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\Desktop\BeingAPro\Titanic\titanic\"/>
    </mc:Choice>
  </mc:AlternateContent>
  <xr:revisionPtr revIDLastSave="0" documentId="13_ncr:1_{64485AFA-6AA4-4EE6-8ED8-2086DD8191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rain" sheetId="1" r:id="rId1"/>
    <sheet name="linear" sheetId="4" r:id="rId2"/>
    <sheet name="nnet" sheetId="3" r:id="rId3"/>
    <sheet name="mmult" sheetId="5" r:id="rId4"/>
  </sheets>
  <definedNames>
    <definedName name="_xlnm._FilterDatabase" localSheetId="1" hidden="1">linear!#REF!</definedName>
    <definedName name="_xlnm._FilterDatabase" localSheetId="0" hidden="1">train!$A$1:$L$1</definedName>
    <definedName name="Age">train!$D:$D</definedName>
    <definedName name="Embarked">train!$H:$H</definedName>
    <definedName name="Fare">train!$G:$G</definedName>
    <definedName name="Parch">train!$F:$F</definedName>
    <definedName name="Pclass" localSheetId="1">linear!$C:$C</definedName>
    <definedName name="Pclass" localSheetId="0">train!$B:$B</definedName>
    <definedName name="Sex">train!$C:$C</definedName>
    <definedName name="SibSp">train!$E:$E</definedName>
    <definedName name="solver_adj" localSheetId="1" hidden="1">linear!$R$4:$AA$4</definedName>
    <definedName name="solver_adj" localSheetId="3" hidden="1">mmult!$S$4:$T$13</definedName>
    <definedName name="solver_adj" localSheetId="2" hidden="1">nnet!$R$4:$AA$5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drv" localSheetId="1" hidden="1">2</definedName>
    <definedName name="solver_drv" localSheetId="3" hidden="1">1</definedName>
    <definedName name="solver_drv" localSheetId="2" hidden="1">1</definedName>
    <definedName name="solver_eng" localSheetId="1" hidden="1">1</definedName>
    <definedName name="solver_eng" localSheetId="3" hidden="1">1</definedName>
    <definedName name="solver_eng" localSheetId="2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um" localSheetId="1" hidden="1">0</definedName>
    <definedName name="solver_num" localSheetId="3" hidden="1">0</definedName>
    <definedName name="solver_num" localSheetId="2" hidden="1">0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opt" localSheetId="1" hidden="1">linear!$AA$8</definedName>
    <definedName name="solver_opt" localSheetId="3" hidden="1">mmult!$AA$1</definedName>
    <definedName name="solver_opt" localSheetId="2" hidden="1">nnet!$AH$1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rbv" localSheetId="1" hidden="1">2</definedName>
    <definedName name="solver_rbv" localSheetId="3" hidden="1">1</definedName>
    <definedName name="solver_rbv" localSheetId="2" hidden="1">1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scl" localSheetId="1" hidden="1">2</definedName>
    <definedName name="solver_scl" localSheetId="3" hidden="1">1</definedName>
    <definedName name="solver_scl" localSheetId="2" hidden="1">1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yp" localSheetId="1" hidden="1">2</definedName>
    <definedName name="solver_typ" localSheetId="3" hidden="1">2</definedName>
    <definedName name="solver_typ" localSheetId="2" hidden="1">2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er" localSheetId="1" hidden="1">3</definedName>
    <definedName name="solver_ver" localSheetId="3" hidden="1">3</definedName>
    <definedName name="solver_ver" localSheetId="2" hidden="1">3</definedName>
    <definedName name="Survived" localSheetId="0">train!$A:$A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894" i="5" l="1"/>
  <c r="AE4" i="3"/>
  <c r="V4" i="5" a="1"/>
  <c r="V4" i="5" s="1"/>
  <c r="X4" i="5" s="1"/>
  <c r="F1" i="5"/>
  <c r="E1" i="5"/>
  <c r="AH894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264" i="3"/>
  <c r="AC265" i="3"/>
  <c r="AC266" i="3"/>
  <c r="AC267" i="3"/>
  <c r="AC268" i="3"/>
  <c r="AC269" i="3"/>
  <c r="AC270" i="3"/>
  <c r="AC271" i="3"/>
  <c r="AC272" i="3"/>
  <c r="AC273" i="3"/>
  <c r="AC274" i="3"/>
  <c r="AC275" i="3"/>
  <c r="AC276" i="3"/>
  <c r="AC277" i="3"/>
  <c r="AC278" i="3"/>
  <c r="AC279" i="3"/>
  <c r="AC280" i="3"/>
  <c r="AC281" i="3"/>
  <c r="AC282" i="3"/>
  <c r="AC283" i="3"/>
  <c r="AC284" i="3"/>
  <c r="AC285" i="3"/>
  <c r="AC286" i="3"/>
  <c r="AC287" i="3"/>
  <c r="AC288" i="3"/>
  <c r="AC289" i="3"/>
  <c r="AC290" i="3"/>
  <c r="AC291" i="3"/>
  <c r="AC292" i="3"/>
  <c r="AC293" i="3"/>
  <c r="AC294" i="3"/>
  <c r="AC295" i="3"/>
  <c r="AC296" i="3"/>
  <c r="AC297" i="3"/>
  <c r="AC298" i="3"/>
  <c r="AC299" i="3"/>
  <c r="AC300" i="3"/>
  <c r="AC301" i="3"/>
  <c r="AC302" i="3"/>
  <c r="AC303" i="3"/>
  <c r="AC304" i="3"/>
  <c r="AC305" i="3"/>
  <c r="AC306" i="3"/>
  <c r="AC307" i="3"/>
  <c r="AC308" i="3"/>
  <c r="AC309" i="3"/>
  <c r="AC310" i="3"/>
  <c r="AC311" i="3"/>
  <c r="AC312" i="3"/>
  <c r="AC313" i="3"/>
  <c r="AC314" i="3"/>
  <c r="AC315" i="3"/>
  <c r="AC316" i="3"/>
  <c r="AC317" i="3"/>
  <c r="AC318" i="3"/>
  <c r="AC319" i="3"/>
  <c r="AC320" i="3"/>
  <c r="AC321" i="3"/>
  <c r="AC322" i="3"/>
  <c r="AC323" i="3"/>
  <c r="AC324" i="3"/>
  <c r="AC325" i="3"/>
  <c r="AC326" i="3"/>
  <c r="AC327" i="3"/>
  <c r="AC328" i="3"/>
  <c r="AC329" i="3"/>
  <c r="AC330" i="3"/>
  <c r="AC331" i="3"/>
  <c r="AC332" i="3"/>
  <c r="AC333" i="3"/>
  <c r="AC334" i="3"/>
  <c r="AC335" i="3"/>
  <c r="AC336" i="3"/>
  <c r="AC337" i="3"/>
  <c r="AC338" i="3"/>
  <c r="AC339" i="3"/>
  <c r="AC340" i="3"/>
  <c r="AC341" i="3"/>
  <c r="AC342" i="3"/>
  <c r="AC343" i="3"/>
  <c r="AC344" i="3"/>
  <c r="AC345" i="3"/>
  <c r="AC346" i="3"/>
  <c r="AC347" i="3"/>
  <c r="AC348" i="3"/>
  <c r="AC349" i="3"/>
  <c r="AC350" i="3"/>
  <c r="AC351" i="3"/>
  <c r="AC352" i="3"/>
  <c r="AC353" i="3"/>
  <c r="AC354" i="3"/>
  <c r="AC355" i="3"/>
  <c r="AC356" i="3"/>
  <c r="AC357" i="3"/>
  <c r="AC358" i="3"/>
  <c r="AC359" i="3"/>
  <c r="AC360" i="3"/>
  <c r="AC361" i="3"/>
  <c r="AC362" i="3"/>
  <c r="AC363" i="3"/>
  <c r="AC364" i="3"/>
  <c r="AC365" i="3"/>
  <c r="AC366" i="3"/>
  <c r="AC367" i="3"/>
  <c r="AC368" i="3"/>
  <c r="AC369" i="3"/>
  <c r="AC370" i="3"/>
  <c r="AC371" i="3"/>
  <c r="AC372" i="3"/>
  <c r="AC373" i="3"/>
  <c r="AC374" i="3"/>
  <c r="AC375" i="3"/>
  <c r="AC376" i="3"/>
  <c r="AC377" i="3"/>
  <c r="AC378" i="3"/>
  <c r="AC379" i="3"/>
  <c r="AC380" i="3"/>
  <c r="AC381" i="3"/>
  <c r="AC382" i="3"/>
  <c r="AC383" i="3"/>
  <c r="AC384" i="3"/>
  <c r="AC385" i="3"/>
  <c r="AC386" i="3"/>
  <c r="AC387" i="3"/>
  <c r="AC388" i="3"/>
  <c r="AC389" i="3"/>
  <c r="AC390" i="3"/>
  <c r="AC391" i="3"/>
  <c r="AC392" i="3"/>
  <c r="AC393" i="3"/>
  <c r="AC394" i="3"/>
  <c r="AC395" i="3"/>
  <c r="AC396" i="3"/>
  <c r="AC397" i="3"/>
  <c r="AC398" i="3"/>
  <c r="AC399" i="3"/>
  <c r="AC400" i="3"/>
  <c r="AC401" i="3"/>
  <c r="AC402" i="3"/>
  <c r="AC403" i="3"/>
  <c r="AC404" i="3"/>
  <c r="AC405" i="3"/>
  <c r="AC406" i="3"/>
  <c r="AC407" i="3"/>
  <c r="AC408" i="3"/>
  <c r="AC409" i="3"/>
  <c r="AC410" i="3"/>
  <c r="AC411" i="3"/>
  <c r="AC412" i="3"/>
  <c r="AC413" i="3"/>
  <c r="AC414" i="3"/>
  <c r="AC415" i="3"/>
  <c r="AC416" i="3"/>
  <c r="AC417" i="3"/>
  <c r="AC418" i="3"/>
  <c r="AC419" i="3"/>
  <c r="AC420" i="3"/>
  <c r="AC421" i="3"/>
  <c r="AC422" i="3"/>
  <c r="AC423" i="3"/>
  <c r="AC424" i="3"/>
  <c r="AC425" i="3"/>
  <c r="AC426" i="3"/>
  <c r="AC427" i="3"/>
  <c r="AC428" i="3"/>
  <c r="AC429" i="3"/>
  <c r="AC430" i="3"/>
  <c r="AC431" i="3"/>
  <c r="AC432" i="3"/>
  <c r="AC433" i="3"/>
  <c r="AC434" i="3"/>
  <c r="AC435" i="3"/>
  <c r="AC436" i="3"/>
  <c r="AC437" i="3"/>
  <c r="AC438" i="3"/>
  <c r="AC439" i="3"/>
  <c r="AC440" i="3"/>
  <c r="AC441" i="3"/>
  <c r="AC442" i="3"/>
  <c r="AC443" i="3"/>
  <c r="AC444" i="3"/>
  <c r="AC445" i="3"/>
  <c r="AC446" i="3"/>
  <c r="AC447" i="3"/>
  <c r="AC448" i="3"/>
  <c r="AC449" i="3"/>
  <c r="AC450" i="3"/>
  <c r="AC451" i="3"/>
  <c r="AC452" i="3"/>
  <c r="AC453" i="3"/>
  <c r="AC454" i="3"/>
  <c r="AC455" i="3"/>
  <c r="AC456" i="3"/>
  <c r="AC457" i="3"/>
  <c r="AC458" i="3"/>
  <c r="AC459" i="3"/>
  <c r="AC460" i="3"/>
  <c r="AC461" i="3"/>
  <c r="AC462" i="3"/>
  <c r="AC463" i="3"/>
  <c r="AC464" i="3"/>
  <c r="AC465" i="3"/>
  <c r="AC466" i="3"/>
  <c r="AC467" i="3"/>
  <c r="AC468" i="3"/>
  <c r="AC469" i="3"/>
  <c r="AC470" i="3"/>
  <c r="AC471" i="3"/>
  <c r="AC472" i="3"/>
  <c r="AC473" i="3"/>
  <c r="AC474" i="3"/>
  <c r="AC475" i="3"/>
  <c r="AC476" i="3"/>
  <c r="AC477" i="3"/>
  <c r="AC478" i="3"/>
  <c r="AC479" i="3"/>
  <c r="AC480" i="3"/>
  <c r="AC481" i="3"/>
  <c r="AC482" i="3"/>
  <c r="AC483" i="3"/>
  <c r="AC484" i="3"/>
  <c r="AC485" i="3"/>
  <c r="AC486" i="3"/>
  <c r="AC487" i="3"/>
  <c r="AC488" i="3"/>
  <c r="AC489" i="3"/>
  <c r="AC490" i="3"/>
  <c r="AC491" i="3"/>
  <c r="AC492" i="3"/>
  <c r="AC493" i="3"/>
  <c r="AC494" i="3"/>
  <c r="AC495" i="3"/>
  <c r="AC496" i="3"/>
  <c r="AC497" i="3"/>
  <c r="AC498" i="3"/>
  <c r="AC499" i="3"/>
  <c r="AC500" i="3"/>
  <c r="AC501" i="3"/>
  <c r="AC502" i="3"/>
  <c r="AC503" i="3"/>
  <c r="AC504" i="3"/>
  <c r="AC505" i="3"/>
  <c r="AC506" i="3"/>
  <c r="AC507" i="3"/>
  <c r="AC508" i="3"/>
  <c r="AC509" i="3"/>
  <c r="AC510" i="3"/>
  <c r="AC511" i="3"/>
  <c r="AC512" i="3"/>
  <c r="AC513" i="3"/>
  <c r="AC514" i="3"/>
  <c r="AC515" i="3"/>
  <c r="AC516" i="3"/>
  <c r="AC517" i="3"/>
  <c r="AC518" i="3"/>
  <c r="AC519" i="3"/>
  <c r="AC520" i="3"/>
  <c r="AC521" i="3"/>
  <c r="AC522" i="3"/>
  <c r="AC523" i="3"/>
  <c r="AC524" i="3"/>
  <c r="AC525" i="3"/>
  <c r="AC526" i="3"/>
  <c r="AC527" i="3"/>
  <c r="AC528" i="3"/>
  <c r="AC529" i="3"/>
  <c r="AC530" i="3"/>
  <c r="AC531" i="3"/>
  <c r="AC532" i="3"/>
  <c r="AC533" i="3"/>
  <c r="AC534" i="3"/>
  <c r="AC535" i="3"/>
  <c r="AC536" i="3"/>
  <c r="AC537" i="3"/>
  <c r="AC538" i="3"/>
  <c r="AC539" i="3"/>
  <c r="AC540" i="3"/>
  <c r="AC541" i="3"/>
  <c r="AC542" i="3"/>
  <c r="AC543" i="3"/>
  <c r="AC544" i="3"/>
  <c r="AC545" i="3"/>
  <c r="AC546" i="3"/>
  <c r="AC547" i="3"/>
  <c r="AC548" i="3"/>
  <c r="AC549" i="3"/>
  <c r="AC550" i="3"/>
  <c r="AC551" i="3"/>
  <c r="AC552" i="3"/>
  <c r="AC553" i="3"/>
  <c r="AC554" i="3"/>
  <c r="AC555" i="3"/>
  <c r="AC556" i="3"/>
  <c r="AC557" i="3"/>
  <c r="AC558" i="3"/>
  <c r="AC559" i="3"/>
  <c r="AC560" i="3"/>
  <c r="AC561" i="3"/>
  <c r="AC562" i="3"/>
  <c r="AC563" i="3"/>
  <c r="AC564" i="3"/>
  <c r="AC565" i="3"/>
  <c r="AC566" i="3"/>
  <c r="AC567" i="3"/>
  <c r="AC568" i="3"/>
  <c r="AC569" i="3"/>
  <c r="AC570" i="3"/>
  <c r="AC571" i="3"/>
  <c r="AC572" i="3"/>
  <c r="AC573" i="3"/>
  <c r="AC574" i="3"/>
  <c r="AC575" i="3"/>
  <c r="AC576" i="3"/>
  <c r="AC577" i="3"/>
  <c r="AC578" i="3"/>
  <c r="AC579" i="3"/>
  <c r="AC580" i="3"/>
  <c r="AC581" i="3"/>
  <c r="AC582" i="3"/>
  <c r="AC583" i="3"/>
  <c r="AC584" i="3"/>
  <c r="AC585" i="3"/>
  <c r="AC586" i="3"/>
  <c r="AC587" i="3"/>
  <c r="AC588" i="3"/>
  <c r="AC589" i="3"/>
  <c r="AC590" i="3"/>
  <c r="AC591" i="3"/>
  <c r="AC592" i="3"/>
  <c r="AC593" i="3"/>
  <c r="AC594" i="3"/>
  <c r="AC595" i="3"/>
  <c r="AC596" i="3"/>
  <c r="AC597" i="3"/>
  <c r="AC598" i="3"/>
  <c r="AC599" i="3"/>
  <c r="AC600" i="3"/>
  <c r="AC601" i="3"/>
  <c r="AC602" i="3"/>
  <c r="AC603" i="3"/>
  <c r="AC604" i="3"/>
  <c r="AC605" i="3"/>
  <c r="AC606" i="3"/>
  <c r="AC607" i="3"/>
  <c r="AC608" i="3"/>
  <c r="AC609" i="3"/>
  <c r="AC610" i="3"/>
  <c r="AC611" i="3"/>
  <c r="AC612" i="3"/>
  <c r="AC613" i="3"/>
  <c r="AC614" i="3"/>
  <c r="AC615" i="3"/>
  <c r="AC616" i="3"/>
  <c r="AC617" i="3"/>
  <c r="AC618" i="3"/>
  <c r="AC619" i="3"/>
  <c r="AC620" i="3"/>
  <c r="AC621" i="3"/>
  <c r="AC622" i="3"/>
  <c r="AC623" i="3"/>
  <c r="AC624" i="3"/>
  <c r="AC625" i="3"/>
  <c r="AC626" i="3"/>
  <c r="AC627" i="3"/>
  <c r="AC628" i="3"/>
  <c r="AC629" i="3"/>
  <c r="AC630" i="3"/>
  <c r="AC631" i="3"/>
  <c r="AC632" i="3"/>
  <c r="AC633" i="3"/>
  <c r="AC634" i="3"/>
  <c r="AC635" i="3"/>
  <c r="AC636" i="3"/>
  <c r="AC637" i="3"/>
  <c r="AC638" i="3"/>
  <c r="AC639" i="3"/>
  <c r="AC640" i="3"/>
  <c r="AC641" i="3"/>
  <c r="AC642" i="3"/>
  <c r="AC643" i="3"/>
  <c r="AC644" i="3"/>
  <c r="AC645" i="3"/>
  <c r="AC646" i="3"/>
  <c r="AC647" i="3"/>
  <c r="AC648" i="3"/>
  <c r="AC649" i="3"/>
  <c r="AC650" i="3"/>
  <c r="AC651" i="3"/>
  <c r="AC652" i="3"/>
  <c r="AC653" i="3"/>
  <c r="AC654" i="3"/>
  <c r="AC655" i="3"/>
  <c r="AC656" i="3"/>
  <c r="AC657" i="3"/>
  <c r="AC658" i="3"/>
  <c r="AC659" i="3"/>
  <c r="AC660" i="3"/>
  <c r="AC661" i="3"/>
  <c r="AC662" i="3"/>
  <c r="AC663" i="3"/>
  <c r="AC664" i="3"/>
  <c r="AC665" i="3"/>
  <c r="AC666" i="3"/>
  <c r="AC667" i="3"/>
  <c r="AC668" i="3"/>
  <c r="AC669" i="3"/>
  <c r="AC670" i="3"/>
  <c r="AC671" i="3"/>
  <c r="AC672" i="3"/>
  <c r="AC673" i="3"/>
  <c r="AC674" i="3"/>
  <c r="AC675" i="3"/>
  <c r="AC676" i="3"/>
  <c r="AC677" i="3"/>
  <c r="AC678" i="3"/>
  <c r="AC679" i="3"/>
  <c r="AC680" i="3"/>
  <c r="AC681" i="3"/>
  <c r="AC682" i="3"/>
  <c r="AC683" i="3"/>
  <c r="AC684" i="3"/>
  <c r="AC685" i="3"/>
  <c r="AC686" i="3"/>
  <c r="AC687" i="3"/>
  <c r="AC688" i="3"/>
  <c r="AC689" i="3"/>
  <c r="AC690" i="3"/>
  <c r="AC691" i="3"/>
  <c r="AC692" i="3"/>
  <c r="AC693" i="3"/>
  <c r="AC694" i="3"/>
  <c r="AC695" i="3"/>
  <c r="AC696" i="3"/>
  <c r="AC697" i="3"/>
  <c r="AC698" i="3"/>
  <c r="AC699" i="3"/>
  <c r="AC700" i="3"/>
  <c r="AC701" i="3"/>
  <c r="AC702" i="3"/>
  <c r="AC703" i="3"/>
  <c r="AC704" i="3"/>
  <c r="AC705" i="3"/>
  <c r="AC706" i="3"/>
  <c r="AC707" i="3"/>
  <c r="AC708" i="3"/>
  <c r="AC709" i="3"/>
  <c r="AC710" i="3"/>
  <c r="AC711" i="3"/>
  <c r="AC712" i="3"/>
  <c r="AC713" i="3"/>
  <c r="AC714" i="3"/>
  <c r="AC715" i="3"/>
  <c r="AC716" i="3"/>
  <c r="AC717" i="3"/>
  <c r="AC718" i="3"/>
  <c r="AC719" i="3"/>
  <c r="AC720" i="3"/>
  <c r="AC721" i="3"/>
  <c r="AC722" i="3"/>
  <c r="AC723" i="3"/>
  <c r="AC724" i="3"/>
  <c r="AC725" i="3"/>
  <c r="AC726" i="3"/>
  <c r="AC727" i="3"/>
  <c r="AC728" i="3"/>
  <c r="AC729" i="3"/>
  <c r="AC730" i="3"/>
  <c r="AC731" i="3"/>
  <c r="AC732" i="3"/>
  <c r="AC733" i="3"/>
  <c r="AC734" i="3"/>
  <c r="AC735" i="3"/>
  <c r="AC736" i="3"/>
  <c r="AC737" i="3"/>
  <c r="AC738" i="3"/>
  <c r="AC739" i="3"/>
  <c r="AC740" i="3"/>
  <c r="AC741" i="3"/>
  <c r="AC742" i="3"/>
  <c r="AC743" i="3"/>
  <c r="AC744" i="3"/>
  <c r="AC745" i="3"/>
  <c r="AC746" i="3"/>
  <c r="AC747" i="3"/>
  <c r="AC748" i="3"/>
  <c r="AC749" i="3"/>
  <c r="AC750" i="3"/>
  <c r="AC751" i="3"/>
  <c r="AC752" i="3"/>
  <c r="AC753" i="3"/>
  <c r="AC754" i="3"/>
  <c r="AC755" i="3"/>
  <c r="AC756" i="3"/>
  <c r="AC757" i="3"/>
  <c r="AC758" i="3"/>
  <c r="AC759" i="3"/>
  <c r="AC760" i="3"/>
  <c r="AC761" i="3"/>
  <c r="AC762" i="3"/>
  <c r="AC763" i="3"/>
  <c r="AC764" i="3"/>
  <c r="AC765" i="3"/>
  <c r="AC766" i="3"/>
  <c r="AC767" i="3"/>
  <c r="AC768" i="3"/>
  <c r="AC769" i="3"/>
  <c r="AC770" i="3"/>
  <c r="AC771" i="3"/>
  <c r="AC772" i="3"/>
  <c r="AC773" i="3"/>
  <c r="AC774" i="3"/>
  <c r="AC775" i="3"/>
  <c r="AC776" i="3"/>
  <c r="AC777" i="3"/>
  <c r="AC778" i="3"/>
  <c r="AC779" i="3"/>
  <c r="AC780" i="3"/>
  <c r="AC781" i="3"/>
  <c r="AC782" i="3"/>
  <c r="AC783" i="3"/>
  <c r="AC784" i="3"/>
  <c r="AC785" i="3"/>
  <c r="AC786" i="3"/>
  <c r="AC787" i="3"/>
  <c r="AC788" i="3"/>
  <c r="AC789" i="3"/>
  <c r="AC790" i="3"/>
  <c r="AC791" i="3"/>
  <c r="AC792" i="3"/>
  <c r="AC793" i="3"/>
  <c r="AC794" i="3"/>
  <c r="AC795" i="3"/>
  <c r="AC796" i="3"/>
  <c r="AC797" i="3"/>
  <c r="AC798" i="3"/>
  <c r="AC799" i="3"/>
  <c r="AC800" i="3"/>
  <c r="AC801" i="3"/>
  <c r="AC802" i="3"/>
  <c r="AC803" i="3"/>
  <c r="AC804" i="3"/>
  <c r="AC805" i="3"/>
  <c r="AC806" i="3"/>
  <c r="AC807" i="3"/>
  <c r="AC808" i="3"/>
  <c r="AC809" i="3"/>
  <c r="AC810" i="3"/>
  <c r="AC811" i="3"/>
  <c r="AC812" i="3"/>
  <c r="AC813" i="3"/>
  <c r="AC814" i="3"/>
  <c r="AC815" i="3"/>
  <c r="AC816" i="3"/>
  <c r="AC817" i="3"/>
  <c r="AC818" i="3"/>
  <c r="AC819" i="3"/>
  <c r="AC820" i="3"/>
  <c r="AC821" i="3"/>
  <c r="AC822" i="3"/>
  <c r="AC823" i="3"/>
  <c r="AC824" i="3"/>
  <c r="AC825" i="3"/>
  <c r="AC826" i="3"/>
  <c r="AC827" i="3"/>
  <c r="AC828" i="3"/>
  <c r="AC829" i="3"/>
  <c r="AC830" i="3"/>
  <c r="AC831" i="3"/>
  <c r="AC832" i="3"/>
  <c r="AC833" i="3"/>
  <c r="AC834" i="3"/>
  <c r="AC835" i="3"/>
  <c r="AC836" i="3"/>
  <c r="AC837" i="3"/>
  <c r="AC838" i="3"/>
  <c r="AC839" i="3"/>
  <c r="AC840" i="3"/>
  <c r="AC841" i="3"/>
  <c r="AC842" i="3"/>
  <c r="AC843" i="3"/>
  <c r="AC844" i="3"/>
  <c r="AC845" i="3"/>
  <c r="AC846" i="3"/>
  <c r="AC847" i="3"/>
  <c r="AC848" i="3"/>
  <c r="AC849" i="3"/>
  <c r="AC850" i="3"/>
  <c r="AC851" i="3"/>
  <c r="AC852" i="3"/>
  <c r="AC853" i="3"/>
  <c r="AC854" i="3"/>
  <c r="AC855" i="3"/>
  <c r="AC856" i="3"/>
  <c r="AC857" i="3"/>
  <c r="AC858" i="3"/>
  <c r="AC859" i="3"/>
  <c r="AC860" i="3"/>
  <c r="AC861" i="3"/>
  <c r="AC862" i="3"/>
  <c r="AC863" i="3"/>
  <c r="AC864" i="3"/>
  <c r="AC865" i="3"/>
  <c r="AC866" i="3"/>
  <c r="AC867" i="3"/>
  <c r="AC868" i="3"/>
  <c r="AC869" i="3"/>
  <c r="AC870" i="3"/>
  <c r="AC871" i="3"/>
  <c r="AC872" i="3"/>
  <c r="AC873" i="3"/>
  <c r="AC874" i="3"/>
  <c r="AC875" i="3"/>
  <c r="AC876" i="3"/>
  <c r="AC877" i="3"/>
  <c r="AC878" i="3"/>
  <c r="AC879" i="3"/>
  <c r="AC880" i="3"/>
  <c r="AC881" i="3"/>
  <c r="AC882" i="3"/>
  <c r="AC883" i="3"/>
  <c r="AC884" i="3"/>
  <c r="AC885" i="3"/>
  <c r="AC886" i="3"/>
  <c r="AC887" i="3"/>
  <c r="AC888" i="3"/>
  <c r="AC889" i="3"/>
  <c r="AC890" i="3"/>
  <c r="AC891" i="3"/>
  <c r="AC892" i="3"/>
  <c r="AC893" i="3"/>
  <c r="AC894" i="3"/>
  <c r="AC4" i="3"/>
  <c r="AC5" i="3"/>
  <c r="AD7" i="3"/>
  <c r="AF7" i="3" s="1"/>
  <c r="AE10" i="3"/>
  <c r="AE26" i="3"/>
  <c r="AE42" i="3"/>
  <c r="AE58" i="3"/>
  <c r="AE74" i="3"/>
  <c r="AE105" i="3"/>
  <c r="AE185" i="3"/>
  <c r="AE201" i="3"/>
  <c r="AE361" i="3"/>
  <c r="AE441" i="3"/>
  <c r="AD6" i="3"/>
  <c r="AF6" i="3" s="1"/>
  <c r="AD8" i="3"/>
  <c r="AF8" i="3" s="1"/>
  <c r="AD9" i="3"/>
  <c r="AF9" i="3" s="1"/>
  <c r="AD10" i="3"/>
  <c r="AF10" i="3" s="1"/>
  <c r="AD11" i="3"/>
  <c r="AF11" i="3" s="1"/>
  <c r="AD12" i="3"/>
  <c r="AF12" i="3" s="1"/>
  <c r="AD13" i="3"/>
  <c r="AF13" i="3" s="1"/>
  <c r="AD14" i="3"/>
  <c r="AF14" i="3" s="1"/>
  <c r="AD15" i="3"/>
  <c r="AF15" i="3" s="1"/>
  <c r="AD16" i="3"/>
  <c r="AF16" i="3" s="1"/>
  <c r="AD17" i="3"/>
  <c r="AF17" i="3" s="1"/>
  <c r="AD18" i="3"/>
  <c r="AF18" i="3" s="1"/>
  <c r="AD19" i="3"/>
  <c r="AF19" i="3" s="1"/>
  <c r="AD20" i="3"/>
  <c r="AF20" i="3" s="1"/>
  <c r="AD21" i="3"/>
  <c r="AF21" i="3" s="1"/>
  <c r="AD22" i="3"/>
  <c r="AF22" i="3" s="1"/>
  <c r="AD23" i="3"/>
  <c r="AF23" i="3" s="1"/>
  <c r="AD24" i="3"/>
  <c r="AF24" i="3" s="1"/>
  <c r="AD25" i="3"/>
  <c r="AF25" i="3" s="1"/>
  <c r="AD26" i="3"/>
  <c r="AF26" i="3" s="1"/>
  <c r="AD27" i="3"/>
  <c r="AF27" i="3" s="1"/>
  <c r="AD28" i="3"/>
  <c r="AF28" i="3" s="1"/>
  <c r="AD29" i="3"/>
  <c r="AF29" i="3" s="1"/>
  <c r="AD30" i="3"/>
  <c r="AF30" i="3" s="1"/>
  <c r="AD31" i="3"/>
  <c r="AF31" i="3" s="1"/>
  <c r="AD32" i="3"/>
  <c r="AF32" i="3" s="1"/>
  <c r="AD33" i="3"/>
  <c r="AF33" i="3" s="1"/>
  <c r="AD34" i="3"/>
  <c r="AF34" i="3" s="1"/>
  <c r="AD35" i="3"/>
  <c r="AF35" i="3" s="1"/>
  <c r="AD36" i="3"/>
  <c r="AF36" i="3" s="1"/>
  <c r="AD37" i="3"/>
  <c r="AF37" i="3" s="1"/>
  <c r="AD38" i="3"/>
  <c r="AF38" i="3" s="1"/>
  <c r="AD39" i="3"/>
  <c r="AF39" i="3" s="1"/>
  <c r="AD40" i="3"/>
  <c r="AF40" i="3" s="1"/>
  <c r="AD41" i="3"/>
  <c r="AF41" i="3" s="1"/>
  <c r="AD42" i="3"/>
  <c r="AF42" i="3" s="1"/>
  <c r="AD43" i="3"/>
  <c r="AF43" i="3" s="1"/>
  <c r="AD44" i="3"/>
  <c r="AF44" i="3" s="1"/>
  <c r="AD45" i="3"/>
  <c r="AF45" i="3" s="1"/>
  <c r="AD46" i="3"/>
  <c r="AF46" i="3" s="1"/>
  <c r="AD47" i="3"/>
  <c r="AF47" i="3" s="1"/>
  <c r="AD48" i="3"/>
  <c r="AF48" i="3" s="1"/>
  <c r="AD49" i="3"/>
  <c r="AF49" i="3" s="1"/>
  <c r="AD50" i="3"/>
  <c r="AF50" i="3" s="1"/>
  <c r="AD51" i="3"/>
  <c r="AF51" i="3" s="1"/>
  <c r="AD52" i="3"/>
  <c r="AF52" i="3" s="1"/>
  <c r="AD53" i="3"/>
  <c r="AF53" i="3" s="1"/>
  <c r="AD54" i="3"/>
  <c r="AF54" i="3" s="1"/>
  <c r="AD55" i="3"/>
  <c r="AF55" i="3" s="1"/>
  <c r="AD56" i="3"/>
  <c r="AF56" i="3" s="1"/>
  <c r="AD57" i="3"/>
  <c r="AF57" i="3" s="1"/>
  <c r="AD58" i="3"/>
  <c r="AF58" i="3" s="1"/>
  <c r="AD59" i="3"/>
  <c r="AF59" i="3" s="1"/>
  <c r="AD60" i="3"/>
  <c r="AF60" i="3" s="1"/>
  <c r="AD61" i="3"/>
  <c r="AF61" i="3" s="1"/>
  <c r="AD62" i="3"/>
  <c r="AF62" i="3" s="1"/>
  <c r="AD63" i="3"/>
  <c r="AF63" i="3" s="1"/>
  <c r="AD64" i="3"/>
  <c r="AF64" i="3" s="1"/>
  <c r="AD65" i="3"/>
  <c r="AF65" i="3" s="1"/>
  <c r="AD66" i="3"/>
  <c r="AF66" i="3" s="1"/>
  <c r="AD67" i="3"/>
  <c r="AF67" i="3" s="1"/>
  <c r="AD68" i="3"/>
  <c r="AF68" i="3" s="1"/>
  <c r="AD69" i="3"/>
  <c r="AF69" i="3" s="1"/>
  <c r="AD70" i="3"/>
  <c r="AF70" i="3" s="1"/>
  <c r="AD71" i="3"/>
  <c r="AF71" i="3" s="1"/>
  <c r="AD72" i="3"/>
  <c r="AF72" i="3" s="1"/>
  <c r="AD73" i="3"/>
  <c r="AF73" i="3" s="1"/>
  <c r="AD74" i="3"/>
  <c r="AF74" i="3" s="1"/>
  <c r="AD75" i="3"/>
  <c r="AF75" i="3" s="1"/>
  <c r="AD76" i="3"/>
  <c r="AF76" i="3" s="1"/>
  <c r="AD77" i="3"/>
  <c r="AF77" i="3" s="1"/>
  <c r="AD78" i="3"/>
  <c r="AF78" i="3" s="1"/>
  <c r="AD79" i="3"/>
  <c r="AF79" i="3" s="1"/>
  <c r="AD80" i="3"/>
  <c r="AF80" i="3" s="1"/>
  <c r="AD81" i="3"/>
  <c r="AF81" i="3" s="1"/>
  <c r="AD82" i="3"/>
  <c r="AF82" i="3" s="1"/>
  <c r="AD83" i="3"/>
  <c r="AF83" i="3" s="1"/>
  <c r="AD84" i="3"/>
  <c r="AF84" i="3" s="1"/>
  <c r="AD85" i="3"/>
  <c r="AF85" i="3" s="1"/>
  <c r="AD86" i="3"/>
  <c r="AF86" i="3" s="1"/>
  <c r="AD87" i="3"/>
  <c r="AF87" i="3" s="1"/>
  <c r="AD88" i="3"/>
  <c r="AF88" i="3" s="1"/>
  <c r="AD89" i="3"/>
  <c r="AF89" i="3" s="1"/>
  <c r="AD90" i="3"/>
  <c r="AF90" i="3" s="1"/>
  <c r="AD91" i="3"/>
  <c r="AF91" i="3" s="1"/>
  <c r="AD92" i="3"/>
  <c r="AF92" i="3" s="1"/>
  <c r="AD93" i="3"/>
  <c r="AF93" i="3" s="1"/>
  <c r="AD94" i="3"/>
  <c r="AF94" i="3" s="1"/>
  <c r="AD95" i="3"/>
  <c r="AF95" i="3" s="1"/>
  <c r="AD96" i="3"/>
  <c r="AF96" i="3" s="1"/>
  <c r="AD97" i="3"/>
  <c r="AF97" i="3" s="1"/>
  <c r="AD98" i="3"/>
  <c r="AF98" i="3" s="1"/>
  <c r="AD99" i="3"/>
  <c r="AF99" i="3" s="1"/>
  <c r="AD100" i="3"/>
  <c r="AF100" i="3" s="1"/>
  <c r="AD101" i="3"/>
  <c r="AF101" i="3" s="1"/>
  <c r="AD102" i="3"/>
  <c r="AF102" i="3" s="1"/>
  <c r="AD103" i="3"/>
  <c r="AF103" i="3" s="1"/>
  <c r="AD104" i="3"/>
  <c r="AF104" i="3" s="1"/>
  <c r="AD105" i="3"/>
  <c r="AF105" i="3" s="1"/>
  <c r="AD106" i="3"/>
  <c r="AF106" i="3" s="1"/>
  <c r="AD107" i="3"/>
  <c r="AF107" i="3" s="1"/>
  <c r="AD108" i="3"/>
  <c r="AF108" i="3" s="1"/>
  <c r="AD109" i="3"/>
  <c r="AF109" i="3" s="1"/>
  <c r="AD110" i="3"/>
  <c r="AF110" i="3" s="1"/>
  <c r="AD111" i="3"/>
  <c r="AF111" i="3" s="1"/>
  <c r="AD112" i="3"/>
  <c r="AF112" i="3" s="1"/>
  <c r="AD113" i="3"/>
  <c r="AF113" i="3" s="1"/>
  <c r="AD114" i="3"/>
  <c r="AF114" i="3" s="1"/>
  <c r="AD115" i="3"/>
  <c r="AF115" i="3" s="1"/>
  <c r="AD116" i="3"/>
  <c r="AF116" i="3" s="1"/>
  <c r="AD117" i="3"/>
  <c r="AF117" i="3" s="1"/>
  <c r="AD118" i="3"/>
  <c r="AF118" i="3" s="1"/>
  <c r="AD119" i="3"/>
  <c r="AF119" i="3" s="1"/>
  <c r="AD120" i="3"/>
  <c r="AF120" i="3" s="1"/>
  <c r="AD121" i="3"/>
  <c r="AF121" i="3" s="1"/>
  <c r="AD122" i="3"/>
  <c r="AF122" i="3" s="1"/>
  <c r="AD123" i="3"/>
  <c r="AF123" i="3" s="1"/>
  <c r="AD124" i="3"/>
  <c r="AF124" i="3" s="1"/>
  <c r="AD125" i="3"/>
  <c r="AF125" i="3" s="1"/>
  <c r="AD126" i="3"/>
  <c r="AF126" i="3" s="1"/>
  <c r="AD127" i="3"/>
  <c r="AF127" i="3" s="1"/>
  <c r="AD128" i="3"/>
  <c r="AF128" i="3" s="1"/>
  <c r="AD129" i="3"/>
  <c r="AF129" i="3" s="1"/>
  <c r="AD130" i="3"/>
  <c r="AF130" i="3" s="1"/>
  <c r="AD131" i="3"/>
  <c r="AF131" i="3" s="1"/>
  <c r="AD132" i="3"/>
  <c r="AF132" i="3" s="1"/>
  <c r="AD133" i="3"/>
  <c r="AF133" i="3" s="1"/>
  <c r="AD134" i="3"/>
  <c r="AF134" i="3" s="1"/>
  <c r="AD135" i="3"/>
  <c r="AF135" i="3" s="1"/>
  <c r="AD136" i="3"/>
  <c r="AF136" i="3" s="1"/>
  <c r="AD137" i="3"/>
  <c r="AF137" i="3" s="1"/>
  <c r="AD138" i="3"/>
  <c r="AF138" i="3" s="1"/>
  <c r="AD139" i="3"/>
  <c r="AF139" i="3" s="1"/>
  <c r="AD140" i="3"/>
  <c r="AF140" i="3" s="1"/>
  <c r="AD141" i="3"/>
  <c r="AF141" i="3" s="1"/>
  <c r="AD142" i="3"/>
  <c r="AF142" i="3" s="1"/>
  <c r="AD143" i="3"/>
  <c r="AF143" i="3" s="1"/>
  <c r="AD144" i="3"/>
  <c r="AF144" i="3" s="1"/>
  <c r="AD145" i="3"/>
  <c r="AF145" i="3" s="1"/>
  <c r="AD146" i="3"/>
  <c r="AF146" i="3" s="1"/>
  <c r="AD147" i="3"/>
  <c r="AF147" i="3" s="1"/>
  <c r="AD148" i="3"/>
  <c r="AF148" i="3" s="1"/>
  <c r="AD149" i="3"/>
  <c r="AF149" i="3" s="1"/>
  <c r="AD150" i="3"/>
  <c r="AF150" i="3" s="1"/>
  <c r="AD151" i="3"/>
  <c r="AF151" i="3" s="1"/>
  <c r="AD152" i="3"/>
  <c r="AF152" i="3" s="1"/>
  <c r="AD153" i="3"/>
  <c r="AF153" i="3" s="1"/>
  <c r="AD154" i="3"/>
  <c r="AF154" i="3" s="1"/>
  <c r="AD155" i="3"/>
  <c r="AF155" i="3" s="1"/>
  <c r="AD156" i="3"/>
  <c r="AF156" i="3" s="1"/>
  <c r="AD157" i="3"/>
  <c r="AF157" i="3" s="1"/>
  <c r="AD158" i="3"/>
  <c r="AF158" i="3" s="1"/>
  <c r="AD159" i="3"/>
  <c r="AF159" i="3" s="1"/>
  <c r="AD160" i="3"/>
  <c r="AF160" i="3" s="1"/>
  <c r="AD161" i="3"/>
  <c r="AF161" i="3" s="1"/>
  <c r="AD162" i="3"/>
  <c r="AF162" i="3" s="1"/>
  <c r="AD163" i="3"/>
  <c r="AF163" i="3" s="1"/>
  <c r="AD164" i="3"/>
  <c r="AF164" i="3" s="1"/>
  <c r="AD165" i="3"/>
  <c r="AF165" i="3" s="1"/>
  <c r="AD166" i="3"/>
  <c r="AF166" i="3" s="1"/>
  <c r="AD167" i="3"/>
  <c r="AF167" i="3" s="1"/>
  <c r="AD168" i="3"/>
  <c r="AF168" i="3" s="1"/>
  <c r="AD169" i="3"/>
  <c r="AF169" i="3" s="1"/>
  <c r="AD170" i="3"/>
  <c r="AF170" i="3" s="1"/>
  <c r="AD171" i="3"/>
  <c r="AF171" i="3" s="1"/>
  <c r="AD172" i="3"/>
  <c r="AF172" i="3" s="1"/>
  <c r="AD173" i="3"/>
  <c r="AF173" i="3" s="1"/>
  <c r="AD174" i="3"/>
  <c r="AF174" i="3" s="1"/>
  <c r="AD175" i="3"/>
  <c r="AF175" i="3" s="1"/>
  <c r="AD176" i="3"/>
  <c r="AF176" i="3" s="1"/>
  <c r="AD177" i="3"/>
  <c r="AF177" i="3" s="1"/>
  <c r="AD178" i="3"/>
  <c r="AF178" i="3" s="1"/>
  <c r="AD179" i="3"/>
  <c r="AF179" i="3" s="1"/>
  <c r="AD180" i="3"/>
  <c r="AF180" i="3" s="1"/>
  <c r="AD181" i="3"/>
  <c r="AF181" i="3" s="1"/>
  <c r="AD182" i="3"/>
  <c r="AF182" i="3" s="1"/>
  <c r="AD183" i="3"/>
  <c r="AF183" i="3" s="1"/>
  <c r="AD184" i="3"/>
  <c r="AF184" i="3" s="1"/>
  <c r="AD185" i="3"/>
  <c r="AF185" i="3" s="1"/>
  <c r="AD186" i="3"/>
  <c r="AF186" i="3" s="1"/>
  <c r="AD187" i="3"/>
  <c r="AF187" i="3" s="1"/>
  <c r="AD188" i="3"/>
  <c r="AF188" i="3" s="1"/>
  <c r="AD189" i="3"/>
  <c r="AF189" i="3" s="1"/>
  <c r="AD190" i="3"/>
  <c r="AF190" i="3" s="1"/>
  <c r="AD191" i="3"/>
  <c r="AF191" i="3" s="1"/>
  <c r="AD192" i="3"/>
  <c r="AF192" i="3" s="1"/>
  <c r="AD193" i="3"/>
  <c r="AF193" i="3" s="1"/>
  <c r="AD194" i="3"/>
  <c r="AF194" i="3" s="1"/>
  <c r="AD195" i="3"/>
  <c r="AF195" i="3" s="1"/>
  <c r="AD196" i="3"/>
  <c r="AF196" i="3" s="1"/>
  <c r="AD197" i="3"/>
  <c r="AF197" i="3" s="1"/>
  <c r="AD198" i="3"/>
  <c r="AF198" i="3" s="1"/>
  <c r="AD199" i="3"/>
  <c r="AF199" i="3" s="1"/>
  <c r="AD200" i="3"/>
  <c r="AF200" i="3" s="1"/>
  <c r="AD201" i="3"/>
  <c r="AF201" i="3" s="1"/>
  <c r="AD202" i="3"/>
  <c r="AF202" i="3" s="1"/>
  <c r="AD203" i="3"/>
  <c r="AF203" i="3" s="1"/>
  <c r="AD204" i="3"/>
  <c r="AF204" i="3" s="1"/>
  <c r="AD205" i="3"/>
  <c r="AF205" i="3" s="1"/>
  <c r="AD206" i="3"/>
  <c r="AF206" i="3" s="1"/>
  <c r="AD207" i="3"/>
  <c r="AF207" i="3" s="1"/>
  <c r="AD208" i="3"/>
  <c r="AF208" i="3" s="1"/>
  <c r="AD209" i="3"/>
  <c r="AF209" i="3" s="1"/>
  <c r="AD210" i="3"/>
  <c r="AF210" i="3" s="1"/>
  <c r="AD211" i="3"/>
  <c r="AF211" i="3" s="1"/>
  <c r="AD212" i="3"/>
  <c r="AF212" i="3" s="1"/>
  <c r="AD213" i="3"/>
  <c r="AF213" i="3" s="1"/>
  <c r="AD214" i="3"/>
  <c r="AF214" i="3" s="1"/>
  <c r="AD215" i="3"/>
  <c r="AF215" i="3" s="1"/>
  <c r="AD216" i="3"/>
  <c r="AF216" i="3" s="1"/>
  <c r="AD217" i="3"/>
  <c r="AF217" i="3" s="1"/>
  <c r="AD218" i="3"/>
  <c r="AF218" i="3" s="1"/>
  <c r="AD219" i="3"/>
  <c r="AF219" i="3" s="1"/>
  <c r="AD220" i="3"/>
  <c r="AF220" i="3" s="1"/>
  <c r="AD221" i="3"/>
  <c r="AF221" i="3" s="1"/>
  <c r="AD222" i="3"/>
  <c r="AF222" i="3" s="1"/>
  <c r="AD223" i="3"/>
  <c r="AF223" i="3" s="1"/>
  <c r="AD224" i="3"/>
  <c r="AF224" i="3" s="1"/>
  <c r="AD225" i="3"/>
  <c r="AF225" i="3" s="1"/>
  <c r="AD226" i="3"/>
  <c r="AF226" i="3" s="1"/>
  <c r="AD227" i="3"/>
  <c r="AF227" i="3" s="1"/>
  <c r="AD228" i="3"/>
  <c r="AF228" i="3" s="1"/>
  <c r="AD229" i="3"/>
  <c r="AF229" i="3" s="1"/>
  <c r="AD230" i="3"/>
  <c r="AF230" i="3" s="1"/>
  <c r="AD231" i="3"/>
  <c r="AF231" i="3" s="1"/>
  <c r="AD232" i="3"/>
  <c r="AF232" i="3" s="1"/>
  <c r="AD233" i="3"/>
  <c r="AF233" i="3" s="1"/>
  <c r="AD234" i="3"/>
  <c r="AF234" i="3" s="1"/>
  <c r="AD235" i="3"/>
  <c r="AF235" i="3" s="1"/>
  <c r="AD236" i="3"/>
  <c r="AF236" i="3" s="1"/>
  <c r="AD237" i="3"/>
  <c r="AF237" i="3" s="1"/>
  <c r="AD238" i="3"/>
  <c r="AF238" i="3" s="1"/>
  <c r="AD239" i="3"/>
  <c r="AF239" i="3" s="1"/>
  <c r="AD240" i="3"/>
  <c r="AF240" i="3" s="1"/>
  <c r="AD241" i="3"/>
  <c r="AF241" i="3" s="1"/>
  <c r="AD242" i="3"/>
  <c r="AF242" i="3" s="1"/>
  <c r="AD243" i="3"/>
  <c r="AF243" i="3" s="1"/>
  <c r="AD244" i="3"/>
  <c r="AF244" i="3" s="1"/>
  <c r="AD245" i="3"/>
  <c r="AF245" i="3" s="1"/>
  <c r="AD246" i="3"/>
  <c r="AF246" i="3" s="1"/>
  <c r="AD247" i="3"/>
  <c r="AF247" i="3" s="1"/>
  <c r="AD248" i="3"/>
  <c r="AF248" i="3" s="1"/>
  <c r="AD249" i="3"/>
  <c r="AF249" i="3" s="1"/>
  <c r="AD250" i="3"/>
  <c r="AF250" i="3" s="1"/>
  <c r="AD251" i="3"/>
  <c r="AF251" i="3" s="1"/>
  <c r="AD252" i="3"/>
  <c r="AF252" i="3" s="1"/>
  <c r="AD253" i="3"/>
  <c r="AF253" i="3" s="1"/>
  <c r="AD254" i="3"/>
  <c r="AF254" i="3" s="1"/>
  <c r="AD255" i="3"/>
  <c r="AF255" i="3" s="1"/>
  <c r="AD256" i="3"/>
  <c r="AF256" i="3" s="1"/>
  <c r="AD257" i="3"/>
  <c r="AF257" i="3" s="1"/>
  <c r="AD258" i="3"/>
  <c r="AF258" i="3" s="1"/>
  <c r="AD259" i="3"/>
  <c r="AF259" i="3" s="1"/>
  <c r="AD260" i="3"/>
  <c r="AF260" i="3" s="1"/>
  <c r="AD261" i="3"/>
  <c r="AF261" i="3" s="1"/>
  <c r="AD262" i="3"/>
  <c r="AF262" i="3" s="1"/>
  <c r="AD263" i="3"/>
  <c r="AF263" i="3" s="1"/>
  <c r="AD264" i="3"/>
  <c r="AF264" i="3" s="1"/>
  <c r="AD265" i="3"/>
  <c r="AF265" i="3" s="1"/>
  <c r="AD266" i="3"/>
  <c r="AF266" i="3" s="1"/>
  <c r="AD267" i="3"/>
  <c r="AF267" i="3" s="1"/>
  <c r="AD268" i="3"/>
  <c r="AF268" i="3" s="1"/>
  <c r="AD269" i="3"/>
  <c r="AF269" i="3" s="1"/>
  <c r="AD270" i="3"/>
  <c r="AF270" i="3" s="1"/>
  <c r="AD271" i="3"/>
  <c r="AF271" i="3" s="1"/>
  <c r="AD272" i="3"/>
  <c r="AF272" i="3" s="1"/>
  <c r="AD273" i="3"/>
  <c r="AF273" i="3" s="1"/>
  <c r="AD274" i="3"/>
  <c r="AF274" i="3" s="1"/>
  <c r="AD275" i="3"/>
  <c r="AF275" i="3" s="1"/>
  <c r="AD276" i="3"/>
  <c r="AF276" i="3" s="1"/>
  <c r="AD277" i="3"/>
  <c r="AF277" i="3" s="1"/>
  <c r="AD278" i="3"/>
  <c r="AF278" i="3" s="1"/>
  <c r="AD279" i="3"/>
  <c r="AF279" i="3" s="1"/>
  <c r="AD280" i="3"/>
  <c r="AF280" i="3" s="1"/>
  <c r="AD281" i="3"/>
  <c r="AF281" i="3" s="1"/>
  <c r="AD282" i="3"/>
  <c r="AF282" i="3" s="1"/>
  <c r="AD283" i="3"/>
  <c r="AF283" i="3" s="1"/>
  <c r="AD284" i="3"/>
  <c r="AF284" i="3" s="1"/>
  <c r="AD285" i="3"/>
  <c r="AF285" i="3" s="1"/>
  <c r="AD286" i="3"/>
  <c r="AF286" i="3" s="1"/>
  <c r="AD287" i="3"/>
  <c r="AF287" i="3" s="1"/>
  <c r="AD288" i="3"/>
  <c r="AF288" i="3" s="1"/>
  <c r="AD289" i="3"/>
  <c r="AF289" i="3" s="1"/>
  <c r="AD290" i="3"/>
  <c r="AF290" i="3" s="1"/>
  <c r="AD291" i="3"/>
  <c r="AF291" i="3" s="1"/>
  <c r="AD292" i="3"/>
  <c r="AF292" i="3" s="1"/>
  <c r="AD293" i="3"/>
  <c r="AF293" i="3" s="1"/>
  <c r="AD294" i="3"/>
  <c r="AF294" i="3" s="1"/>
  <c r="AD295" i="3"/>
  <c r="AF295" i="3" s="1"/>
  <c r="AD296" i="3"/>
  <c r="AF296" i="3" s="1"/>
  <c r="AD297" i="3"/>
  <c r="AF297" i="3" s="1"/>
  <c r="AD298" i="3"/>
  <c r="AF298" i="3" s="1"/>
  <c r="AD299" i="3"/>
  <c r="AF299" i="3" s="1"/>
  <c r="AD300" i="3"/>
  <c r="AF300" i="3" s="1"/>
  <c r="AD301" i="3"/>
  <c r="AF301" i="3" s="1"/>
  <c r="AD302" i="3"/>
  <c r="AF302" i="3" s="1"/>
  <c r="AD303" i="3"/>
  <c r="AF303" i="3" s="1"/>
  <c r="AD304" i="3"/>
  <c r="AF304" i="3" s="1"/>
  <c r="AD305" i="3"/>
  <c r="AF305" i="3" s="1"/>
  <c r="AD306" i="3"/>
  <c r="AF306" i="3" s="1"/>
  <c r="AD307" i="3"/>
  <c r="AF307" i="3" s="1"/>
  <c r="AD308" i="3"/>
  <c r="AF308" i="3" s="1"/>
  <c r="AD309" i="3"/>
  <c r="AF309" i="3" s="1"/>
  <c r="AD310" i="3"/>
  <c r="AF310" i="3" s="1"/>
  <c r="AD311" i="3"/>
  <c r="AF311" i="3" s="1"/>
  <c r="AD312" i="3"/>
  <c r="AF312" i="3" s="1"/>
  <c r="AD313" i="3"/>
  <c r="AF313" i="3" s="1"/>
  <c r="AD314" i="3"/>
  <c r="AF314" i="3" s="1"/>
  <c r="AD315" i="3"/>
  <c r="AF315" i="3" s="1"/>
  <c r="AD316" i="3"/>
  <c r="AF316" i="3" s="1"/>
  <c r="AD317" i="3"/>
  <c r="AF317" i="3" s="1"/>
  <c r="AD318" i="3"/>
  <c r="AF318" i="3" s="1"/>
  <c r="AD319" i="3"/>
  <c r="AF319" i="3" s="1"/>
  <c r="AD320" i="3"/>
  <c r="AF320" i="3" s="1"/>
  <c r="AD321" i="3"/>
  <c r="AF321" i="3" s="1"/>
  <c r="AD322" i="3"/>
  <c r="AF322" i="3" s="1"/>
  <c r="AD323" i="3"/>
  <c r="AF323" i="3" s="1"/>
  <c r="AD324" i="3"/>
  <c r="AF324" i="3" s="1"/>
  <c r="AD325" i="3"/>
  <c r="AF325" i="3" s="1"/>
  <c r="AD326" i="3"/>
  <c r="AF326" i="3" s="1"/>
  <c r="AD327" i="3"/>
  <c r="AF327" i="3" s="1"/>
  <c r="AD328" i="3"/>
  <c r="AF328" i="3" s="1"/>
  <c r="AD329" i="3"/>
  <c r="AF329" i="3" s="1"/>
  <c r="AD330" i="3"/>
  <c r="AF330" i="3" s="1"/>
  <c r="AD331" i="3"/>
  <c r="AF331" i="3" s="1"/>
  <c r="AD332" i="3"/>
  <c r="AF332" i="3" s="1"/>
  <c r="AD333" i="3"/>
  <c r="AF333" i="3" s="1"/>
  <c r="AD334" i="3"/>
  <c r="AF334" i="3" s="1"/>
  <c r="AD335" i="3"/>
  <c r="AF335" i="3" s="1"/>
  <c r="AD336" i="3"/>
  <c r="AF336" i="3" s="1"/>
  <c r="AD337" i="3"/>
  <c r="AF337" i="3" s="1"/>
  <c r="AD338" i="3"/>
  <c r="AF338" i="3" s="1"/>
  <c r="AD339" i="3"/>
  <c r="AF339" i="3" s="1"/>
  <c r="AD340" i="3"/>
  <c r="AF340" i="3" s="1"/>
  <c r="AD341" i="3"/>
  <c r="AF341" i="3" s="1"/>
  <c r="AD342" i="3"/>
  <c r="AF342" i="3" s="1"/>
  <c r="AD343" i="3"/>
  <c r="AF343" i="3" s="1"/>
  <c r="AD344" i="3"/>
  <c r="AF344" i="3" s="1"/>
  <c r="AD345" i="3"/>
  <c r="AF345" i="3" s="1"/>
  <c r="AD346" i="3"/>
  <c r="AF346" i="3" s="1"/>
  <c r="AD347" i="3"/>
  <c r="AF347" i="3" s="1"/>
  <c r="AD348" i="3"/>
  <c r="AF348" i="3" s="1"/>
  <c r="AD349" i="3"/>
  <c r="AF349" i="3" s="1"/>
  <c r="AD350" i="3"/>
  <c r="AF350" i="3" s="1"/>
  <c r="AD351" i="3"/>
  <c r="AF351" i="3" s="1"/>
  <c r="AD352" i="3"/>
  <c r="AF352" i="3" s="1"/>
  <c r="AD353" i="3"/>
  <c r="AF353" i="3" s="1"/>
  <c r="AD354" i="3"/>
  <c r="AF354" i="3" s="1"/>
  <c r="AD355" i="3"/>
  <c r="AF355" i="3" s="1"/>
  <c r="AD356" i="3"/>
  <c r="AF356" i="3" s="1"/>
  <c r="AD357" i="3"/>
  <c r="AF357" i="3" s="1"/>
  <c r="AD358" i="3"/>
  <c r="AF358" i="3" s="1"/>
  <c r="AD359" i="3"/>
  <c r="AF359" i="3" s="1"/>
  <c r="AD360" i="3"/>
  <c r="AF360" i="3" s="1"/>
  <c r="AD361" i="3"/>
  <c r="AF361" i="3" s="1"/>
  <c r="AD362" i="3"/>
  <c r="AF362" i="3" s="1"/>
  <c r="AD363" i="3"/>
  <c r="AF363" i="3" s="1"/>
  <c r="AD364" i="3"/>
  <c r="AF364" i="3" s="1"/>
  <c r="AD365" i="3"/>
  <c r="AF365" i="3" s="1"/>
  <c r="AD366" i="3"/>
  <c r="AF366" i="3" s="1"/>
  <c r="AD367" i="3"/>
  <c r="AF367" i="3" s="1"/>
  <c r="AD368" i="3"/>
  <c r="AF368" i="3" s="1"/>
  <c r="AD369" i="3"/>
  <c r="AF369" i="3" s="1"/>
  <c r="AD370" i="3"/>
  <c r="AF370" i="3" s="1"/>
  <c r="AD371" i="3"/>
  <c r="AF371" i="3" s="1"/>
  <c r="AD372" i="3"/>
  <c r="AF372" i="3" s="1"/>
  <c r="AD373" i="3"/>
  <c r="AF373" i="3" s="1"/>
  <c r="AD374" i="3"/>
  <c r="AF374" i="3" s="1"/>
  <c r="AD375" i="3"/>
  <c r="AF375" i="3" s="1"/>
  <c r="AD376" i="3"/>
  <c r="AF376" i="3" s="1"/>
  <c r="AD377" i="3"/>
  <c r="AF377" i="3" s="1"/>
  <c r="AD378" i="3"/>
  <c r="AF378" i="3" s="1"/>
  <c r="AD379" i="3"/>
  <c r="AF379" i="3" s="1"/>
  <c r="AD380" i="3"/>
  <c r="AF380" i="3" s="1"/>
  <c r="AD381" i="3"/>
  <c r="AF381" i="3" s="1"/>
  <c r="AD382" i="3"/>
  <c r="AF382" i="3" s="1"/>
  <c r="AD383" i="3"/>
  <c r="AF383" i="3" s="1"/>
  <c r="AD384" i="3"/>
  <c r="AF384" i="3" s="1"/>
  <c r="AD385" i="3"/>
  <c r="AF385" i="3" s="1"/>
  <c r="AD386" i="3"/>
  <c r="AF386" i="3" s="1"/>
  <c r="AD387" i="3"/>
  <c r="AF387" i="3" s="1"/>
  <c r="AD388" i="3"/>
  <c r="AF388" i="3" s="1"/>
  <c r="AD389" i="3"/>
  <c r="AF389" i="3" s="1"/>
  <c r="AD390" i="3"/>
  <c r="AF390" i="3" s="1"/>
  <c r="AD391" i="3"/>
  <c r="AF391" i="3" s="1"/>
  <c r="AD392" i="3"/>
  <c r="AF392" i="3" s="1"/>
  <c r="AD393" i="3"/>
  <c r="AF393" i="3" s="1"/>
  <c r="AD394" i="3"/>
  <c r="AF394" i="3" s="1"/>
  <c r="AD395" i="3"/>
  <c r="AF395" i="3" s="1"/>
  <c r="AD396" i="3"/>
  <c r="AF396" i="3" s="1"/>
  <c r="AD397" i="3"/>
  <c r="AF397" i="3" s="1"/>
  <c r="AD398" i="3"/>
  <c r="AF398" i="3" s="1"/>
  <c r="AD399" i="3"/>
  <c r="AF399" i="3" s="1"/>
  <c r="AD400" i="3"/>
  <c r="AF400" i="3" s="1"/>
  <c r="AD401" i="3"/>
  <c r="AF401" i="3" s="1"/>
  <c r="AD402" i="3"/>
  <c r="AF402" i="3" s="1"/>
  <c r="AD403" i="3"/>
  <c r="AF403" i="3" s="1"/>
  <c r="AD404" i="3"/>
  <c r="AF404" i="3" s="1"/>
  <c r="AD405" i="3"/>
  <c r="AF405" i="3" s="1"/>
  <c r="AD406" i="3"/>
  <c r="AF406" i="3" s="1"/>
  <c r="AD407" i="3"/>
  <c r="AF407" i="3" s="1"/>
  <c r="AD408" i="3"/>
  <c r="AF408" i="3" s="1"/>
  <c r="AD409" i="3"/>
  <c r="AF409" i="3" s="1"/>
  <c r="AD410" i="3"/>
  <c r="AF410" i="3" s="1"/>
  <c r="AD411" i="3"/>
  <c r="AF411" i="3" s="1"/>
  <c r="AD412" i="3"/>
  <c r="AF412" i="3" s="1"/>
  <c r="AD413" i="3"/>
  <c r="AF413" i="3" s="1"/>
  <c r="AD414" i="3"/>
  <c r="AF414" i="3" s="1"/>
  <c r="AD415" i="3"/>
  <c r="AF415" i="3" s="1"/>
  <c r="AD416" i="3"/>
  <c r="AF416" i="3" s="1"/>
  <c r="AD417" i="3"/>
  <c r="AF417" i="3" s="1"/>
  <c r="AD418" i="3"/>
  <c r="AF418" i="3" s="1"/>
  <c r="AD419" i="3"/>
  <c r="AF419" i="3" s="1"/>
  <c r="AD420" i="3"/>
  <c r="AF420" i="3" s="1"/>
  <c r="AD421" i="3"/>
  <c r="AF421" i="3" s="1"/>
  <c r="AD422" i="3"/>
  <c r="AF422" i="3" s="1"/>
  <c r="AD423" i="3"/>
  <c r="AF423" i="3" s="1"/>
  <c r="AD424" i="3"/>
  <c r="AF424" i="3" s="1"/>
  <c r="AD425" i="3"/>
  <c r="AF425" i="3" s="1"/>
  <c r="AD426" i="3"/>
  <c r="AF426" i="3" s="1"/>
  <c r="AD427" i="3"/>
  <c r="AF427" i="3" s="1"/>
  <c r="AD428" i="3"/>
  <c r="AF428" i="3" s="1"/>
  <c r="AD429" i="3"/>
  <c r="AF429" i="3" s="1"/>
  <c r="AD430" i="3"/>
  <c r="AF430" i="3" s="1"/>
  <c r="AD431" i="3"/>
  <c r="AF431" i="3" s="1"/>
  <c r="AD432" i="3"/>
  <c r="AF432" i="3" s="1"/>
  <c r="AD433" i="3"/>
  <c r="AF433" i="3" s="1"/>
  <c r="AD434" i="3"/>
  <c r="AF434" i="3" s="1"/>
  <c r="AD435" i="3"/>
  <c r="AF435" i="3" s="1"/>
  <c r="AD436" i="3"/>
  <c r="AF436" i="3" s="1"/>
  <c r="AD437" i="3"/>
  <c r="AF437" i="3" s="1"/>
  <c r="AD438" i="3"/>
  <c r="AF438" i="3" s="1"/>
  <c r="AD439" i="3"/>
  <c r="AF439" i="3" s="1"/>
  <c r="AD440" i="3"/>
  <c r="AF440" i="3" s="1"/>
  <c r="AD441" i="3"/>
  <c r="AF441" i="3" s="1"/>
  <c r="AD442" i="3"/>
  <c r="AF442" i="3" s="1"/>
  <c r="AD443" i="3"/>
  <c r="AF443" i="3" s="1"/>
  <c r="AD444" i="3"/>
  <c r="AF444" i="3" s="1"/>
  <c r="AD445" i="3"/>
  <c r="AF445" i="3" s="1"/>
  <c r="AD446" i="3"/>
  <c r="AF446" i="3" s="1"/>
  <c r="AD447" i="3"/>
  <c r="AF447" i="3" s="1"/>
  <c r="AD448" i="3"/>
  <c r="AF448" i="3" s="1"/>
  <c r="AD449" i="3"/>
  <c r="AF449" i="3" s="1"/>
  <c r="AD450" i="3"/>
  <c r="AF450" i="3" s="1"/>
  <c r="AD451" i="3"/>
  <c r="AF451" i="3" s="1"/>
  <c r="AD452" i="3"/>
  <c r="AF452" i="3" s="1"/>
  <c r="AD453" i="3"/>
  <c r="AF453" i="3" s="1"/>
  <c r="AD454" i="3"/>
  <c r="AF454" i="3" s="1"/>
  <c r="AD455" i="3"/>
  <c r="AF455" i="3" s="1"/>
  <c r="AD456" i="3"/>
  <c r="AF456" i="3" s="1"/>
  <c r="AD457" i="3"/>
  <c r="AF457" i="3" s="1"/>
  <c r="AD458" i="3"/>
  <c r="AF458" i="3" s="1"/>
  <c r="AD459" i="3"/>
  <c r="AF459" i="3" s="1"/>
  <c r="AD460" i="3"/>
  <c r="AF460" i="3" s="1"/>
  <c r="AD461" i="3"/>
  <c r="AF461" i="3" s="1"/>
  <c r="AD462" i="3"/>
  <c r="AF462" i="3" s="1"/>
  <c r="AD463" i="3"/>
  <c r="AF463" i="3" s="1"/>
  <c r="AD464" i="3"/>
  <c r="AF464" i="3" s="1"/>
  <c r="AD465" i="3"/>
  <c r="AF465" i="3" s="1"/>
  <c r="AD466" i="3"/>
  <c r="AF466" i="3" s="1"/>
  <c r="AD467" i="3"/>
  <c r="AF467" i="3" s="1"/>
  <c r="AD468" i="3"/>
  <c r="AF468" i="3" s="1"/>
  <c r="AD469" i="3"/>
  <c r="AF469" i="3" s="1"/>
  <c r="AD470" i="3"/>
  <c r="AF470" i="3" s="1"/>
  <c r="AD471" i="3"/>
  <c r="AF471" i="3" s="1"/>
  <c r="AD472" i="3"/>
  <c r="AF472" i="3" s="1"/>
  <c r="AD473" i="3"/>
  <c r="AF473" i="3" s="1"/>
  <c r="AD474" i="3"/>
  <c r="AF474" i="3" s="1"/>
  <c r="AD475" i="3"/>
  <c r="AF475" i="3" s="1"/>
  <c r="AD476" i="3"/>
  <c r="AF476" i="3" s="1"/>
  <c r="AD477" i="3"/>
  <c r="AF477" i="3" s="1"/>
  <c r="AD478" i="3"/>
  <c r="AF478" i="3" s="1"/>
  <c r="AD479" i="3"/>
  <c r="AF479" i="3" s="1"/>
  <c r="AD480" i="3"/>
  <c r="AF480" i="3" s="1"/>
  <c r="AD481" i="3"/>
  <c r="AF481" i="3" s="1"/>
  <c r="AD482" i="3"/>
  <c r="AF482" i="3" s="1"/>
  <c r="AD483" i="3"/>
  <c r="AF483" i="3" s="1"/>
  <c r="AD484" i="3"/>
  <c r="AF484" i="3" s="1"/>
  <c r="AD485" i="3"/>
  <c r="AF485" i="3" s="1"/>
  <c r="AD486" i="3"/>
  <c r="AF486" i="3" s="1"/>
  <c r="AD487" i="3"/>
  <c r="AF487" i="3" s="1"/>
  <c r="AD488" i="3"/>
  <c r="AF488" i="3" s="1"/>
  <c r="AD489" i="3"/>
  <c r="AF489" i="3" s="1"/>
  <c r="AD490" i="3"/>
  <c r="AF490" i="3" s="1"/>
  <c r="AD491" i="3"/>
  <c r="AF491" i="3" s="1"/>
  <c r="AD492" i="3"/>
  <c r="AF492" i="3" s="1"/>
  <c r="AD493" i="3"/>
  <c r="AF493" i="3" s="1"/>
  <c r="AD494" i="3"/>
  <c r="AF494" i="3" s="1"/>
  <c r="AD495" i="3"/>
  <c r="AF495" i="3" s="1"/>
  <c r="AD496" i="3"/>
  <c r="AF496" i="3" s="1"/>
  <c r="AD497" i="3"/>
  <c r="AF497" i="3" s="1"/>
  <c r="AD498" i="3"/>
  <c r="AF498" i="3" s="1"/>
  <c r="AD499" i="3"/>
  <c r="AF499" i="3" s="1"/>
  <c r="AD500" i="3"/>
  <c r="AF500" i="3" s="1"/>
  <c r="AD501" i="3"/>
  <c r="AF501" i="3" s="1"/>
  <c r="AD502" i="3"/>
  <c r="AF502" i="3" s="1"/>
  <c r="AD503" i="3"/>
  <c r="AF503" i="3" s="1"/>
  <c r="AD504" i="3"/>
  <c r="AF504" i="3" s="1"/>
  <c r="AD505" i="3"/>
  <c r="AF505" i="3" s="1"/>
  <c r="AD506" i="3"/>
  <c r="AF506" i="3" s="1"/>
  <c r="AD507" i="3"/>
  <c r="AF507" i="3" s="1"/>
  <c r="AD508" i="3"/>
  <c r="AF508" i="3" s="1"/>
  <c r="AD509" i="3"/>
  <c r="AF509" i="3" s="1"/>
  <c r="AD510" i="3"/>
  <c r="AF510" i="3" s="1"/>
  <c r="AD511" i="3"/>
  <c r="AF511" i="3" s="1"/>
  <c r="AD512" i="3"/>
  <c r="AF512" i="3" s="1"/>
  <c r="AD513" i="3"/>
  <c r="AF513" i="3" s="1"/>
  <c r="AD514" i="3"/>
  <c r="AF514" i="3" s="1"/>
  <c r="AD515" i="3"/>
  <c r="AF515" i="3" s="1"/>
  <c r="AD516" i="3"/>
  <c r="AF516" i="3" s="1"/>
  <c r="AD517" i="3"/>
  <c r="AF517" i="3" s="1"/>
  <c r="AD518" i="3"/>
  <c r="AF518" i="3" s="1"/>
  <c r="AD519" i="3"/>
  <c r="AF519" i="3" s="1"/>
  <c r="AD520" i="3"/>
  <c r="AF520" i="3" s="1"/>
  <c r="AD521" i="3"/>
  <c r="AF521" i="3" s="1"/>
  <c r="AD522" i="3"/>
  <c r="AF522" i="3" s="1"/>
  <c r="AD523" i="3"/>
  <c r="AF523" i="3" s="1"/>
  <c r="AD524" i="3"/>
  <c r="AF524" i="3" s="1"/>
  <c r="AD525" i="3"/>
  <c r="AF525" i="3" s="1"/>
  <c r="AD526" i="3"/>
  <c r="AF526" i="3" s="1"/>
  <c r="AD527" i="3"/>
  <c r="AF527" i="3" s="1"/>
  <c r="AD528" i="3"/>
  <c r="AF528" i="3" s="1"/>
  <c r="AD529" i="3"/>
  <c r="AF529" i="3" s="1"/>
  <c r="AD530" i="3"/>
  <c r="AF530" i="3" s="1"/>
  <c r="AD531" i="3"/>
  <c r="AF531" i="3" s="1"/>
  <c r="AD532" i="3"/>
  <c r="AF532" i="3" s="1"/>
  <c r="AD533" i="3"/>
  <c r="AF533" i="3" s="1"/>
  <c r="AD534" i="3"/>
  <c r="AF534" i="3" s="1"/>
  <c r="AD535" i="3"/>
  <c r="AF535" i="3" s="1"/>
  <c r="AD536" i="3"/>
  <c r="AF536" i="3" s="1"/>
  <c r="AD537" i="3"/>
  <c r="AF537" i="3" s="1"/>
  <c r="AD538" i="3"/>
  <c r="AF538" i="3" s="1"/>
  <c r="AD539" i="3"/>
  <c r="AF539" i="3" s="1"/>
  <c r="AD540" i="3"/>
  <c r="AF540" i="3" s="1"/>
  <c r="AD541" i="3"/>
  <c r="AF541" i="3" s="1"/>
  <c r="AD542" i="3"/>
  <c r="AF542" i="3" s="1"/>
  <c r="AD543" i="3"/>
  <c r="AF543" i="3" s="1"/>
  <c r="AD544" i="3"/>
  <c r="AF544" i="3" s="1"/>
  <c r="AD545" i="3"/>
  <c r="AF545" i="3" s="1"/>
  <c r="AD546" i="3"/>
  <c r="AF546" i="3" s="1"/>
  <c r="AD547" i="3"/>
  <c r="AF547" i="3" s="1"/>
  <c r="AD548" i="3"/>
  <c r="AF548" i="3" s="1"/>
  <c r="AD549" i="3"/>
  <c r="AF549" i="3" s="1"/>
  <c r="AD550" i="3"/>
  <c r="AF550" i="3" s="1"/>
  <c r="AD551" i="3"/>
  <c r="AF551" i="3" s="1"/>
  <c r="AD552" i="3"/>
  <c r="AF552" i="3" s="1"/>
  <c r="AD553" i="3"/>
  <c r="AF553" i="3" s="1"/>
  <c r="AD554" i="3"/>
  <c r="AF554" i="3" s="1"/>
  <c r="AD555" i="3"/>
  <c r="AF555" i="3" s="1"/>
  <c r="AD556" i="3"/>
  <c r="AF556" i="3" s="1"/>
  <c r="AD557" i="3"/>
  <c r="AF557" i="3" s="1"/>
  <c r="AD558" i="3"/>
  <c r="AF558" i="3" s="1"/>
  <c r="AD559" i="3"/>
  <c r="AF559" i="3" s="1"/>
  <c r="AD560" i="3"/>
  <c r="AF560" i="3" s="1"/>
  <c r="AD561" i="3"/>
  <c r="AF561" i="3" s="1"/>
  <c r="AD562" i="3"/>
  <c r="AF562" i="3" s="1"/>
  <c r="AD563" i="3"/>
  <c r="AF563" i="3" s="1"/>
  <c r="AD564" i="3"/>
  <c r="AF564" i="3" s="1"/>
  <c r="AD565" i="3"/>
  <c r="AF565" i="3" s="1"/>
  <c r="AD566" i="3"/>
  <c r="AF566" i="3" s="1"/>
  <c r="AD567" i="3"/>
  <c r="AF567" i="3" s="1"/>
  <c r="AD568" i="3"/>
  <c r="AF568" i="3" s="1"/>
  <c r="AD569" i="3"/>
  <c r="AF569" i="3" s="1"/>
  <c r="AD570" i="3"/>
  <c r="AF570" i="3" s="1"/>
  <c r="AD571" i="3"/>
  <c r="AF571" i="3" s="1"/>
  <c r="AD572" i="3"/>
  <c r="AF572" i="3" s="1"/>
  <c r="AD573" i="3"/>
  <c r="AF573" i="3" s="1"/>
  <c r="AD574" i="3"/>
  <c r="AF574" i="3" s="1"/>
  <c r="AD575" i="3"/>
  <c r="AF575" i="3" s="1"/>
  <c r="AD576" i="3"/>
  <c r="AF576" i="3" s="1"/>
  <c r="AD577" i="3"/>
  <c r="AF577" i="3" s="1"/>
  <c r="AD578" i="3"/>
  <c r="AF578" i="3" s="1"/>
  <c r="AD579" i="3"/>
  <c r="AF579" i="3" s="1"/>
  <c r="AD580" i="3"/>
  <c r="AF580" i="3" s="1"/>
  <c r="AD581" i="3"/>
  <c r="AF581" i="3" s="1"/>
  <c r="AD582" i="3"/>
  <c r="AF582" i="3" s="1"/>
  <c r="AD583" i="3"/>
  <c r="AF583" i="3" s="1"/>
  <c r="AD584" i="3"/>
  <c r="AF584" i="3" s="1"/>
  <c r="AD585" i="3"/>
  <c r="AF585" i="3" s="1"/>
  <c r="AD586" i="3"/>
  <c r="AF586" i="3" s="1"/>
  <c r="AD587" i="3"/>
  <c r="AF587" i="3" s="1"/>
  <c r="AD588" i="3"/>
  <c r="AF588" i="3" s="1"/>
  <c r="AD589" i="3"/>
  <c r="AF589" i="3" s="1"/>
  <c r="AD590" i="3"/>
  <c r="AF590" i="3" s="1"/>
  <c r="AD591" i="3"/>
  <c r="AF591" i="3" s="1"/>
  <c r="AD592" i="3"/>
  <c r="AF592" i="3" s="1"/>
  <c r="AD593" i="3"/>
  <c r="AF593" i="3" s="1"/>
  <c r="AD594" i="3"/>
  <c r="AF594" i="3" s="1"/>
  <c r="AD595" i="3"/>
  <c r="AF595" i="3" s="1"/>
  <c r="AD596" i="3"/>
  <c r="AF596" i="3" s="1"/>
  <c r="AD597" i="3"/>
  <c r="AF597" i="3" s="1"/>
  <c r="AD598" i="3"/>
  <c r="AF598" i="3" s="1"/>
  <c r="AD599" i="3"/>
  <c r="AF599" i="3" s="1"/>
  <c r="AD600" i="3"/>
  <c r="AF600" i="3" s="1"/>
  <c r="AD601" i="3"/>
  <c r="AF601" i="3" s="1"/>
  <c r="AD602" i="3"/>
  <c r="AF602" i="3" s="1"/>
  <c r="AD603" i="3"/>
  <c r="AF603" i="3" s="1"/>
  <c r="AD604" i="3"/>
  <c r="AF604" i="3" s="1"/>
  <c r="AD605" i="3"/>
  <c r="AF605" i="3" s="1"/>
  <c r="AD606" i="3"/>
  <c r="AF606" i="3" s="1"/>
  <c r="AD607" i="3"/>
  <c r="AF607" i="3" s="1"/>
  <c r="AD608" i="3"/>
  <c r="AF608" i="3" s="1"/>
  <c r="AD609" i="3"/>
  <c r="AF609" i="3" s="1"/>
  <c r="AD610" i="3"/>
  <c r="AF610" i="3" s="1"/>
  <c r="AD611" i="3"/>
  <c r="AF611" i="3" s="1"/>
  <c r="AD612" i="3"/>
  <c r="AF612" i="3" s="1"/>
  <c r="AD613" i="3"/>
  <c r="AF613" i="3" s="1"/>
  <c r="AD614" i="3"/>
  <c r="AF614" i="3" s="1"/>
  <c r="AD615" i="3"/>
  <c r="AF615" i="3" s="1"/>
  <c r="AD616" i="3"/>
  <c r="AF616" i="3" s="1"/>
  <c r="AD617" i="3"/>
  <c r="AF617" i="3" s="1"/>
  <c r="AD618" i="3"/>
  <c r="AF618" i="3" s="1"/>
  <c r="AD619" i="3"/>
  <c r="AF619" i="3" s="1"/>
  <c r="AD620" i="3"/>
  <c r="AF620" i="3" s="1"/>
  <c r="AD621" i="3"/>
  <c r="AF621" i="3" s="1"/>
  <c r="AD622" i="3"/>
  <c r="AF622" i="3" s="1"/>
  <c r="AD623" i="3"/>
  <c r="AF623" i="3" s="1"/>
  <c r="AD624" i="3"/>
  <c r="AF624" i="3" s="1"/>
  <c r="AD625" i="3"/>
  <c r="AF625" i="3" s="1"/>
  <c r="AD626" i="3"/>
  <c r="AF626" i="3" s="1"/>
  <c r="AD627" i="3"/>
  <c r="AF627" i="3" s="1"/>
  <c r="AD628" i="3"/>
  <c r="AF628" i="3" s="1"/>
  <c r="AD629" i="3"/>
  <c r="AF629" i="3" s="1"/>
  <c r="AD630" i="3"/>
  <c r="AF630" i="3" s="1"/>
  <c r="AD631" i="3"/>
  <c r="AF631" i="3" s="1"/>
  <c r="AD632" i="3"/>
  <c r="AF632" i="3" s="1"/>
  <c r="AD633" i="3"/>
  <c r="AF633" i="3" s="1"/>
  <c r="AD634" i="3"/>
  <c r="AF634" i="3" s="1"/>
  <c r="AD635" i="3"/>
  <c r="AF635" i="3" s="1"/>
  <c r="AD636" i="3"/>
  <c r="AF636" i="3" s="1"/>
  <c r="AD637" i="3"/>
  <c r="AF637" i="3" s="1"/>
  <c r="AD638" i="3"/>
  <c r="AF638" i="3" s="1"/>
  <c r="AD639" i="3"/>
  <c r="AF639" i="3" s="1"/>
  <c r="AD640" i="3"/>
  <c r="AF640" i="3" s="1"/>
  <c r="AD641" i="3"/>
  <c r="AF641" i="3" s="1"/>
  <c r="AD642" i="3"/>
  <c r="AF642" i="3" s="1"/>
  <c r="AD643" i="3"/>
  <c r="AF643" i="3" s="1"/>
  <c r="AD644" i="3"/>
  <c r="AF644" i="3" s="1"/>
  <c r="AD645" i="3"/>
  <c r="AF645" i="3" s="1"/>
  <c r="AD646" i="3"/>
  <c r="AF646" i="3" s="1"/>
  <c r="AD647" i="3"/>
  <c r="AF647" i="3" s="1"/>
  <c r="AD648" i="3"/>
  <c r="AF648" i="3" s="1"/>
  <c r="AD649" i="3"/>
  <c r="AF649" i="3" s="1"/>
  <c r="AD650" i="3"/>
  <c r="AF650" i="3" s="1"/>
  <c r="AD651" i="3"/>
  <c r="AF651" i="3" s="1"/>
  <c r="AD652" i="3"/>
  <c r="AF652" i="3" s="1"/>
  <c r="AD653" i="3"/>
  <c r="AF653" i="3" s="1"/>
  <c r="AD654" i="3"/>
  <c r="AF654" i="3" s="1"/>
  <c r="AD655" i="3"/>
  <c r="AF655" i="3" s="1"/>
  <c r="AD656" i="3"/>
  <c r="AF656" i="3" s="1"/>
  <c r="AD657" i="3"/>
  <c r="AF657" i="3" s="1"/>
  <c r="AD658" i="3"/>
  <c r="AF658" i="3" s="1"/>
  <c r="AD659" i="3"/>
  <c r="AF659" i="3" s="1"/>
  <c r="AD660" i="3"/>
  <c r="AF660" i="3" s="1"/>
  <c r="AD661" i="3"/>
  <c r="AF661" i="3" s="1"/>
  <c r="AD662" i="3"/>
  <c r="AF662" i="3" s="1"/>
  <c r="AD663" i="3"/>
  <c r="AF663" i="3" s="1"/>
  <c r="AD664" i="3"/>
  <c r="AF664" i="3" s="1"/>
  <c r="AD665" i="3"/>
  <c r="AF665" i="3" s="1"/>
  <c r="AD666" i="3"/>
  <c r="AF666" i="3" s="1"/>
  <c r="AD667" i="3"/>
  <c r="AF667" i="3" s="1"/>
  <c r="AD668" i="3"/>
  <c r="AF668" i="3" s="1"/>
  <c r="AD669" i="3"/>
  <c r="AF669" i="3" s="1"/>
  <c r="AD670" i="3"/>
  <c r="AF670" i="3" s="1"/>
  <c r="AD671" i="3"/>
  <c r="AF671" i="3" s="1"/>
  <c r="AD672" i="3"/>
  <c r="AF672" i="3" s="1"/>
  <c r="AD673" i="3"/>
  <c r="AF673" i="3" s="1"/>
  <c r="AD674" i="3"/>
  <c r="AF674" i="3" s="1"/>
  <c r="AD675" i="3"/>
  <c r="AF675" i="3" s="1"/>
  <c r="AD676" i="3"/>
  <c r="AF676" i="3" s="1"/>
  <c r="AD677" i="3"/>
  <c r="AF677" i="3" s="1"/>
  <c r="AD678" i="3"/>
  <c r="AF678" i="3" s="1"/>
  <c r="AD679" i="3"/>
  <c r="AF679" i="3" s="1"/>
  <c r="AD680" i="3"/>
  <c r="AF680" i="3" s="1"/>
  <c r="AD681" i="3"/>
  <c r="AF681" i="3" s="1"/>
  <c r="AD682" i="3"/>
  <c r="AF682" i="3" s="1"/>
  <c r="AD683" i="3"/>
  <c r="AF683" i="3" s="1"/>
  <c r="AD684" i="3"/>
  <c r="AF684" i="3" s="1"/>
  <c r="AD685" i="3"/>
  <c r="AF685" i="3" s="1"/>
  <c r="AD686" i="3"/>
  <c r="AF686" i="3" s="1"/>
  <c r="AD687" i="3"/>
  <c r="AF687" i="3" s="1"/>
  <c r="AD688" i="3"/>
  <c r="AF688" i="3" s="1"/>
  <c r="AD689" i="3"/>
  <c r="AF689" i="3" s="1"/>
  <c r="AD690" i="3"/>
  <c r="AF690" i="3" s="1"/>
  <c r="AD691" i="3"/>
  <c r="AF691" i="3" s="1"/>
  <c r="AD692" i="3"/>
  <c r="AF692" i="3" s="1"/>
  <c r="AD693" i="3"/>
  <c r="AF693" i="3" s="1"/>
  <c r="AD694" i="3"/>
  <c r="AF694" i="3" s="1"/>
  <c r="AD695" i="3"/>
  <c r="AF695" i="3" s="1"/>
  <c r="AD696" i="3"/>
  <c r="AF696" i="3" s="1"/>
  <c r="AD697" i="3"/>
  <c r="AF697" i="3" s="1"/>
  <c r="AD698" i="3"/>
  <c r="AF698" i="3" s="1"/>
  <c r="AD699" i="3"/>
  <c r="AF699" i="3" s="1"/>
  <c r="AD700" i="3"/>
  <c r="AF700" i="3" s="1"/>
  <c r="AD701" i="3"/>
  <c r="AF701" i="3" s="1"/>
  <c r="AD702" i="3"/>
  <c r="AF702" i="3" s="1"/>
  <c r="AD703" i="3"/>
  <c r="AF703" i="3" s="1"/>
  <c r="AD704" i="3"/>
  <c r="AF704" i="3" s="1"/>
  <c r="AD705" i="3"/>
  <c r="AF705" i="3" s="1"/>
  <c r="AD706" i="3"/>
  <c r="AF706" i="3" s="1"/>
  <c r="AD707" i="3"/>
  <c r="AF707" i="3" s="1"/>
  <c r="AD708" i="3"/>
  <c r="AF708" i="3" s="1"/>
  <c r="AD709" i="3"/>
  <c r="AF709" i="3" s="1"/>
  <c r="AD710" i="3"/>
  <c r="AF710" i="3" s="1"/>
  <c r="AD711" i="3"/>
  <c r="AF711" i="3" s="1"/>
  <c r="AD712" i="3"/>
  <c r="AF712" i="3" s="1"/>
  <c r="AD713" i="3"/>
  <c r="AF713" i="3" s="1"/>
  <c r="AD714" i="3"/>
  <c r="AF714" i="3" s="1"/>
  <c r="AD715" i="3"/>
  <c r="AF715" i="3" s="1"/>
  <c r="AD716" i="3"/>
  <c r="AF716" i="3" s="1"/>
  <c r="AD717" i="3"/>
  <c r="AF717" i="3" s="1"/>
  <c r="AD718" i="3"/>
  <c r="AF718" i="3" s="1"/>
  <c r="AD719" i="3"/>
  <c r="AF719" i="3" s="1"/>
  <c r="AD720" i="3"/>
  <c r="AF720" i="3" s="1"/>
  <c r="AD721" i="3"/>
  <c r="AF721" i="3" s="1"/>
  <c r="AD722" i="3"/>
  <c r="AF722" i="3" s="1"/>
  <c r="AD723" i="3"/>
  <c r="AF723" i="3" s="1"/>
  <c r="AD724" i="3"/>
  <c r="AF724" i="3" s="1"/>
  <c r="AD725" i="3"/>
  <c r="AF725" i="3" s="1"/>
  <c r="AD726" i="3"/>
  <c r="AF726" i="3" s="1"/>
  <c r="AD727" i="3"/>
  <c r="AF727" i="3" s="1"/>
  <c r="AD728" i="3"/>
  <c r="AF728" i="3" s="1"/>
  <c r="AD729" i="3"/>
  <c r="AF729" i="3" s="1"/>
  <c r="AD730" i="3"/>
  <c r="AF730" i="3" s="1"/>
  <c r="AD731" i="3"/>
  <c r="AF731" i="3" s="1"/>
  <c r="AD732" i="3"/>
  <c r="AF732" i="3" s="1"/>
  <c r="AD733" i="3"/>
  <c r="AF733" i="3" s="1"/>
  <c r="AD734" i="3"/>
  <c r="AF734" i="3" s="1"/>
  <c r="AD735" i="3"/>
  <c r="AF735" i="3" s="1"/>
  <c r="AD736" i="3"/>
  <c r="AF736" i="3" s="1"/>
  <c r="AD737" i="3"/>
  <c r="AF737" i="3" s="1"/>
  <c r="AD738" i="3"/>
  <c r="AF738" i="3" s="1"/>
  <c r="AD739" i="3"/>
  <c r="AF739" i="3" s="1"/>
  <c r="AD740" i="3"/>
  <c r="AF740" i="3" s="1"/>
  <c r="AD741" i="3"/>
  <c r="AF741" i="3" s="1"/>
  <c r="AD742" i="3"/>
  <c r="AF742" i="3" s="1"/>
  <c r="AD743" i="3"/>
  <c r="AF743" i="3" s="1"/>
  <c r="AD744" i="3"/>
  <c r="AF744" i="3" s="1"/>
  <c r="AD745" i="3"/>
  <c r="AF745" i="3" s="1"/>
  <c r="AD746" i="3"/>
  <c r="AF746" i="3" s="1"/>
  <c r="AD747" i="3"/>
  <c r="AF747" i="3" s="1"/>
  <c r="AD748" i="3"/>
  <c r="AF748" i="3" s="1"/>
  <c r="AD749" i="3"/>
  <c r="AF749" i="3" s="1"/>
  <c r="AD750" i="3"/>
  <c r="AF750" i="3" s="1"/>
  <c r="AD751" i="3"/>
  <c r="AF751" i="3" s="1"/>
  <c r="AD752" i="3"/>
  <c r="AF752" i="3" s="1"/>
  <c r="AD753" i="3"/>
  <c r="AF753" i="3" s="1"/>
  <c r="AD754" i="3"/>
  <c r="AF754" i="3" s="1"/>
  <c r="AD755" i="3"/>
  <c r="AF755" i="3" s="1"/>
  <c r="AD756" i="3"/>
  <c r="AF756" i="3" s="1"/>
  <c r="AD757" i="3"/>
  <c r="AF757" i="3" s="1"/>
  <c r="AD758" i="3"/>
  <c r="AF758" i="3" s="1"/>
  <c r="AD759" i="3"/>
  <c r="AF759" i="3" s="1"/>
  <c r="AD760" i="3"/>
  <c r="AF760" i="3" s="1"/>
  <c r="AD761" i="3"/>
  <c r="AF761" i="3" s="1"/>
  <c r="AD762" i="3"/>
  <c r="AF762" i="3" s="1"/>
  <c r="AD763" i="3"/>
  <c r="AF763" i="3" s="1"/>
  <c r="AD764" i="3"/>
  <c r="AF764" i="3" s="1"/>
  <c r="AD765" i="3"/>
  <c r="AF765" i="3" s="1"/>
  <c r="AD766" i="3"/>
  <c r="AF766" i="3" s="1"/>
  <c r="AD767" i="3"/>
  <c r="AF767" i="3" s="1"/>
  <c r="AD768" i="3"/>
  <c r="AF768" i="3" s="1"/>
  <c r="AD769" i="3"/>
  <c r="AF769" i="3" s="1"/>
  <c r="AD770" i="3"/>
  <c r="AF770" i="3" s="1"/>
  <c r="AD771" i="3"/>
  <c r="AF771" i="3" s="1"/>
  <c r="AD772" i="3"/>
  <c r="AF772" i="3" s="1"/>
  <c r="AD773" i="3"/>
  <c r="AF773" i="3" s="1"/>
  <c r="AD774" i="3"/>
  <c r="AF774" i="3" s="1"/>
  <c r="AD775" i="3"/>
  <c r="AF775" i="3" s="1"/>
  <c r="AD776" i="3"/>
  <c r="AF776" i="3" s="1"/>
  <c r="AD777" i="3"/>
  <c r="AF777" i="3" s="1"/>
  <c r="AD778" i="3"/>
  <c r="AF778" i="3" s="1"/>
  <c r="AD779" i="3"/>
  <c r="AF779" i="3" s="1"/>
  <c r="AD780" i="3"/>
  <c r="AF780" i="3" s="1"/>
  <c r="AD781" i="3"/>
  <c r="AF781" i="3" s="1"/>
  <c r="AD782" i="3"/>
  <c r="AF782" i="3" s="1"/>
  <c r="AD783" i="3"/>
  <c r="AF783" i="3" s="1"/>
  <c r="AD784" i="3"/>
  <c r="AF784" i="3" s="1"/>
  <c r="AD785" i="3"/>
  <c r="AF785" i="3" s="1"/>
  <c r="AD786" i="3"/>
  <c r="AF786" i="3" s="1"/>
  <c r="AD787" i="3"/>
  <c r="AF787" i="3" s="1"/>
  <c r="AD788" i="3"/>
  <c r="AF788" i="3" s="1"/>
  <c r="AD789" i="3"/>
  <c r="AF789" i="3" s="1"/>
  <c r="AD790" i="3"/>
  <c r="AF790" i="3" s="1"/>
  <c r="AD791" i="3"/>
  <c r="AF791" i="3" s="1"/>
  <c r="AD792" i="3"/>
  <c r="AF792" i="3" s="1"/>
  <c r="AD793" i="3"/>
  <c r="AF793" i="3" s="1"/>
  <c r="AD794" i="3"/>
  <c r="AF794" i="3" s="1"/>
  <c r="AD795" i="3"/>
  <c r="AF795" i="3" s="1"/>
  <c r="AD796" i="3"/>
  <c r="AF796" i="3" s="1"/>
  <c r="AD797" i="3"/>
  <c r="AF797" i="3" s="1"/>
  <c r="AD798" i="3"/>
  <c r="AF798" i="3" s="1"/>
  <c r="AD799" i="3"/>
  <c r="AF799" i="3" s="1"/>
  <c r="AD800" i="3"/>
  <c r="AF800" i="3" s="1"/>
  <c r="AD801" i="3"/>
  <c r="AF801" i="3" s="1"/>
  <c r="AD802" i="3"/>
  <c r="AF802" i="3" s="1"/>
  <c r="AD803" i="3"/>
  <c r="AF803" i="3" s="1"/>
  <c r="AD804" i="3"/>
  <c r="AF804" i="3" s="1"/>
  <c r="AD805" i="3"/>
  <c r="AF805" i="3" s="1"/>
  <c r="AD806" i="3"/>
  <c r="AF806" i="3" s="1"/>
  <c r="AD807" i="3"/>
  <c r="AF807" i="3" s="1"/>
  <c r="AD808" i="3"/>
  <c r="AF808" i="3" s="1"/>
  <c r="AD809" i="3"/>
  <c r="AF809" i="3" s="1"/>
  <c r="AD810" i="3"/>
  <c r="AF810" i="3" s="1"/>
  <c r="AD811" i="3"/>
  <c r="AF811" i="3" s="1"/>
  <c r="AD812" i="3"/>
  <c r="AF812" i="3" s="1"/>
  <c r="AD813" i="3"/>
  <c r="AF813" i="3" s="1"/>
  <c r="AD814" i="3"/>
  <c r="AF814" i="3" s="1"/>
  <c r="AD815" i="3"/>
  <c r="AF815" i="3" s="1"/>
  <c r="AD816" i="3"/>
  <c r="AF816" i="3" s="1"/>
  <c r="AD817" i="3"/>
  <c r="AF817" i="3" s="1"/>
  <c r="AD818" i="3"/>
  <c r="AF818" i="3" s="1"/>
  <c r="AD819" i="3"/>
  <c r="AF819" i="3" s="1"/>
  <c r="AD820" i="3"/>
  <c r="AF820" i="3" s="1"/>
  <c r="AD821" i="3"/>
  <c r="AF821" i="3" s="1"/>
  <c r="AD822" i="3"/>
  <c r="AF822" i="3" s="1"/>
  <c r="AD823" i="3"/>
  <c r="AF823" i="3" s="1"/>
  <c r="AD824" i="3"/>
  <c r="AF824" i="3" s="1"/>
  <c r="AD825" i="3"/>
  <c r="AF825" i="3" s="1"/>
  <c r="AD826" i="3"/>
  <c r="AF826" i="3" s="1"/>
  <c r="AD827" i="3"/>
  <c r="AF827" i="3" s="1"/>
  <c r="AD828" i="3"/>
  <c r="AF828" i="3" s="1"/>
  <c r="AD829" i="3"/>
  <c r="AF829" i="3" s="1"/>
  <c r="AD830" i="3"/>
  <c r="AF830" i="3" s="1"/>
  <c r="AD831" i="3"/>
  <c r="AF831" i="3" s="1"/>
  <c r="AD832" i="3"/>
  <c r="AF832" i="3" s="1"/>
  <c r="AD833" i="3"/>
  <c r="AF833" i="3" s="1"/>
  <c r="AD834" i="3"/>
  <c r="AF834" i="3" s="1"/>
  <c r="AD835" i="3"/>
  <c r="AF835" i="3" s="1"/>
  <c r="AD836" i="3"/>
  <c r="AF836" i="3" s="1"/>
  <c r="AD837" i="3"/>
  <c r="AF837" i="3" s="1"/>
  <c r="AD838" i="3"/>
  <c r="AF838" i="3" s="1"/>
  <c r="AD839" i="3"/>
  <c r="AF839" i="3" s="1"/>
  <c r="AD840" i="3"/>
  <c r="AF840" i="3" s="1"/>
  <c r="AD841" i="3"/>
  <c r="AF841" i="3" s="1"/>
  <c r="AD842" i="3"/>
  <c r="AF842" i="3" s="1"/>
  <c r="AD843" i="3"/>
  <c r="AF843" i="3" s="1"/>
  <c r="AD844" i="3"/>
  <c r="AF844" i="3" s="1"/>
  <c r="AD845" i="3"/>
  <c r="AF845" i="3" s="1"/>
  <c r="AD846" i="3"/>
  <c r="AF846" i="3" s="1"/>
  <c r="AD847" i="3"/>
  <c r="AF847" i="3" s="1"/>
  <c r="AD848" i="3"/>
  <c r="AF848" i="3" s="1"/>
  <c r="AD849" i="3"/>
  <c r="AF849" i="3" s="1"/>
  <c r="AD850" i="3"/>
  <c r="AF850" i="3" s="1"/>
  <c r="AD851" i="3"/>
  <c r="AF851" i="3" s="1"/>
  <c r="AD852" i="3"/>
  <c r="AF852" i="3" s="1"/>
  <c r="AD853" i="3"/>
  <c r="AF853" i="3" s="1"/>
  <c r="AD854" i="3"/>
  <c r="AF854" i="3" s="1"/>
  <c r="AD855" i="3"/>
  <c r="AF855" i="3" s="1"/>
  <c r="AD856" i="3"/>
  <c r="AF856" i="3" s="1"/>
  <c r="AD857" i="3"/>
  <c r="AF857" i="3" s="1"/>
  <c r="AD858" i="3"/>
  <c r="AF858" i="3" s="1"/>
  <c r="AD859" i="3"/>
  <c r="AF859" i="3" s="1"/>
  <c r="AD860" i="3"/>
  <c r="AF860" i="3" s="1"/>
  <c r="AD861" i="3"/>
  <c r="AF861" i="3" s="1"/>
  <c r="AD862" i="3"/>
  <c r="AF862" i="3" s="1"/>
  <c r="AD863" i="3"/>
  <c r="AF863" i="3" s="1"/>
  <c r="AD864" i="3"/>
  <c r="AF864" i="3" s="1"/>
  <c r="AD865" i="3"/>
  <c r="AF865" i="3" s="1"/>
  <c r="AD866" i="3"/>
  <c r="AF866" i="3" s="1"/>
  <c r="AD867" i="3"/>
  <c r="AF867" i="3" s="1"/>
  <c r="AD868" i="3"/>
  <c r="AF868" i="3" s="1"/>
  <c r="AD869" i="3"/>
  <c r="AF869" i="3" s="1"/>
  <c r="AD870" i="3"/>
  <c r="AF870" i="3" s="1"/>
  <c r="AD871" i="3"/>
  <c r="AF871" i="3" s="1"/>
  <c r="AD872" i="3"/>
  <c r="AF872" i="3" s="1"/>
  <c r="AD873" i="3"/>
  <c r="AF873" i="3" s="1"/>
  <c r="AD874" i="3"/>
  <c r="AF874" i="3" s="1"/>
  <c r="AD875" i="3"/>
  <c r="AF875" i="3" s="1"/>
  <c r="AD876" i="3"/>
  <c r="AF876" i="3" s="1"/>
  <c r="AD877" i="3"/>
  <c r="AF877" i="3" s="1"/>
  <c r="AD878" i="3"/>
  <c r="AF878" i="3" s="1"/>
  <c r="AD879" i="3"/>
  <c r="AF879" i="3" s="1"/>
  <c r="AD880" i="3"/>
  <c r="AF880" i="3" s="1"/>
  <c r="AD881" i="3"/>
  <c r="AF881" i="3" s="1"/>
  <c r="AD882" i="3"/>
  <c r="AF882" i="3" s="1"/>
  <c r="AD883" i="3"/>
  <c r="AF883" i="3" s="1"/>
  <c r="AD884" i="3"/>
  <c r="AF884" i="3" s="1"/>
  <c r="AD885" i="3"/>
  <c r="AF885" i="3" s="1"/>
  <c r="AD886" i="3"/>
  <c r="AF886" i="3" s="1"/>
  <c r="AD887" i="3"/>
  <c r="AF887" i="3" s="1"/>
  <c r="AD888" i="3"/>
  <c r="AF888" i="3" s="1"/>
  <c r="AD889" i="3"/>
  <c r="AF889" i="3" s="1"/>
  <c r="AD890" i="3"/>
  <c r="AF890" i="3" s="1"/>
  <c r="AD891" i="3"/>
  <c r="AF891" i="3" s="1"/>
  <c r="AD892" i="3"/>
  <c r="AF892" i="3" s="1"/>
  <c r="AD893" i="3"/>
  <c r="AF893" i="3" s="1"/>
  <c r="AD894" i="3"/>
  <c r="AF894" i="3" s="1"/>
  <c r="AD5" i="3"/>
  <c r="AF5" i="3" s="1"/>
  <c r="AD4" i="3"/>
  <c r="AF4" i="3" s="1"/>
  <c r="O894" i="3"/>
  <c r="N894" i="3"/>
  <c r="M894" i="3"/>
  <c r="J894" i="3"/>
  <c r="O893" i="3"/>
  <c r="N893" i="3"/>
  <c r="M893" i="3"/>
  <c r="J893" i="3"/>
  <c r="O892" i="3"/>
  <c r="N892" i="3"/>
  <c r="M892" i="3"/>
  <c r="J892" i="3"/>
  <c r="O891" i="3"/>
  <c r="N891" i="3"/>
  <c r="M891" i="3"/>
  <c r="J891" i="3"/>
  <c r="O890" i="3"/>
  <c r="N890" i="3"/>
  <c r="M890" i="3"/>
  <c r="J890" i="3"/>
  <c r="O889" i="3"/>
  <c r="N889" i="3"/>
  <c r="M889" i="3"/>
  <c r="J889" i="3"/>
  <c r="O888" i="3"/>
  <c r="N888" i="3"/>
  <c r="M888" i="3"/>
  <c r="J888" i="3"/>
  <c r="O887" i="3"/>
  <c r="N887" i="3"/>
  <c r="M887" i="3"/>
  <c r="J887" i="3"/>
  <c r="O886" i="3"/>
  <c r="N886" i="3"/>
  <c r="M886" i="3"/>
  <c r="J886" i="3"/>
  <c r="O885" i="3"/>
  <c r="N885" i="3"/>
  <c r="M885" i="3"/>
  <c r="J885" i="3"/>
  <c r="O884" i="3"/>
  <c r="N884" i="3"/>
  <c r="M884" i="3"/>
  <c r="J884" i="3"/>
  <c r="O883" i="3"/>
  <c r="N883" i="3"/>
  <c r="M883" i="3"/>
  <c r="J883" i="3"/>
  <c r="O882" i="3"/>
  <c r="N882" i="3"/>
  <c r="M882" i="3"/>
  <c r="J882" i="3"/>
  <c r="O881" i="3"/>
  <c r="N881" i="3"/>
  <c r="M881" i="3"/>
  <c r="J881" i="3"/>
  <c r="O880" i="3"/>
  <c r="N880" i="3"/>
  <c r="M880" i="3"/>
  <c r="J880" i="3"/>
  <c r="O879" i="3"/>
  <c r="N879" i="3"/>
  <c r="M879" i="3"/>
  <c r="J879" i="3"/>
  <c r="O878" i="3"/>
  <c r="N878" i="3"/>
  <c r="M878" i="3"/>
  <c r="J878" i="3"/>
  <c r="O877" i="3"/>
  <c r="N877" i="3"/>
  <c r="M877" i="3"/>
  <c r="J877" i="3"/>
  <c r="O876" i="3"/>
  <c r="N876" i="3"/>
  <c r="M876" i="3"/>
  <c r="J876" i="3"/>
  <c r="O875" i="3"/>
  <c r="N875" i="3"/>
  <c r="M875" i="3"/>
  <c r="J875" i="3"/>
  <c r="O874" i="3"/>
  <c r="N874" i="3"/>
  <c r="M874" i="3"/>
  <c r="J874" i="3"/>
  <c r="O873" i="3"/>
  <c r="N873" i="3"/>
  <c r="M873" i="3"/>
  <c r="J873" i="3"/>
  <c r="O872" i="3"/>
  <c r="N872" i="3"/>
  <c r="M872" i="3"/>
  <c r="J872" i="3"/>
  <c r="O871" i="3"/>
  <c r="N871" i="3"/>
  <c r="M871" i="3"/>
  <c r="J871" i="3"/>
  <c r="O870" i="3"/>
  <c r="N870" i="3"/>
  <c r="M870" i="3"/>
  <c r="J870" i="3"/>
  <c r="O869" i="3"/>
  <c r="N869" i="3"/>
  <c r="M869" i="3"/>
  <c r="J869" i="3"/>
  <c r="O868" i="3"/>
  <c r="N868" i="3"/>
  <c r="M868" i="3"/>
  <c r="J868" i="3"/>
  <c r="O867" i="3"/>
  <c r="N867" i="3"/>
  <c r="M867" i="3"/>
  <c r="J867" i="3"/>
  <c r="O866" i="3"/>
  <c r="N866" i="3"/>
  <c r="M866" i="3"/>
  <c r="J866" i="3"/>
  <c r="O865" i="3"/>
  <c r="N865" i="3"/>
  <c r="M865" i="3"/>
  <c r="J865" i="3"/>
  <c r="O864" i="3"/>
  <c r="N864" i="3"/>
  <c r="M864" i="3"/>
  <c r="J864" i="3"/>
  <c r="O863" i="3"/>
  <c r="N863" i="3"/>
  <c r="M863" i="3"/>
  <c r="J863" i="3"/>
  <c r="O862" i="3"/>
  <c r="N862" i="3"/>
  <c r="M862" i="3"/>
  <c r="J862" i="3"/>
  <c r="O861" i="3"/>
  <c r="N861" i="3"/>
  <c r="M861" i="3"/>
  <c r="J861" i="3"/>
  <c r="O860" i="3"/>
  <c r="N860" i="3"/>
  <c r="M860" i="3"/>
  <c r="J860" i="3"/>
  <c r="O859" i="3"/>
  <c r="N859" i="3"/>
  <c r="M859" i="3"/>
  <c r="J859" i="3"/>
  <c r="O858" i="3"/>
  <c r="N858" i="3"/>
  <c r="M858" i="3"/>
  <c r="J858" i="3"/>
  <c r="O857" i="3"/>
  <c r="N857" i="3"/>
  <c r="M857" i="3"/>
  <c r="J857" i="3"/>
  <c r="O856" i="3"/>
  <c r="N856" i="3"/>
  <c r="M856" i="3"/>
  <c r="J856" i="3"/>
  <c r="O855" i="3"/>
  <c r="N855" i="3"/>
  <c r="M855" i="3"/>
  <c r="J855" i="3"/>
  <c r="O854" i="3"/>
  <c r="N854" i="3"/>
  <c r="M854" i="3"/>
  <c r="J854" i="3"/>
  <c r="O853" i="3"/>
  <c r="N853" i="3"/>
  <c r="M853" i="3"/>
  <c r="J853" i="3"/>
  <c r="O852" i="3"/>
  <c r="N852" i="3"/>
  <c r="M852" i="3"/>
  <c r="J852" i="3"/>
  <c r="O851" i="3"/>
  <c r="N851" i="3"/>
  <c r="M851" i="3"/>
  <c r="J851" i="3"/>
  <c r="O850" i="3"/>
  <c r="N850" i="3"/>
  <c r="M850" i="3"/>
  <c r="J850" i="3"/>
  <c r="O849" i="3"/>
  <c r="N849" i="3"/>
  <c r="M849" i="3"/>
  <c r="J849" i="3"/>
  <c r="O848" i="3"/>
  <c r="N848" i="3"/>
  <c r="M848" i="3"/>
  <c r="J848" i="3"/>
  <c r="O847" i="3"/>
  <c r="N847" i="3"/>
  <c r="M847" i="3"/>
  <c r="J847" i="3"/>
  <c r="O846" i="3"/>
  <c r="N846" i="3"/>
  <c r="M846" i="3"/>
  <c r="J846" i="3"/>
  <c r="O845" i="3"/>
  <c r="N845" i="3"/>
  <c r="M845" i="3"/>
  <c r="J845" i="3"/>
  <c r="O844" i="3"/>
  <c r="N844" i="3"/>
  <c r="M844" i="3"/>
  <c r="J844" i="3"/>
  <c r="O843" i="3"/>
  <c r="N843" i="3"/>
  <c r="M843" i="3"/>
  <c r="J843" i="3"/>
  <c r="O842" i="3"/>
  <c r="N842" i="3"/>
  <c r="M842" i="3"/>
  <c r="J842" i="3"/>
  <c r="O841" i="3"/>
  <c r="N841" i="3"/>
  <c r="M841" i="3"/>
  <c r="J841" i="3"/>
  <c r="O840" i="3"/>
  <c r="N840" i="3"/>
  <c r="M840" i="3"/>
  <c r="J840" i="3"/>
  <c r="O839" i="3"/>
  <c r="N839" i="3"/>
  <c r="M839" i="3"/>
  <c r="J839" i="3"/>
  <c r="O838" i="3"/>
  <c r="N838" i="3"/>
  <c r="M838" i="3"/>
  <c r="J838" i="3"/>
  <c r="O837" i="3"/>
  <c r="N837" i="3"/>
  <c r="M837" i="3"/>
  <c r="J837" i="3"/>
  <c r="O836" i="3"/>
  <c r="N836" i="3"/>
  <c r="M836" i="3"/>
  <c r="J836" i="3"/>
  <c r="O835" i="3"/>
  <c r="N835" i="3"/>
  <c r="M835" i="3"/>
  <c r="J835" i="3"/>
  <c r="O834" i="3"/>
  <c r="N834" i="3"/>
  <c r="M834" i="3"/>
  <c r="J834" i="3"/>
  <c r="O833" i="3"/>
  <c r="N833" i="3"/>
  <c r="M833" i="3"/>
  <c r="J833" i="3"/>
  <c r="O832" i="3"/>
  <c r="N832" i="3"/>
  <c r="M832" i="3"/>
  <c r="J832" i="3"/>
  <c r="O831" i="3"/>
  <c r="N831" i="3"/>
  <c r="M831" i="3"/>
  <c r="J831" i="3"/>
  <c r="O830" i="3"/>
  <c r="N830" i="3"/>
  <c r="M830" i="3"/>
  <c r="J830" i="3"/>
  <c r="O829" i="3"/>
  <c r="N829" i="3"/>
  <c r="M829" i="3"/>
  <c r="J829" i="3"/>
  <c r="O828" i="3"/>
  <c r="N828" i="3"/>
  <c r="M828" i="3"/>
  <c r="J828" i="3"/>
  <c r="O827" i="3"/>
  <c r="N827" i="3"/>
  <c r="M827" i="3"/>
  <c r="J827" i="3"/>
  <c r="O826" i="3"/>
  <c r="N826" i="3"/>
  <c r="M826" i="3"/>
  <c r="J826" i="3"/>
  <c r="O825" i="3"/>
  <c r="N825" i="3"/>
  <c r="M825" i="3"/>
  <c r="J825" i="3"/>
  <c r="O824" i="3"/>
  <c r="N824" i="3"/>
  <c r="M824" i="3"/>
  <c r="J824" i="3"/>
  <c r="O823" i="3"/>
  <c r="N823" i="3"/>
  <c r="M823" i="3"/>
  <c r="J823" i="3"/>
  <c r="O822" i="3"/>
  <c r="N822" i="3"/>
  <c r="M822" i="3"/>
  <c r="J822" i="3"/>
  <c r="O821" i="3"/>
  <c r="N821" i="3"/>
  <c r="M821" i="3"/>
  <c r="J821" i="3"/>
  <c r="O820" i="3"/>
  <c r="N820" i="3"/>
  <c r="M820" i="3"/>
  <c r="J820" i="3"/>
  <c r="O819" i="3"/>
  <c r="N819" i="3"/>
  <c r="M819" i="3"/>
  <c r="J819" i="3"/>
  <c r="O818" i="3"/>
  <c r="N818" i="3"/>
  <c r="M818" i="3"/>
  <c r="J818" i="3"/>
  <c r="O817" i="3"/>
  <c r="N817" i="3"/>
  <c r="M817" i="3"/>
  <c r="J817" i="3"/>
  <c r="O816" i="3"/>
  <c r="N816" i="3"/>
  <c r="M816" i="3"/>
  <c r="J816" i="3"/>
  <c r="O815" i="3"/>
  <c r="N815" i="3"/>
  <c r="M815" i="3"/>
  <c r="J815" i="3"/>
  <c r="O814" i="3"/>
  <c r="N814" i="3"/>
  <c r="M814" i="3"/>
  <c r="J814" i="3"/>
  <c r="O813" i="3"/>
  <c r="N813" i="3"/>
  <c r="M813" i="3"/>
  <c r="J813" i="3"/>
  <c r="O812" i="3"/>
  <c r="N812" i="3"/>
  <c r="M812" i="3"/>
  <c r="J812" i="3"/>
  <c r="O811" i="3"/>
  <c r="N811" i="3"/>
  <c r="M811" i="3"/>
  <c r="J811" i="3"/>
  <c r="O810" i="3"/>
  <c r="N810" i="3"/>
  <c r="M810" i="3"/>
  <c r="J810" i="3"/>
  <c r="O809" i="3"/>
  <c r="N809" i="3"/>
  <c r="M809" i="3"/>
  <c r="J809" i="3"/>
  <c r="O808" i="3"/>
  <c r="N808" i="3"/>
  <c r="M808" i="3"/>
  <c r="J808" i="3"/>
  <c r="O807" i="3"/>
  <c r="N807" i="3"/>
  <c r="M807" i="3"/>
  <c r="J807" i="3"/>
  <c r="O806" i="3"/>
  <c r="N806" i="3"/>
  <c r="M806" i="3"/>
  <c r="J806" i="3"/>
  <c r="O805" i="3"/>
  <c r="N805" i="3"/>
  <c r="M805" i="3"/>
  <c r="J805" i="3"/>
  <c r="O804" i="3"/>
  <c r="N804" i="3"/>
  <c r="M804" i="3"/>
  <c r="J804" i="3"/>
  <c r="O803" i="3"/>
  <c r="N803" i="3"/>
  <c r="M803" i="3"/>
  <c r="J803" i="3"/>
  <c r="O802" i="3"/>
  <c r="N802" i="3"/>
  <c r="M802" i="3"/>
  <c r="J802" i="3"/>
  <c r="O801" i="3"/>
  <c r="N801" i="3"/>
  <c r="M801" i="3"/>
  <c r="J801" i="3"/>
  <c r="O800" i="3"/>
  <c r="N800" i="3"/>
  <c r="M800" i="3"/>
  <c r="J800" i="3"/>
  <c r="O799" i="3"/>
  <c r="N799" i="3"/>
  <c r="M799" i="3"/>
  <c r="J799" i="3"/>
  <c r="O798" i="3"/>
  <c r="N798" i="3"/>
  <c r="M798" i="3"/>
  <c r="J798" i="3"/>
  <c r="O797" i="3"/>
  <c r="N797" i="3"/>
  <c r="M797" i="3"/>
  <c r="J797" i="3"/>
  <c r="O796" i="3"/>
  <c r="N796" i="3"/>
  <c r="M796" i="3"/>
  <c r="J796" i="3"/>
  <c r="O795" i="3"/>
  <c r="N795" i="3"/>
  <c r="M795" i="3"/>
  <c r="J795" i="3"/>
  <c r="O794" i="3"/>
  <c r="N794" i="3"/>
  <c r="M794" i="3"/>
  <c r="J794" i="3"/>
  <c r="O793" i="3"/>
  <c r="N793" i="3"/>
  <c r="M793" i="3"/>
  <c r="J793" i="3"/>
  <c r="O792" i="3"/>
  <c r="N792" i="3"/>
  <c r="M792" i="3"/>
  <c r="J792" i="3"/>
  <c r="O791" i="3"/>
  <c r="N791" i="3"/>
  <c r="M791" i="3"/>
  <c r="J791" i="3"/>
  <c r="O790" i="3"/>
  <c r="N790" i="3"/>
  <c r="M790" i="3"/>
  <c r="J790" i="3"/>
  <c r="O789" i="3"/>
  <c r="N789" i="3"/>
  <c r="M789" i="3"/>
  <c r="J789" i="3"/>
  <c r="O788" i="3"/>
  <c r="N788" i="3"/>
  <c r="M788" i="3"/>
  <c r="J788" i="3"/>
  <c r="O787" i="3"/>
  <c r="N787" i="3"/>
  <c r="M787" i="3"/>
  <c r="J787" i="3"/>
  <c r="O786" i="3"/>
  <c r="N786" i="3"/>
  <c r="M786" i="3"/>
  <c r="J786" i="3"/>
  <c r="O785" i="3"/>
  <c r="N785" i="3"/>
  <c r="M785" i="3"/>
  <c r="J785" i="3"/>
  <c r="O784" i="3"/>
  <c r="N784" i="3"/>
  <c r="M784" i="3"/>
  <c r="J784" i="3"/>
  <c r="O783" i="3"/>
  <c r="N783" i="3"/>
  <c r="M783" i="3"/>
  <c r="J783" i="3"/>
  <c r="O782" i="3"/>
  <c r="N782" i="3"/>
  <c r="M782" i="3"/>
  <c r="J782" i="3"/>
  <c r="O781" i="3"/>
  <c r="N781" i="3"/>
  <c r="M781" i="3"/>
  <c r="J781" i="3"/>
  <c r="O780" i="3"/>
  <c r="N780" i="3"/>
  <c r="M780" i="3"/>
  <c r="J780" i="3"/>
  <c r="O779" i="3"/>
  <c r="N779" i="3"/>
  <c r="M779" i="3"/>
  <c r="J779" i="3"/>
  <c r="O778" i="3"/>
  <c r="N778" i="3"/>
  <c r="M778" i="3"/>
  <c r="J778" i="3"/>
  <c r="O777" i="3"/>
  <c r="N777" i="3"/>
  <c r="M777" i="3"/>
  <c r="J777" i="3"/>
  <c r="O776" i="3"/>
  <c r="N776" i="3"/>
  <c r="M776" i="3"/>
  <c r="J776" i="3"/>
  <c r="O775" i="3"/>
  <c r="N775" i="3"/>
  <c r="M775" i="3"/>
  <c r="J775" i="3"/>
  <c r="O774" i="3"/>
  <c r="N774" i="3"/>
  <c r="M774" i="3"/>
  <c r="J774" i="3"/>
  <c r="O773" i="3"/>
  <c r="N773" i="3"/>
  <c r="M773" i="3"/>
  <c r="J773" i="3"/>
  <c r="O772" i="3"/>
  <c r="N772" i="3"/>
  <c r="M772" i="3"/>
  <c r="J772" i="3"/>
  <c r="O771" i="3"/>
  <c r="N771" i="3"/>
  <c r="M771" i="3"/>
  <c r="J771" i="3"/>
  <c r="O770" i="3"/>
  <c r="N770" i="3"/>
  <c r="M770" i="3"/>
  <c r="J770" i="3"/>
  <c r="O769" i="3"/>
  <c r="N769" i="3"/>
  <c r="M769" i="3"/>
  <c r="J769" i="3"/>
  <c r="O768" i="3"/>
  <c r="N768" i="3"/>
  <c r="M768" i="3"/>
  <c r="J768" i="3"/>
  <c r="O767" i="3"/>
  <c r="N767" i="3"/>
  <c r="M767" i="3"/>
  <c r="J767" i="3"/>
  <c r="O766" i="3"/>
  <c r="N766" i="3"/>
  <c r="M766" i="3"/>
  <c r="J766" i="3"/>
  <c r="O765" i="3"/>
  <c r="N765" i="3"/>
  <c r="M765" i="3"/>
  <c r="J765" i="3"/>
  <c r="O764" i="3"/>
  <c r="N764" i="3"/>
  <c r="M764" i="3"/>
  <c r="J764" i="3"/>
  <c r="O763" i="3"/>
  <c r="N763" i="3"/>
  <c r="M763" i="3"/>
  <c r="J763" i="3"/>
  <c r="O762" i="3"/>
  <c r="N762" i="3"/>
  <c r="M762" i="3"/>
  <c r="J762" i="3"/>
  <c r="O761" i="3"/>
  <c r="N761" i="3"/>
  <c r="M761" i="3"/>
  <c r="J761" i="3"/>
  <c r="O760" i="3"/>
  <c r="N760" i="3"/>
  <c r="M760" i="3"/>
  <c r="J760" i="3"/>
  <c r="O759" i="3"/>
  <c r="N759" i="3"/>
  <c r="M759" i="3"/>
  <c r="J759" i="3"/>
  <c r="O758" i="3"/>
  <c r="N758" i="3"/>
  <c r="M758" i="3"/>
  <c r="J758" i="3"/>
  <c r="O757" i="3"/>
  <c r="N757" i="3"/>
  <c r="M757" i="3"/>
  <c r="J757" i="3"/>
  <c r="O756" i="3"/>
  <c r="N756" i="3"/>
  <c r="M756" i="3"/>
  <c r="J756" i="3"/>
  <c r="O755" i="3"/>
  <c r="N755" i="3"/>
  <c r="M755" i="3"/>
  <c r="J755" i="3"/>
  <c r="O754" i="3"/>
  <c r="N754" i="3"/>
  <c r="M754" i="3"/>
  <c r="J754" i="3"/>
  <c r="O753" i="3"/>
  <c r="N753" i="3"/>
  <c r="M753" i="3"/>
  <c r="J753" i="3"/>
  <c r="O752" i="3"/>
  <c r="N752" i="3"/>
  <c r="M752" i="3"/>
  <c r="J752" i="3"/>
  <c r="O751" i="3"/>
  <c r="N751" i="3"/>
  <c r="M751" i="3"/>
  <c r="J751" i="3"/>
  <c r="O750" i="3"/>
  <c r="N750" i="3"/>
  <c r="M750" i="3"/>
  <c r="J750" i="3"/>
  <c r="O749" i="3"/>
  <c r="N749" i="3"/>
  <c r="M749" i="3"/>
  <c r="J749" i="3"/>
  <c r="O748" i="3"/>
  <c r="N748" i="3"/>
  <c r="M748" i="3"/>
  <c r="J748" i="3"/>
  <c r="O747" i="3"/>
  <c r="N747" i="3"/>
  <c r="M747" i="3"/>
  <c r="J747" i="3"/>
  <c r="O746" i="3"/>
  <c r="N746" i="3"/>
  <c r="M746" i="3"/>
  <c r="J746" i="3"/>
  <c r="O745" i="3"/>
  <c r="N745" i="3"/>
  <c r="M745" i="3"/>
  <c r="J745" i="3"/>
  <c r="O744" i="3"/>
  <c r="N744" i="3"/>
  <c r="M744" i="3"/>
  <c r="J744" i="3"/>
  <c r="O743" i="3"/>
  <c r="N743" i="3"/>
  <c r="M743" i="3"/>
  <c r="J743" i="3"/>
  <c r="O742" i="3"/>
  <c r="N742" i="3"/>
  <c r="M742" i="3"/>
  <c r="J742" i="3"/>
  <c r="O741" i="3"/>
  <c r="N741" i="3"/>
  <c r="M741" i="3"/>
  <c r="J741" i="3"/>
  <c r="O740" i="3"/>
  <c r="N740" i="3"/>
  <c r="M740" i="3"/>
  <c r="J740" i="3"/>
  <c r="O739" i="3"/>
  <c r="N739" i="3"/>
  <c r="M739" i="3"/>
  <c r="J739" i="3"/>
  <c r="O738" i="3"/>
  <c r="N738" i="3"/>
  <c r="M738" i="3"/>
  <c r="J738" i="3"/>
  <c r="O737" i="3"/>
  <c r="N737" i="3"/>
  <c r="M737" i="3"/>
  <c r="J737" i="3"/>
  <c r="O736" i="3"/>
  <c r="N736" i="3"/>
  <c r="M736" i="3"/>
  <c r="J736" i="3"/>
  <c r="O735" i="3"/>
  <c r="N735" i="3"/>
  <c r="M735" i="3"/>
  <c r="J735" i="3"/>
  <c r="O734" i="3"/>
  <c r="N734" i="3"/>
  <c r="M734" i="3"/>
  <c r="J734" i="3"/>
  <c r="O733" i="3"/>
  <c r="N733" i="3"/>
  <c r="M733" i="3"/>
  <c r="J733" i="3"/>
  <c r="O732" i="3"/>
  <c r="N732" i="3"/>
  <c r="M732" i="3"/>
  <c r="J732" i="3"/>
  <c r="O731" i="3"/>
  <c r="N731" i="3"/>
  <c r="M731" i="3"/>
  <c r="J731" i="3"/>
  <c r="O730" i="3"/>
  <c r="N730" i="3"/>
  <c r="M730" i="3"/>
  <c r="J730" i="3"/>
  <c r="O729" i="3"/>
  <c r="N729" i="3"/>
  <c r="M729" i="3"/>
  <c r="J729" i="3"/>
  <c r="O728" i="3"/>
  <c r="N728" i="3"/>
  <c r="M728" i="3"/>
  <c r="J728" i="3"/>
  <c r="O727" i="3"/>
  <c r="N727" i="3"/>
  <c r="M727" i="3"/>
  <c r="J727" i="3"/>
  <c r="O726" i="3"/>
  <c r="N726" i="3"/>
  <c r="M726" i="3"/>
  <c r="J726" i="3"/>
  <c r="O725" i="3"/>
  <c r="N725" i="3"/>
  <c r="M725" i="3"/>
  <c r="J725" i="3"/>
  <c r="O724" i="3"/>
  <c r="N724" i="3"/>
  <c r="M724" i="3"/>
  <c r="J724" i="3"/>
  <c r="O723" i="3"/>
  <c r="N723" i="3"/>
  <c r="M723" i="3"/>
  <c r="J723" i="3"/>
  <c r="O722" i="3"/>
  <c r="N722" i="3"/>
  <c r="M722" i="3"/>
  <c r="J722" i="3"/>
  <c r="O721" i="3"/>
  <c r="N721" i="3"/>
  <c r="M721" i="3"/>
  <c r="J721" i="3"/>
  <c r="O720" i="3"/>
  <c r="N720" i="3"/>
  <c r="M720" i="3"/>
  <c r="J720" i="3"/>
  <c r="O719" i="3"/>
  <c r="N719" i="3"/>
  <c r="M719" i="3"/>
  <c r="J719" i="3"/>
  <c r="O718" i="3"/>
  <c r="N718" i="3"/>
  <c r="M718" i="3"/>
  <c r="J718" i="3"/>
  <c r="O717" i="3"/>
  <c r="N717" i="3"/>
  <c r="M717" i="3"/>
  <c r="J717" i="3"/>
  <c r="O716" i="3"/>
  <c r="N716" i="3"/>
  <c r="M716" i="3"/>
  <c r="J716" i="3"/>
  <c r="O715" i="3"/>
  <c r="N715" i="3"/>
  <c r="M715" i="3"/>
  <c r="J715" i="3"/>
  <c r="O714" i="3"/>
  <c r="N714" i="3"/>
  <c r="M714" i="3"/>
  <c r="J714" i="3"/>
  <c r="O713" i="3"/>
  <c r="N713" i="3"/>
  <c r="M713" i="3"/>
  <c r="J713" i="3"/>
  <c r="O712" i="3"/>
  <c r="N712" i="3"/>
  <c r="M712" i="3"/>
  <c r="J712" i="3"/>
  <c r="O711" i="3"/>
  <c r="N711" i="3"/>
  <c r="M711" i="3"/>
  <c r="J711" i="3"/>
  <c r="O710" i="3"/>
  <c r="N710" i="3"/>
  <c r="M710" i="3"/>
  <c r="J710" i="3"/>
  <c r="O709" i="3"/>
  <c r="N709" i="3"/>
  <c r="M709" i="3"/>
  <c r="J709" i="3"/>
  <c r="O708" i="3"/>
  <c r="N708" i="3"/>
  <c r="M708" i="3"/>
  <c r="J708" i="3"/>
  <c r="O707" i="3"/>
  <c r="N707" i="3"/>
  <c r="M707" i="3"/>
  <c r="J707" i="3"/>
  <c r="O706" i="3"/>
  <c r="N706" i="3"/>
  <c r="M706" i="3"/>
  <c r="J706" i="3"/>
  <c r="O705" i="3"/>
  <c r="N705" i="3"/>
  <c r="M705" i="3"/>
  <c r="J705" i="3"/>
  <c r="O704" i="3"/>
  <c r="N704" i="3"/>
  <c r="M704" i="3"/>
  <c r="J704" i="3"/>
  <c r="O703" i="3"/>
  <c r="N703" i="3"/>
  <c r="M703" i="3"/>
  <c r="J703" i="3"/>
  <c r="O702" i="3"/>
  <c r="N702" i="3"/>
  <c r="M702" i="3"/>
  <c r="J702" i="3"/>
  <c r="O701" i="3"/>
  <c r="N701" i="3"/>
  <c r="M701" i="3"/>
  <c r="J701" i="3"/>
  <c r="O700" i="3"/>
  <c r="N700" i="3"/>
  <c r="M700" i="3"/>
  <c r="J700" i="3"/>
  <c r="O699" i="3"/>
  <c r="N699" i="3"/>
  <c r="M699" i="3"/>
  <c r="J699" i="3"/>
  <c r="O698" i="3"/>
  <c r="N698" i="3"/>
  <c r="M698" i="3"/>
  <c r="J698" i="3"/>
  <c r="O697" i="3"/>
  <c r="N697" i="3"/>
  <c r="M697" i="3"/>
  <c r="J697" i="3"/>
  <c r="O696" i="3"/>
  <c r="N696" i="3"/>
  <c r="M696" i="3"/>
  <c r="J696" i="3"/>
  <c r="O695" i="3"/>
  <c r="N695" i="3"/>
  <c r="M695" i="3"/>
  <c r="J695" i="3"/>
  <c r="O694" i="3"/>
  <c r="N694" i="3"/>
  <c r="M694" i="3"/>
  <c r="J694" i="3"/>
  <c r="O693" i="3"/>
  <c r="N693" i="3"/>
  <c r="M693" i="3"/>
  <c r="J693" i="3"/>
  <c r="O692" i="3"/>
  <c r="N692" i="3"/>
  <c r="M692" i="3"/>
  <c r="J692" i="3"/>
  <c r="O691" i="3"/>
  <c r="N691" i="3"/>
  <c r="M691" i="3"/>
  <c r="J691" i="3"/>
  <c r="O690" i="3"/>
  <c r="N690" i="3"/>
  <c r="M690" i="3"/>
  <c r="J690" i="3"/>
  <c r="O689" i="3"/>
  <c r="N689" i="3"/>
  <c r="M689" i="3"/>
  <c r="J689" i="3"/>
  <c r="O688" i="3"/>
  <c r="N688" i="3"/>
  <c r="M688" i="3"/>
  <c r="J688" i="3"/>
  <c r="O687" i="3"/>
  <c r="N687" i="3"/>
  <c r="M687" i="3"/>
  <c r="J687" i="3"/>
  <c r="O686" i="3"/>
  <c r="N686" i="3"/>
  <c r="M686" i="3"/>
  <c r="J686" i="3"/>
  <c r="O685" i="3"/>
  <c r="N685" i="3"/>
  <c r="M685" i="3"/>
  <c r="J685" i="3"/>
  <c r="O684" i="3"/>
  <c r="N684" i="3"/>
  <c r="M684" i="3"/>
  <c r="J684" i="3"/>
  <c r="O683" i="3"/>
  <c r="N683" i="3"/>
  <c r="M683" i="3"/>
  <c r="J683" i="3"/>
  <c r="O682" i="3"/>
  <c r="N682" i="3"/>
  <c r="M682" i="3"/>
  <c r="J682" i="3"/>
  <c r="O681" i="3"/>
  <c r="N681" i="3"/>
  <c r="M681" i="3"/>
  <c r="J681" i="3"/>
  <c r="O680" i="3"/>
  <c r="N680" i="3"/>
  <c r="M680" i="3"/>
  <c r="J680" i="3"/>
  <c r="O679" i="3"/>
  <c r="N679" i="3"/>
  <c r="M679" i="3"/>
  <c r="J679" i="3"/>
  <c r="O678" i="3"/>
  <c r="N678" i="3"/>
  <c r="M678" i="3"/>
  <c r="J678" i="3"/>
  <c r="O677" i="3"/>
  <c r="N677" i="3"/>
  <c r="M677" i="3"/>
  <c r="J677" i="3"/>
  <c r="O676" i="3"/>
  <c r="N676" i="3"/>
  <c r="M676" i="3"/>
  <c r="J676" i="3"/>
  <c r="O675" i="3"/>
  <c r="N675" i="3"/>
  <c r="M675" i="3"/>
  <c r="J675" i="3"/>
  <c r="O674" i="3"/>
  <c r="N674" i="3"/>
  <c r="M674" i="3"/>
  <c r="J674" i="3"/>
  <c r="O673" i="3"/>
  <c r="N673" i="3"/>
  <c r="M673" i="3"/>
  <c r="J673" i="3"/>
  <c r="O672" i="3"/>
  <c r="N672" i="3"/>
  <c r="M672" i="3"/>
  <c r="J672" i="3"/>
  <c r="O671" i="3"/>
  <c r="N671" i="3"/>
  <c r="M671" i="3"/>
  <c r="J671" i="3"/>
  <c r="O670" i="3"/>
  <c r="N670" i="3"/>
  <c r="M670" i="3"/>
  <c r="J670" i="3"/>
  <c r="O669" i="3"/>
  <c r="N669" i="3"/>
  <c r="M669" i="3"/>
  <c r="J669" i="3"/>
  <c r="O668" i="3"/>
  <c r="N668" i="3"/>
  <c r="M668" i="3"/>
  <c r="J668" i="3"/>
  <c r="O667" i="3"/>
  <c r="N667" i="3"/>
  <c r="M667" i="3"/>
  <c r="J667" i="3"/>
  <c r="O666" i="3"/>
  <c r="N666" i="3"/>
  <c r="M666" i="3"/>
  <c r="J666" i="3"/>
  <c r="O665" i="3"/>
  <c r="N665" i="3"/>
  <c r="M665" i="3"/>
  <c r="J665" i="3"/>
  <c r="O664" i="3"/>
  <c r="N664" i="3"/>
  <c r="M664" i="3"/>
  <c r="J664" i="3"/>
  <c r="O663" i="3"/>
  <c r="N663" i="3"/>
  <c r="M663" i="3"/>
  <c r="J663" i="3"/>
  <c r="O662" i="3"/>
  <c r="N662" i="3"/>
  <c r="M662" i="3"/>
  <c r="J662" i="3"/>
  <c r="O661" i="3"/>
  <c r="N661" i="3"/>
  <c r="M661" i="3"/>
  <c r="J661" i="3"/>
  <c r="O660" i="3"/>
  <c r="N660" i="3"/>
  <c r="M660" i="3"/>
  <c r="J660" i="3"/>
  <c r="O659" i="3"/>
  <c r="N659" i="3"/>
  <c r="M659" i="3"/>
  <c r="J659" i="3"/>
  <c r="O658" i="3"/>
  <c r="N658" i="3"/>
  <c r="M658" i="3"/>
  <c r="J658" i="3"/>
  <c r="O657" i="3"/>
  <c r="N657" i="3"/>
  <c r="M657" i="3"/>
  <c r="J657" i="3"/>
  <c r="O656" i="3"/>
  <c r="N656" i="3"/>
  <c r="M656" i="3"/>
  <c r="J656" i="3"/>
  <c r="O655" i="3"/>
  <c r="N655" i="3"/>
  <c r="M655" i="3"/>
  <c r="J655" i="3"/>
  <c r="O654" i="3"/>
  <c r="N654" i="3"/>
  <c r="M654" i="3"/>
  <c r="J654" i="3"/>
  <c r="O653" i="3"/>
  <c r="N653" i="3"/>
  <c r="M653" i="3"/>
  <c r="J653" i="3"/>
  <c r="O652" i="3"/>
  <c r="N652" i="3"/>
  <c r="M652" i="3"/>
  <c r="J652" i="3"/>
  <c r="O651" i="3"/>
  <c r="N651" i="3"/>
  <c r="M651" i="3"/>
  <c r="J651" i="3"/>
  <c r="O650" i="3"/>
  <c r="N650" i="3"/>
  <c r="M650" i="3"/>
  <c r="J650" i="3"/>
  <c r="O649" i="3"/>
  <c r="N649" i="3"/>
  <c r="M649" i="3"/>
  <c r="J649" i="3"/>
  <c r="O648" i="3"/>
  <c r="N648" i="3"/>
  <c r="M648" i="3"/>
  <c r="J648" i="3"/>
  <c r="O647" i="3"/>
  <c r="N647" i="3"/>
  <c r="M647" i="3"/>
  <c r="J647" i="3"/>
  <c r="O646" i="3"/>
  <c r="N646" i="3"/>
  <c r="M646" i="3"/>
  <c r="J646" i="3"/>
  <c r="O645" i="3"/>
  <c r="N645" i="3"/>
  <c r="M645" i="3"/>
  <c r="J645" i="3"/>
  <c r="O644" i="3"/>
  <c r="N644" i="3"/>
  <c r="M644" i="3"/>
  <c r="J644" i="3"/>
  <c r="O643" i="3"/>
  <c r="N643" i="3"/>
  <c r="M643" i="3"/>
  <c r="J643" i="3"/>
  <c r="O642" i="3"/>
  <c r="N642" i="3"/>
  <c r="M642" i="3"/>
  <c r="J642" i="3"/>
  <c r="O641" i="3"/>
  <c r="N641" i="3"/>
  <c r="M641" i="3"/>
  <c r="J641" i="3"/>
  <c r="O640" i="3"/>
  <c r="N640" i="3"/>
  <c r="M640" i="3"/>
  <c r="J640" i="3"/>
  <c r="O639" i="3"/>
  <c r="N639" i="3"/>
  <c r="M639" i="3"/>
  <c r="J639" i="3"/>
  <c r="O638" i="3"/>
  <c r="N638" i="3"/>
  <c r="M638" i="3"/>
  <c r="J638" i="3"/>
  <c r="O637" i="3"/>
  <c r="N637" i="3"/>
  <c r="M637" i="3"/>
  <c r="J637" i="3"/>
  <c r="O636" i="3"/>
  <c r="N636" i="3"/>
  <c r="M636" i="3"/>
  <c r="J636" i="3"/>
  <c r="O635" i="3"/>
  <c r="N635" i="3"/>
  <c r="M635" i="3"/>
  <c r="J635" i="3"/>
  <c r="O634" i="3"/>
  <c r="N634" i="3"/>
  <c r="M634" i="3"/>
  <c r="J634" i="3"/>
  <c r="O633" i="3"/>
  <c r="N633" i="3"/>
  <c r="M633" i="3"/>
  <c r="J633" i="3"/>
  <c r="O632" i="3"/>
  <c r="N632" i="3"/>
  <c r="M632" i="3"/>
  <c r="J632" i="3"/>
  <c r="O631" i="3"/>
  <c r="N631" i="3"/>
  <c r="M631" i="3"/>
  <c r="J631" i="3"/>
  <c r="O630" i="3"/>
  <c r="N630" i="3"/>
  <c r="M630" i="3"/>
  <c r="J630" i="3"/>
  <c r="O629" i="3"/>
  <c r="N629" i="3"/>
  <c r="M629" i="3"/>
  <c r="J629" i="3"/>
  <c r="O628" i="3"/>
  <c r="N628" i="3"/>
  <c r="M628" i="3"/>
  <c r="J628" i="3"/>
  <c r="O627" i="3"/>
  <c r="N627" i="3"/>
  <c r="M627" i="3"/>
  <c r="J627" i="3"/>
  <c r="O626" i="3"/>
  <c r="N626" i="3"/>
  <c r="M626" i="3"/>
  <c r="J626" i="3"/>
  <c r="O625" i="3"/>
  <c r="N625" i="3"/>
  <c r="M625" i="3"/>
  <c r="J625" i="3"/>
  <c r="O624" i="3"/>
  <c r="N624" i="3"/>
  <c r="M624" i="3"/>
  <c r="J624" i="3"/>
  <c r="O623" i="3"/>
  <c r="N623" i="3"/>
  <c r="M623" i="3"/>
  <c r="J623" i="3"/>
  <c r="O622" i="3"/>
  <c r="N622" i="3"/>
  <c r="M622" i="3"/>
  <c r="J622" i="3"/>
  <c r="O621" i="3"/>
  <c r="N621" i="3"/>
  <c r="M621" i="3"/>
  <c r="J621" i="3"/>
  <c r="O620" i="3"/>
  <c r="N620" i="3"/>
  <c r="M620" i="3"/>
  <c r="J620" i="3"/>
  <c r="O619" i="3"/>
  <c r="N619" i="3"/>
  <c r="M619" i="3"/>
  <c r="J619" i="3"/>
  <c r="O618" i="3"/>
  <c r="N618" i="3"/>
  <c r="M618" i="3"/>
  <c r="J618" i="3"/>
  <c r="O617" i="3"/>
  <c r="N617" i="3"/>
  <c r="M617" i="3"/>
  <c r="J617" i="3"/>
  <c r="O616" i="3"/>
  <c r="N616" i="3"/>
  <c r="M616" i="3"/>
  <c r="J616" i="3"/>
  <c r="O615" i="3"/>
  <c r="N615" i="3"/>
  <c r="M615" i="3"/>
  <c r="J615" i="3"/>
  <c r="O614" i="3"/>
  <c r="N614" i="3"/>
  <c r="M614" i="3"/>
  <c r="J614" i="3"/>
  <c r="O613" i="3"/>
  <c r="N613" i="3"/>
  <c r="M613" i="3"/>
  <c r="J613" i="3"/>
  <c r="O612" i="3"/>
  <c r="N612" i="3"/>
  <c r="M612" i="3"/>
  <c r="J612" i="3"/>
  <c r="O611" i="3"/>
  <c r="N611" i="3"/>
  <c r="M611" i="3"/>
  <c r="J611" i="3"/>
  <c r="O610" i="3"/>
  <c r="N610" i="3"/>
  <c r="M610" i="3"/>
  <c r="J610" i="3"/>
  <c r="O609" i="3"/>
  <c r="N609" i="3"/>
  <c r="M609" i="3"/>
  <c r="J609" i="3"/>
  <c r="O608" i="3"/>
  <c r="N608" i="3"/>
  <c r="M608" i="3"/>
  <c r="J608" i="3"/>
  <c r="O607" i="3"/>
  <c r="N607" i="3"/>
  <c r="M607" i="3"/>
  <c r="J607" i="3"/>
  <c r="O606" i="3"/>
  <c r="N606" i="3"/>
  <c r="M606" i="3"/>
  <c r="J606" i="3"/>
  <c r="O605" i="3"/>
  <c r="N605" i="3"/>
  <c r="M605" i="3"/>
  <c r="J605" i="3"/>
  <c r="O604" i="3"/>
  <c r="N604" i="3"/>
  <c r="M604" i="3"/>
  <c r="J604" i="3"/>
  <c r="O603" i="3"/>
  <c r="N603" i="3"/>
  <c r="M603" i="3"/>
  <c r="J603" i="3"/>
  <c r="O602" i="3"/>
  <c r="N602" i="3"/>
  <c r="M602" i="3"/>
  <c r="J602" i="3"/>
  <c r="O601" i="3"/>
  <c r="N601" i="3"/>
  <c r="M601" i="3"/>
  <c r="J601" i="3"/>
  <c r="O600" i="3"/>
  <c r="N600" i="3"/>
  <c r="M600" i="3"/>
  <c r="J600" i="3"/>
  <c r="O599" i="3"/>
  <c r="N599" i="3"/>
  <c r="M599" i="3"/>
  <c r="J599" i="3"/>
  <c r="O598" i="3"/>
  <c r="N598" i="3"/>
  <c r="M598" i="3"/>
  <c r="J598" i="3"/>
  <c r="O597" i="3"/>
  <c r="N597" i="3"/>
  <c r="M597" i="3"/>
  <c r="J597" i="3"/>
  <c r="O596" i="3"/>
  <c r="N596" i="3"/>
  <c r="M596" i="3"/>
  <c r="J596" i="3"/>
  <c r="O595" i="3"/>
  <c r="N595" i="3"/>
  <c r="M595" i="3"/>
  <c r="J595" i="3"/>
  <c r="O594" i="3"/>
  <c r="N594" i="3"/>
  <c r="M594" i="3"/>
  <c r="J594" i="3"/>
  <c r="O593" i="3"/>
  <c r="N593" i="3"/>
  <c r="M593" i="3"/>
  <c r="J593" i="3"/>
  <c r="O592" i="3"/>
  <c r="N592" i="3"/>
  <c r="M592" i="3"/>
  <c r="J592" i="3"/>
  <c r="O591" i="3"/>
  <c r="N591" i="3"/>
  <c r="M591" i="3"/>
  <c r="J591" i="3"/>
  <c r="O590" i="3"/>
  <c r="N590" i="3"/>
  <c r="M590" i="3"/>
  <c r="J590" i="3"/>
  <c r="O589" i="3"/>
  <c r="N589" i="3"/>
  <c r="M589" i="3"/>
  <c r="J589" i="3"/>
  <c r="O588" i="3"/>
  <c r="N588" i="3"/>
  <c r="M588" i="3"/>
  <c r="J588" i="3"/>
  <c r="O587" i="3"/>
  <c r="N587" i="3"/>
  <c r="M587" i="3"/>
  <c r="J587" i="3"/>
  <c r="O586" i="3"/>
  <c r="N586" i="3"/>
  <c r="M586" i="3"/>
  <c r="J586" i="3"/>
  <c r="O585" i="3"/>
  <c r="N585" i="3"/>
  <c r="M585" i="3"/>
  <c r="J585" i="3"/>
  <c r="O584" i="3"/>
  <c r="N584" i="3"/>
  <c r="M584" i="3"/>
  <c r="J584" i="3"/>
  <c r="O583" i="3"/>
  <c r="N583" i="3"/>
  <c r="M583" i="3"/>
  <c r="J583" i="3"/>
  <c r="O582" i="3"/>
  <c r="N582" i="3"/>
  <c r="M582" i="3"/>
  <c r="J582" i="3"/>
  <c r="O581" i="3"/>
  <c r="N581" i="3"/>
  <c r="M581" i="3"/>
  <c r="J581" i="3"/>
  <c r="O580" i="3"/>
  <c r="N580" i="3"/>
  <c r="M580" i="3"/>
  <c r="J580" i="3"/>
  <c r="O579" i="3"/>
  <c r="N579" i="3"/>
  <c r="M579" i="3"/>
  <c r="J579" i="3"/>
  <c r="O578" i="3"/>
  <c r="N578" i="3"/>
  <c r="M578" i="3"/>
  <c r="J578" i="3"/>
  <c r="O577" i="3"/>
  <c r="N577" i="3"/>
  <c r="M577" i="3"/>
  <c r="J577" i="3"/>
  <c r="O576" i="3"/>
  <c r="N576" i="3"/>
  <c r="M576" i="3"/>
  <c r="J576" i="3"/>
  <c r="O575" i="3"/>
  <c r="N575" i="3"/>
  <c r="M575" i="3"/>
  <c r="J575" i="3"/>
  <c r="O574" i="3"/>
  <c r="N574" i="3"/>
  <c r="M574" i="3"/>
  <c r="J574" i="3"/>
  <c r="O573" i="3"/>
  <c r="N573" i="3"/>
  <c r="M573" i="3"/>
  <c r="J573" i="3"/>
  <c r="O572" i="3"/>
  <c r="N572" i="3"/>
  <c r="M572" i="3"/>
  <c r="J572" i="3"/>
  <c r="O571" i="3"/>
  <c r="N571" i="3"/>
  <c r="M571" i="3"/>
  <c r="J571" i="3"/>
  <c r="O570" i="3"/>
  <c r="N570" i="3"/>
  <c r="M570" i="3"/>
  <c r="J570" i="3"/>
  <c r="O569" i="3"/>
  <c r="N569" i="3"/>
  <c r="M569" i="3"/>
  <c r="J569" i="3"/>
  <c r="O568" i="3"/>
  <c r="N568" i="3"/>
  <c r="M568" i="3"/>
  <c r="J568" i="3"/>
  <c r="O567" i="3"/>
  <c r="N567" i="3"/>
  <c r="M567" i="3"/>
  <c r="J567" i="3"/>
  <c r="O566" i="3"/>
  <c r="N566" i="3"/>
  <c r="M566" i="3"/>
  <c r="J566" i="3"/>
  <c r="O565" i="3"/>
  <c r="N565" i="3"/>
  <c r="M565" i="3"/>
  <c r="J565" i="3"/>
  <c r="O564" i="3"/>
  <c r="N564" i="3"/>
  <c r="M564" i="3"/>
  <c r="J564" i="3"/>
  <c r="O563" i="3"/>
  <c r="N563" i="3"/>
  <c r="M563" i="3"/>
  <c r="J563" i="3"/>
  <c r="O562" i="3"/>
  <c r="N562" i="3"/>
  <c r="M562" i="3"/>
  <c r="J562" i="3"/>
  <c r="O561" i="3"/>
  <c r="N561" i="3"/>
  <c r="M561" i="3"/>
  <c r="J561" i="3"/>
  <c r="O560" i="3"/>
  <c r="N560" i="3"/>
  <c r="M560" i="3"/>
  <c r="J560" i="3"/>
  <c r="O559" i="3"/>
  <c r="N559" i="3"/>
  <c r="M559" i="3"/>
  <c r="J559" i="3"/>
  <c r="O558" i="3"/>
  <c r="N558" i="3"/>
  <c r="M558" i="3"/>
  <c r="J558" i="3"/>
  <c r="O557" i="3"/>
  <c r="N557" i="3"/>
  <c r="M557" i="3"/>
  <c r="J557" i="3"/>
  <c r="O556" i="3"/>
  <c r="N556" i="3"/>
  <c r="M556" i="3"/>
  <c r="J556" i="3"/>
  <c r="O555" i="3"/>
  <c r="N555" i="3"/>
  <c r="M555" i="3"/>
  <c r="J555" i="3"/>
  <c r="O554" i="3"/>
  <c r="N554" i="3"/>
  <c r="M554" i="3"/>
  <c r="J554" i="3"/>
  <c r="O553" i="3"/>
  <c r="N553" i="3"/>
  <c r="M553" i="3"/>
  <c r="J553" i="3"/>
  <c r="O552" i="3"/>
  <c r="N552" i="3"/>
  <c r="M552" i="3"/>
  <c r="J552" i="3"/>
  <c r="O551" i="3"/>
  <c r="N551" i="3"/>
  <c r="M551" i="3"/>
  <c r="J551" i="3"/>
  <c r="O550" i="3"/>
  <c r="N550" i="3"/>
  <c r="M550" i="3"/>
  <c r="J550" i="3"/>
  <c r="O549" i="3"/>
  <c r="N549" i="3"/>
  <c r="M549" i="3"/>
  <c r="J549" i="3"/>
  <c r="O548" i="3"/>
  <c r="N548" i="3"/>
  <c r="M548" i="3"/>
  <c r="J548" i="3"/>
  <c r="O547" i="3"/>
  <c r="N547" i="3"/>
  <c r="M547" i="3"/>
  <c r="J547" i="3"/>
  <c r="O546" i="3"/>
  <c r="N546" i="3"/>
  <c r="M546" i="3"/>
  <c r="J546" i="3"/>
  <c r="O545" i="3"/>
  <c r="N545" i="3"/>
  <c r="M545" i="3"/>
  <c r="J545" i="3"/>
  <c r="O544" i="3"/>
  <c r="N544" i="3"/>
  <c r="M544" i="3"/>
  <c r="J544" i="3"/>
  <c r="O543" i="3"/>
  <c r="N543" i="3"/>
  <c r="M543" i="3"/>
  <c r="J543" i="3"/>
  <c r="O542" i="3"/>
  <c r="N542" i="3"/>
  <c r="M542" i="3"/>
  <c r="J542" i="3"/>
  <c r="O541" i="3"/>
  <c r="N541" i="3"/>
  <c r="M541" i="3"/>
  <c r="J541" i="3"/>
  <c r="O540" i="3"/>
  <c r="N540" i="3"/>
  <c r="M540" i="3"/>
  <c r="J540" i="3"/>
  <c r="O539" i="3"/>
  <c r="N539" i="3"/>
  <c r="M539" i="3"/>
  <c r="J539" i="3"/>
  <c r="O538" i="3"/>
  <c r="N538" i="3"/>
  <c r="M538" i="3"/>
  <c r="J538" i="3"/>
  <c r="O537" i="3"/>
  <c r="N537" i="3"/>
  <c r="M537" i="3"/>
  <c r="J537" i="3"/>
  <c r="O536" i="3"/>
  <c r="N536" i="3"/>
  <c r="M536" i="3"/>
  <c r="J536" i="3"/>
  <c r="O535" i="3"/>
  <c r="N535" i="3"/>
  <c r="M535" i="3"/>
  <c r="J535" i="3"/>
  <c r="O534" i="3"/>
  <c r="N534" i="3"/>
  <c r="M534" i="3"/>
  <c r="J534" i="3"/>
  <c r="O533" i="3"/>
  <c r="N533" i="3"/>
  <c r="M533" i="3"/>
  <c r="J533" i="3"/>
  <c r="O532" i="3"/>
  <c r="N532" i="3"/>
  <c r="M532" i="3"/>
  <c r="J532" i="3"/>
  <c r="O531" i="3"/>
  <c r="N531" i="3"/>
  <c r="M531" i="3"/>
  <c r="J531" i="3"/>
  <c r="O530" i="3"/>
  <c r="N530" i="3"/>
  <c r="M530" i="3"/>
  <c r="J530" i="3"/>
  <c r="O529" i="3"/>
  <c r="N529" i="3"/>
  <c r="M529" i="3"/>
  <c r="J529" i="3"/>
  <c r="O528" i="3"/>
  <c r="N528" i="3"/>
  <c r="M528" i="3"/>
  <c r="J528" i="3"/>
  <c r="O527" i="3"/>
  <c r="N527" i="3"/>
  <c r="M527" i="3"/>
  <c r="J527" i="3"/>
  <c r="O526" i="3"/>
  <c r="N526" i="3"/>
  <c r="M526" i="3"/>
  <c r="J526" i="3"/>
  <c r="O525" i="3"/>
  <c r="N525" i="3"/>
  <c r="M525" i="3"/>
  <c r="J525" i="3"/>
  <c r="O524" i="3"/>
  <c r="N524" i="3"/>
  <c r="M524" i="3"/>
  <c r="J524" i="3"/>
  <c r="O523" i="3"/>
  <c r="N523" i="3"/>
  <c r="M523" i="3"/>
  <c r="J523" i="3"/>
  <c r="O522" i="3"/>
  <c r="N522" i="3"/>
  <c r="M522" i="3"/>
  <c r="J522" i="3"/>
  <c r="O521" i="3"/>
  <c r="N521" i="3"/>
  <c r="M521" i="3"/>
  <c r="J521" i="3"/>
  <c r="O520" i="3"/>
  <c r="N520" i="3"/>
  <c r="M520" i="3"/>
  <c r="J520" i="3"/>
  <c r="O519" i="3"/>
  <c r="N519" i="3"/>
  <c r="M519" i="3"/>
  <c r="J519" i="3"/>
  <c r="O518" i="3"/>
  <c r="N518" i="3"/>
  <c r="M518" i="3"/>
  <c r="J518" i="3"/>
  <c r="O517" i="3"/>
  <c r="N517" i="3"/>
  <c r="M517" i="3"/>
  <c r="J517" i="3"/>
  <c r="O516" i="3"/>
  <c r="N516" i="3"/>
  <c r="M516" i="3"/>
  <c r="J516" i="3"/>
  <c r="O515" i="3"/>
  <c r="N515" i="3"/>
  <c r="M515" i="3"/>
  <c r="J515" i="3"/>
  <c r="O514" i="3"/>
  <c r="N514" i="3"/>
  <c r="M514" i="3"/>
  <c r="J514" i="3"/>
  <c r="O513" i="3"/>
  <c r="N513" i="3"/>
  <c r="M513" i="3"/>
  <c r="J513" i="3"/>
  <c r="O512" i="3"/>
  <c r="N512" i="3"/>
  <c r="M512" i="3"/>
  <c r="J512" i="3"/>
  <c r="O511" i="3"/>
  <c r="N511" i="3"/>
  <c r="M511" i="3"/>
  <c r="J511" i="3"/>
  <c r="O510" i="3"/>
  <c r="N510" i="3"/>
  <c r="M510" i="3"/>
  <c r="J510" i="3"/>
  <c r="O509" i="3"/>
  <c r="N509" i="3"/>
  <c r="M509" i="3"/>
  <c r="J509" i="3"/>
  <c r="O508" i="3"/>
  <c r="N508" i="3"/>
  <c r="M508" i="3"/>
  <c r="J508" i="3"/>
  <c r="O507" i="3"/>
  <c r="N507" i="3"/>
  <c r="M507" i="3"/>
  <c r="J507" i="3"/>
  <c r="O506" i="3"/>
  <c r="N506" i="3"/>
  <c r="M506" i="3"/>
  <c r="J506" i="3"/>
  <c r="O505" i="3"/>
  <c r="N505" i="3"/>
  <c r="M505" i="3"/>
  <c r="J505" i="3"/>
  <c r="O504" i="3"/>
  <c r="N504" i="3"/>
  <c r="M504" i="3"/>
  <c r="J504" i="3"/>
  <c r="O503" i="3"/>
  <c r="N503" i="3"/>
  <c r="M503" i="3"/>
  <c r="J503" i="3"/>
  <c r="O502" i="3"/>
  <c r="N502" i="3"/>
  <c r="M502" i="3"/>
  <c r="J502" i="3"/>
  <c r="O501" i="3"/>
  <c r="N501" i="3"/>
  <c r="M501" i="3"/>
  <c r="J501" i="3"/>
  <c r="O500" i="3"/>
  <c r="N500" i="3"/>
  <c r="M500" i="3"/>
  <c r="J500" i="3"/>
  <c r="O499" i="3"/>
  <c r="N499" i="3"/>
  <c r="M499" i="3"/>
  <c r="J499" i="3"/>
  <c r="O498" i="3"/>
  <c r="N498" i="3"/>
  <c r="M498" i="3"/>
  <c r="J498" i="3"/>
  <c r="O497" i="3"/>
  <c r="N497" i="3"/>
  <c r="M497" i="3"/>
  <c r="J497" i="3"/>
  <c r="O496" i="3"/>
  <c r="N496" i="3"/>
  <c r="M496" i="3"/>
  <c r="J496" i="3"/>
  <c r="O495" i="3"/>
  <c r="N495" i="3"/>
  <c r="M495" i="3"/>
  <c r="J495" i="3"/>
  <c r="O494" i="3"/>
  <c r="N494" i="3"/>
  <c r="M494" i="3"/>
  <c r="J494" i="3"/>
  <c r="O493" i="3"/>
  <c r="N493" i="3"/>
  <c r="M493" i="3"/>
  <c r="J493" i="3"/>
  <c r="O492" i="3"/>
  <c r="N492" i="3"/>
  <c r="M492" i="3"/>
  <c r="J492" i="3"/>
  <c r="O491" i="3"/>
  <c r="N491" i="3"/>
  <c r="M491" i="3"/>
  <c r="J491" i="3"/>
  <c r="O490" i="3"/>
  <c r="N490" i="3"/>
  <c r="M490" i="3"/>
  <c r="J490" i="3"/>
  <c r="O489" i="3"/>
  <c r="N489" i="3"/>
  <c r="M489" i="3"/>
  <c r="J489" i="3"/>
  <c r="O488" i="3"/>
  <c r="N488" i="3"/>
  <c r="M488" i="3"/>
  <c r="J488" i="3"/>
  <c r="O487" i="3"/>
  <c r="N487" i="3"/>
  <c r="M487" i="3"/>
  <c r="J487" i="3"/>
  <c r="O486" i="3"/>
  <c r="N486" i="3"/>
  <c r="M486" i="3"/>
  <c r="J486" i="3"/>
  <c r="O485" i="3"/>
  <c r="N485" i="3"/>
  <c r="M485" i="3"/>
  <c r="J485" i="3"/>
  <c r="O484" i="3"/>
  <c r="N484" i="3"/>
  <c r="M484" i="3"/>
  <c r="J484" i="3"/>
  <c r="O483" i="3"/>
  <c r="N483" i="3"/>
  <c r="M483" i="3"/>
  <c r="J483" i="3"/>
  <c r="O482" i="3"/>
  <c r="N482" i="3"/>
  <c r="M482" i="3"/>
  <c r="J482" i="3"/>
  <c r="O481" i="3"/>
  <c r="N481" i="3"/>
  <c r="M481" i="3"/>
  <c r="J481" i="3"/>
  <c r="O480" i="3"/>
  <c r="N480" i="3"/>
  <c r="M480" i="3"/>
  <c r="J480" i="3"/>
  <c r="O479" i="3"/>
  <c r="N479" i="3"/>
  <c r="M479" i="3"/>
  <c r="J479" i="3"/>
  <c r="O478" i="3"/>
  <c r="N478" i="3"/>
  <c r="M478" i="3"/>
  <c r="J478" i="3"/>
  <c r="O477" i="3"/>
  <c r="N477" i="3"/>
  <c r="M477" i="3"/>
  <c r="J477" i="3"/>
  <c r="O476" i="3"/>
  <c r="N476" i="3"/>
  <c r="M476" i="3"/>
  <c r="J476" i="3"/>
  <c r="O475" i="3"/>
  <c r="N475" i="3"/>
  <c r="M475" i="3"/>
  <c r="J475" i="3"/>
  <c r="O474" i="3"/>
  <c r="N474" i="3"/>
  <c r="M474" i="3"/>
  <c r="J474" i="3"/>
  <c r="O473" i="3"/>
  <c r="N473" i="3"/>
  <c r="M473" i="3"/>
  <c r="J473" i="3"/>
  <c r="O472" i="3"/>
  <c r="N472" i="3"/>
  <c r="M472" i="3"/>
  <c r="J472" i="3"/>
  <c r="O471" i="3"/>
  <c r="N471" i="3"/>
  <c r="M471" i="3"/>
  <c r="J471" i="3"/>
  <c r="O470" i="3"/>
  <c r="N470" i="3"/>
  <c r="M470" i="3"/>
  <c r="J470" i="3"/>
  <c r="O469" i="3"/>
  <c r="N469" i="3"/>
  <c r="M469" i="3"/>
  <c r="J469" i="3"/>
  <c r="O468" i="3"/>
  <c r="N468" i="3"/>
  <c r="M468" i="3"/>
  <c r="J468" i="3"/>
  <c r="O467" i="3"/>
  <c r="N467" i="3"/>
  <c r="M467" i="3"/>
  <c r="J467" i="3"/>
  <c r="O466" i="3"/>
  <c r="N466" i="3"/>
  <c r="M466" i="3"/>
  <c r="J466" i="3"/>
  <c r="O465" i="3"/>
  <c r="N465" i="3"/>
  <c r="M465" i="3"/>
  <c r="J465" i="3"/>
  <c r="O464" i="3"/>
  <c r="N464" i="3"/>
  <c r="M464" i="3"/>
  <c r="J464" i="3"/>
  <c r="O463" i="3"/>
  <c r="N463" i="3"/>
  <c r="M463" i="3"/>
  <c r="J463" i="3"/>
  <c r="O462" i="3"/>
  <c r="N462" i="3"/>
  <c r="M462" i="3"/>
  <c r="J462" i="3"/>
  <c r="O461" i="3"/>
  <c r="N461" i="3"/>
  <c r="M461" i="3"/>
  <c r="J461" i="3"/>
  <c r="O460" i="3"/>
  <c r="N460" i="3"/>
  <c r="M460" i="3"/>
  <c r="J460" i="3"/>
  <c r="O459" i="3"/>
  <c r="N459" i="3"/>
  <c r="M459" i="3"/>
  <c r="J459" i="3"/>
  <c r="O458" i="3"/>
  <c r="N458" i="3"/>
  <c r="M458" i="3"/>
  <c r="J458" i="3"/>
  <c r="O457" i="3"/>
  <c r="N457" i="3"/>
  <c r="M457" i="3"/>
  <c r="J457" i="3"/>
  <c r="O456" i="3"/>
  <c r="N456" i="3"/>
  <c r="M456" i="3"/>
  <c r="J456" i="3"/>
  <c r="O455" i="3"/>
  <c r="N455" i="3"/>
  <c r="M455" i="3"/>
  <c r="J455" i="3"/>
  <c r="O454" i="3"/>
  <c r="N454" i="3"/>
  <c r="M454" i="3"/>
  <c r="J454" i="3"/>
  <c r="O453" i="3"/>
  <c r="N453" i="3"/>
  <c r="M453" i="3"/>
  <c r="J453" i="3"/>
  <c r="O452" i="3"/>
  <c r="N452" i="3"/>
  <c r="M452" i="3"/>
  <c r="J452" i="3"/>
  <c r="O451" i="3"/>
  <c r="N451" i="3"/>
  <c r="M451" i="3"/>
  <c r="J451" i="3"/>
  <c r="O450" i="3"/>
  <c r="N450" i="3"/>
  <c r="M450" i="3"/>
  <c r="J450" i="3"/>
  <c r="O449" i="3"/>
  <c r="N449" i="3"/>
  <c r="M449" i="3"/>
  <c r="J449" i="3"/>
  <c r="O448" i="3"/>
  <c r="N448" i="3"/>
  <c r="M448" i="3"/>
  <c r="J448" i="3"/>
  <c r="O447" i="3"/>
  <c r="N447" i="3"/>
  <c r="M447" i="3"/>
  <c r="J447" i="3"/>
  <c r="O446" i="3"/>
  <c r="N446" i="3"/>
  <c r="M446" i="3"/>
  <c r="J446" i="3"/>
  <c r="O445" i="3"/>
  <c r="N445" i="3"/>
  <c r="M445" i="3"/>
  <c r="J445" i="3"/>
  <c r="O444" i="3"/>
  <c r="N444" i="3"/>
  <c r="M444" i="3"/>
  <c r="J444" i="3"/>
  <c r="O443" i="3"/>
  <c r="N443" i="3"/>
  <c r="M443" i="3"/>
  <c r="J443" i="3"/>
  <c r="O442" i="3"/>
  <c r="N442" i="3"/>
  <c r="M442" i="3"/>
  <c r="J442" i="3"/>
  <c r="O441" i="3"/>
  <c r="N441" i="3"/>
  <c r="M441" i="3"/>
  <c r="J441" i="3"/>
  <c r="I441" i="3"/>
  <c r="O440" i="3"/>
  <c r="N440" i="3"/>
  <c r="M440" i="3"/>
  <c r="J440" i="3"/>
  <c r="O439" i="3"/>
  <c r="N439" i="3"/>
  <c r="M439" i="3"/>
  <c r="J439" i="3"/>
  <c r="O438" i="3"/>
  <c r="N438" i="3"/>
  <c r="M438" i="3"/>
  <c r="J438" i="3"/>
  <c r="O437" i="3"/>
  <c r="N437" i="3"/>
  <c r="M437" i="3"/>
  <c r="J437" i="3"/>
  <c r="O436" i="3"/>
  <c r="N436" i="3"/>
  <c r="M436" i="3"/>
  <c r="J436" i="3"/>
  <c r="O435" i="3"/>
  <c r="N435" i="3"/>
  <c r="M435" i="3"/>
  <c r="J435" i="3"/>
  <c r="O434" i="3"/>
  <c r="N434" i="3"/>
  <c r="M434" i="3"/>
  <c r="J434" i="3"/>
  <c r="O433" i="3"/>
  <c r="N433" i="3"/>
  <c r="M433" i="3"/>
  <c r="J433" i="3"/>
  <c r="O432" i="3"/>
  <c r="N432" i="3"/>
  <c r="M432" i="3"/>
  <c r="J432" i="3"/>
  <c r="O431" i="3"/>
  <c r="N431" i="3"/>
  <c r="M431" i="3"/>
  <c r="J431" i="3"/>
  <c r="O430" i="3"/>
  <c r="N430" i="3"/>
  <c r="M430" i="3"/>
  <c r="J430" i="3"/>
  <c r="O429" i="3"/>
  <c r="N429" i="3"/>
  <c r="M429" i="3"/>
  <c r="J429" i="3"/>
  <c r="O428" i="3"/>
  <c r="N428" i="3"/>
  <c r="M428" i="3"/>
  <c r="J428" i="3"/>
  <c r="O427" i="3"/>
  <c r="N427" i="3"/>
  <c r="M427" i="3"/>
  <c r="J427" i="3"/>
  <c r="O426" i="3"/>
  <c r="N426" i="3"/>
  <c r="M426" i="3"/>
  <c r="J426" i="3"/>
  <c r="O425" i="3"/>
  <c r="N425" i="3"/>
  <c r="M425" i="3"/>
  <c r="J425" i="3"/>
  <c r="O424" i="3"/>
  <c r="N424" i="3"/>
  <c r="M424" i="3"/>
  <c r="J424" i="3"/>
  <c r="O423" i="3"/>
  <c r="N423" i="3"/>
  <c r="M423" i="3"/>
  <c r="J423" i="3"/>
  <c r="O422" i="3"/>
  <c r="N422" i="3"/>
  <c r="M422" i="3"/>
  <c r="J422" i="3"/>
  <c r="O421" i="3"/>
  <c r="N421" i="3"/>
  <c r="M421" i="3"/>
  <c r="J421" i="3"/>
  <c r="O420" i="3"/>
  <c r="N420" i="3"/>
  <c r="M420" i="3"/>
  <c r="J420" i="3"/>
  <c r="O419" i="3"/>
  <c r="N419" i="3"/>
  <c r="M419" i="3"/>
  <c r="J419" i="3"/>
  <c r="O418" i="3"/>
  <c r="N418" i="3"/>
  <c r="M418" i="3"/>
  <c r="J418" i="3"/>
  <c r="O417" i="3"/>
  <c r="N417" i="3"/>
  <c r="M417" i="3"/>
  <c r="J417" i="3"/>
  <c r="O416" i="3"/>
  <c r="N416" i="3"/>
  <c r="M416" i="3"/>
  <c r="J416" i="3"/>
  <c r="O415" i="3"/>
  <c r="N415" i="3"/>
  <c r="M415" i="3"/>
  <c r="J415" i="3"/>
  <c r="O414" i="3"/>
  <c r="N414" i="3"/>
  <c r="M414" i="3"/>
  <c r="J414" i="3"/>
  <c r="O413" i="3"/>
  <c r="N413" i="3"/>
  <c r="M413" i="3"/>
  <c r="J413" i="3"/>
  <c r="O412" i="3"/>
  <c r="N412" i="3"/>
  <c r="M412" i="3"/>
  <c r="J412" i="3"/>
  <c r="O411" i="3"/>
  <c r="N411" i="3"/>
  <c r="M411" i="3"/>
  <c r="J411" i="3"/>
  <c r="O410" i="3"/>
  <c r="N410" i="3"/>
  <c r="M410" i="3"/>
  <c r="J410" i="3"/>
  <c r="O409" i="3"/>
  <c r="N409" i="3"/>
  <c r="M409" i="3"/>
  <c r="J409" i="3"/>
  <c r="O408" i="3"/>
  <c r="N408" i="3"/>
  <c r="M408" i="3"/>
  <c r="J408" i="3"/>
  <c r="O407" i="3"/>
  <c r="N407" i="3"/>
  <c r="M407" i="3"/>
  <c r="J407" i="3"/>
  <c r="O406" i="3"/>
  <c r="N406" i="3"/>
  <c r="M406" i="3"/>
  <c r="J406" i="3"/>
  <c r="O405" i="3"/>
  <c r="N405" i="3"/>
  <c r="M405" i="3"/>
  <c r="J405" i="3"/>
  <c r="O404" i="3"/>
  <c r="N404" i="3"/>
  <c r="M404" i="3"/>
  <c r="J404" i="3"/>
  <c r="O403" i="3"/>
  <c r="N403" i="3"/>
  <c r="M403" i="3"/>
  <c r="J403" i="3"/>
  <c r="O402" i="3"/>
  <c r="N402" i="3"/>
  <c r="M402" i="3"/>
  <c r="J402" i="3"/>
  <c r="O401" i="3"/>
  <c r="N401" i="3"/>
  <c r="M401" i="3"/>
  <c r="J401" i="3"/>
  <c r="O400" i="3"/>
  <c r="N400" i="3"/>
  <c r="M400" i="3"/>
  <c r="J400" i="3"/>
  <c r="O399" i="3"/>
  <c r="N399" i="3"/>
  <c r="M399" i="3"/>
  <c r="J399" i="3"/>
  <c r="O398" i="3"/>
  <c r="N398" i="3"/>
  <c r="M398" i="3"/>
  <c r="J398" i="3"/>
  <c r="O397" i="3"/>
  <c r="N397" i="3"/>
  <c r="M397" i="3"/>
  <c r="J397" i="3"/>
  <c r="O396" i="3"/>
  <c r="N396" i="3"/>
  <c r="M396" i="3"/>
  <c r="J396" i="3"/>
  <c r="O395" i="3"/>
  <c r="N395" i="3"/>
  <c r="M395" i="3"/>
  <c r="J395" i="3"/>
  <c r="O394" i="3"/>
  <c r="N394" i="3"/>
  <c r="M394" i="3"/>
  <c r="J394" i="3"/>
  <c r="O393" i="3"/>
  <c r="N393" i="3"/>
  <c r="M393" i="3"/>
  <c r="J393" i="3"/>
  <c r="O392" i="3"/>
  <c r="N392" i="3"/>
  <c r="M392" i="3"/>
  <c r="J392" i="3"/>
  <c r="O391" i="3"/>
  <c r="N391" i="3"/>
  <c r="M391" i="3"/>
  <c r="J391" i="3"/>
  <c r="O390" i="3"/>
  <c r="N390" i="3"/>
  <c r="M390" i="3"/>
  <c r="J390" i="3"/>
  <c r="O389" i="3"/>
  <c r="N389" i="3"/>
  <c r="M389" i="3"/>
  <c r="J389" i="3"/>
  <c r="O388" i="3"/>
  <c r="N388" i="3"/>
  <c r="M388" i="3"/>
  <c r="J388" i="3"/>
  <c r="O387" i="3"/>
  <c r="N387" i="3"/>
  <c r="M387" i="3"/>
  <c r="J387" i="3"/>
  <c r="O386" i="3"/>
  <c r="N386" i="3"/>
  <c r="M386" i="3"/>
  <c r="J386" i="3"/>
  <c r="O385" i="3"/>
  <c r="N385" i="3"/>
  <c r="M385" i="3"/>
  <c r="J385" i="3"/>
  <c r="O384" i="3"/>
  <c r="N384" i="3"/>
  <c r="M384" i="3"/>
  <c r="J384" i="3"/>
  <c r="O383" i="3"/>
  <c r="N383" i="3"/>
  <c r="M383" i="3"/>
  <c r="J383" i="3"/>
  <c r="O382" i="3"/>
  <c r="N382" i="3"/>
  <c r="M382" i="3"/>
  <c r="J382" i="3"/>
  <c r="O381" i="3"/>
  <c r="N381" i="3"/>
  <c r="M381" i="3"/>
  <c r="J381" i="3"/>
  <c r="O380" i="3"/>
  <c r="N380" i="3"/>
  <c r="M380" i="3"/>
  <c r="J380" i="3"/>
  <c r="O379" i="3"/>
  <c r="N379" i="3"/>
  <c r="M379" i="3"/>
  <c r="J379" i="3"/>
  <c r="O378" i="3"/>
  <c r="N378" i="3"/>
  <c r="M378" i="3"/>
  <c r="J378" i="3"/>
  <c r="O377" i="3"/>
  <c r="N377" i="3"/>
  <c r="M377" i="3"/>
  <c r="J377" i="3"/>
  <c r="O376" i="3"/>
  <c r="N376" i="3"/>
  <c r="M376" i="3"/>
  <c r="J376" i="3"/>
  <c r="O375" i="3"/>
  <c r="N375" i="3"/>
  <c r="M375" i="3"/>
  <c r="J375" i="3"/>
  <c r="O374" i="3"/>
  <c r="N374" i="3"/>
  <c r="M374" i="3"/>
  <c r="J374" i="3"/>
  <c r="O373" i="3"/>
  <c r="N373" i="3"/>
  <c r="M373" i="3"/>
  <c r="J373" i="3"/>
  <c r="O372" i="3"/>
  <c r="N372" i="3"/>
  <c r="M372" i="3"/>
  <c r="J372" i="3"/>
  <c r="O371" i="3"/>
  <c r="N371" i="3"/>
  <c r="M371" i="3"/>
  <c r="J371" i="3"/>
  <c r="O370" i="3"/>
  <c r="N370" i="3"/>
  <c r="M370" i="3"/>
  <c r="J370" i="3"/>
  <c r="O369" i="3"/>
  <c r="N369" i="3"/>
  <c r="M369" i="3"/>
  <c r="J369" i="3"/>
  <c r="O368" i="3"/>
  <c r="N368" i="3"/>
  <c r="M368" i="3"/>
  <c r="J368" i="3"/>
  <c r="O367" i="3"/>
  <c r="N367" i="3"/>
  <c r="M367" i="3"/>
  <c r="J367" i="3"/>
  <c r="O366" i="3"/>
  <c r="N366" i="3"/>
  <c r="M366" i="3"/>
  <c r="J366" i="3"/>
  <c r="O365" i="3"/>
  <c r="N365" i="3"/>
  <c r="M365" i="3"/>
  <c r="J365" i="3"/>
  <c r="O364" i="3"/>
  <c r="N364" i="3"/>
  <c r="M364" i="3"/>
  <c r="J364" i="3"/>
  <c r="O363" i="3"/>
  <c r="N363" i="3"/>
  <c r="M363" i="3"/>
  <c r="J363" i="3"/>
  <c r="O362" i="3"/>
  <c r="N362" i="3"/>
  <c r="M362" i="3"/>
  <c r="J362" i="3"/>
  <c r="O361" i="3"/>
  <c r="N361" i="3"/>
  <c r="M361" i="3"/>
  <c r="J361" i="3"/>
  <c r="I361" i="3"/>
  <c r="O360" i="3"/>
  <c r="N360" i="3"/>
  <c r="M360" i="3"/>
  <c r="J360" i="3"/>
  <c r="O359" i="3"/>
  <c r="N359" i="3"/>
  <c r="M359" i="3"/>
  <c r="J359" i="3"/>
  <c r="O358" i="3"/>
  <c r="N358" i="3"/>
  <c r="M358" i="3"/>
  <c r="J358" i="3"/>
  <c r="O357" i="3"/>
  <c r="N357" i="3"/>
  <c r="M357" i="3"/>
  <c r="J357" i="3"/>
  <c r="O356" i="3"/>
  <c r="N356" i="3"/>
  <c r="M356" i="3"/>
  <c r="J356" i="3"/>
  <c r="O355" i="3"/>
  <c r="N355" i="3"/>
  <c r="M355" i="3"/>
  <c r="J355" i="3"/>
  <c r="O354" i="3"/>
  <c r="N354" i="3"/>
  <c r="M354" i="3"/>
  <c r="J354" i="3"/>
  <c r="O353" i="3"/>
  <c r="N353" i="3"/>
  <c r="M353" i="3"/>
  <c r="J353" i="3"/>
  <c r="O352" i="3"/>
  <c r="N352" i="3"/>
  <c r="M352" i="3"/>
  <c r="J352" i="3"/>
  <c r="O351" i="3"/>
  <c r="N351" i="3"/>
  <c r="M351" i="3"/>
  <c r="J351" i="3"/>
  <c r="O350" i="3"/>
  <c r="N350" i="3"/>
  <c r="M350" i="3"/>
  <c r="J350" i="3"/>
  <c r="O349" i="3"/>
  <c r="N349" i="3"/>
  <c r="M349" i="3"/>
  <c r="J349" i="3"/>
  <c r="O348" i="3"/>
  <c r="N348" i="3"/>
  <c r="M348" i="3"/>
  <c r="J348" i="3"/>
  <c r="O347" i="3"/>
  <c r="N347" i="3"/>
  <c r="M347" i="3"/>
  <c r="J347" i="3"/>
  <c r="O346" i="3"/>
  <c r="N346" i="3"/>
  <c r="M346" i="3"/>
  <c r="J346" i="3"/>
  <c r="O345" i="3"/>
  <c r="N345" i="3"/>
  <c r="M345" i="3"/>
  <c r="J345" i="3"/>
  <c r="O344" i="3"/>
  <c r="N344" i="3"/>
  <c r="M344" i="3"/>
  <c r="J344" i="3"/>
  <c r="O343" i="3"/>
  <c r="N343" i="3"/>
  <c r="M343" i="3"/>
  <c r="J343" i="3"/>
  <c r="O342" i="3"/>
  <c r="N342" i="3"/>
  <c r="M342" i="3"/>
  <c r="J342" i="3"/>
  <c r="O341" i="3"/>
  <c r="N341" i="3"/>
  <c r="M341" i="3"/>
  <c r="J341" i="3"/>
  <c r="O340" i="3"/>
  <c r="N340" i="3"/>
  <c r="M340" i="3"/>
  <c r="J340" i="3"/>
  <c r="O339" i="3"/>
  <c r="N339" i="3"/>
  <c r="M339" i="3"/>
  <c r="J339" i="3"/>
  <c r="O338" i="3"/>
  <c r="N338" i="3"/>
  <c r="M338" i="3"/>
  <c r="J338" i="3"/>
  <c r="O337" i="3"/>
  <c r="N337" i="3"/>
  <c r="M337" i="3"/>
  <c r="J337" i="3"/>
  <c r="O336" i="3"/>
  <c r="N336" i="3"/>
  <c r="M336" i="3"/>
  <c r="J336" i="3"/>
  <c r="O335" i="3"/>
  <c r="N335" i="3"/>
  <c r="M335" i="3"/>
  <c r="J335" i="3"/>
  <c r="O334" i="3"/>
  <c r="N334" i="3"/>
  <c r="M334" i="3"/>
  <c r="J334" i="3"/>
  <c r="O333" i="3"/>
  <c r="N333" i="3"/>
  <c r="M333" i="3"/>
  <c r="J333" i="3"/>
  <c r="O332" i="3"/>
  <c r="N332" i="3"/>
  <c r="M332" i="3"/>
  <c r="J332" i="3"/>
  <c r="O331" i="3"/>
  <c r="N331" i="3"/>
  <c r="M331" i="3"/>
  <c r="J331" i="3"/>
  <c r="O330" i="3"/>
  <c r="N330" i="3"/>
  <c r="M330" i="3"/>
  <c r="J330" i="3"/>
  <c r="O329" i="3"/>
  <c r="N329" i="3"/>
  <c r="M329" i="3"/>
  <c r="J329" i="3"/>
  <c r="O328" i="3"/>
  <c r="N328" i="3"/>
  <c r="M328" i="3"/>
  <c r="J328" i="3"/>
  <c r="O327" i="3"/>
  <c r="N327" i="3"/>
  <c r="M327" i="3"/>
  <c r="J327" i="3"/>
  <c r="O326" i="3"/>
  <c r="N326" i="3"/>
  <c r="M326" i="3"/>
  <c r="J326" i="3"/>
  <c r="O325" i="3"/>
  <c r="N325" i="3"/>
  <c r="M325" i="3"/>
  <c r="J325" i="3"/>
  <c r="O324" i="3"/>
  <c r="N324" i="3"/>
  <c r="M324" i="3"/>
  <c r="J324" i="3"/>
  <c r="O323" i="3"/>
  <c r="N323" i="3"/>
  <c r="M323" i="3"/>
  <c r="J323" i="3"/>
  <c r="O322" i="3"/>
  <c r="N322" i="3"/>
  <c r="M322" i="3"/>
  <c r="J322" i="3"/>
  <c r="O321" i="3"/>
  <c r="N321" i="3"/>
  <c r="M321" i="3"/>
  <c r="J321" i="3"/>
  <c r="O320" i="3"/>
  <c r="N320" i="3"/>
  <c r="M320" i="3"/>
  <c r="J320" i="3"/>
  <c r="O319" i="3"/>
  <c r="N319" i="3"/>
  <c r="M319" i="3"/>
  <c r="J319" i="3"/>
  <c r="O318" i="3"/>
  <c r="N318" i="3"/>
  <c r="M318" i="3"/>
  <c r="J318" i="3"/>
  <c r="O317" i="3"/>
  <c r="N317" i="3"/>
  <c r="M317" i="3"/>
  <c r="J317" i="3"/>
  <c r="O316" i="3"/>
  <c r="N316" i="3"/>
  <c r="M316" i="3"/>
  <c r="J316" i="3"/>
  <c r="O315" i="3"/>
  <c r="N315" i="3"/>
  <c r="M315" i="3"/>
  <c r="J315" i="3"/>
  <c r="O314" i="3"/>
  <c r="N314" i="3"/>
  <c r="M314" i="3"/>
  <c r="J314" i="3"/>
  <c r="O313" i="3"/>
  <c r="N313" i="3"/>
  <c r="M313" i="3"/>
  <c r="J313" i="3"/>
  <c r="O312" i="3"/>
  <c r="N312" i="3"/>
  <c r="M312" i="3"/>
  <c r="J312" i="3"/>
  <c r="O311" i="3"/>
  <c r="N311" i="3"/>
  <c r="M311" i="3"/>
  <c r="J311" i="3"/>
  <c r="O310" i="3"/>
  <c r="N310" i="3"/>
  <c r="M310" i="3"/>
  <c r="J310" i="3"/>
  <c r="O309" i="3"/>
  <c r="N309" i="3"/>
  <c r="M309" i="3"/>
  <c r="J309" i="3"/>
  <c r="O308" i="3"/>
  <c r="N308" i="3"/>
  <c r="M308" i="3"/>
  <c r="J308" i="3"/>
  <c r="O307" i="3"/>
  <c r="N307" i="3"/>
  <c r="M307" i="3"/>
  <c r="J307" i="3"/>
  <c r="O306" i="3"/>
  <c r="N306" i="3"/>
  <c r="M306" i="3"/>
  <c r="J306" i="3"/>
  <c r="O305" i="3"/>
  <c r="N305" i="3"/>
  <c r="M305" i="3"/>
  <c r="J305" i="3"/>
  <c r="O304" i="3"/>
  <c r="N304" i="3"/>
  <c r="M304" i="3"/>
  <c r="J304" i="3"/>
  <c r="O303" i="3"/>
  <c r="N303" i="3"/>
  <c r="M303" i="3"/>
  <c r="J303" i="3"/>
  <c r="O302" i="3"/>
  <c r="N302" i="3"/>
  <c r="M302" i="3"/>
  <c r="J302" i="3"/>
  <c r="O301" i="3"/>
  <c r="N301" i="3"/>
  <c r="M301" i="3"/>
  <c r="J301" i="3"/>
  <c r="O300" i="3"/>
  <c r="N300" i="3"/>
  <c r="M300" i="3"/>
  <c r="J300" i="3"/>
  <c r="O299" i="3"/>
  <c r="N299" i="3"/>
  <c r="M299" i="3"/>
  <c r="J299" i="3"/>
  <c r="O298" i="3"/>
  <c r="N298" i="3"/>
  <c r="M298" i="3"/>
  <c r="J298" i="3"/>
  <c r="O297" i="3"/>
  <c r="N297" i="3"/>
  <c r="M297" i="3"/>
  <c r="J297" i="3"/>
  <c r="O296" i="3"/>
  <c r="N296" i="3"/>
  <c r="M296" i="3"/>
  <c r="J296" i="3"/>
  <c r="O295" i="3"/>
  <c r="N295" i="3"/>
  <c r="M295" i="3"/>
  <c r="J295" i="3"/>
  <c r="O294" i="3"/>
  <c r="N294" i="3"/>
  <c r="M294" i="3"/>
  <c r="J294" i="3"/>
  <c r="O293" i="3"/>
  <c r="N293" i="3"/>
  <c r="M293" i="3"/>
  <c r="J293" i="3"/>
  <c r="O292" i="3"/>
  <c r="N292" i="3"/>
  <c r="M292" i="3"/>
  <c r="J292" i="3"/>
  <c r="O291" i="3"/>
  <c r="N291" i="3"/>
  <c r="M291" i="3"/>
  <c r="J291" i="3"/>
  <c r="O290" i="3"/>
  <c r="N290" i="3"/>
  <c r="M290" i="3"/>
  <c r="J290" i="3"/>
  <c r="O289" i="3"/>
  <c r="N289" i="3"/>
  <c r="M289" i="3"/>
  <c r="J289" i="3"/>
  <c r="O288" i="3"/>
  <c r="N288" i="3"/>
  <c r="M288" i="3"/>
  <c r="J288" i="3"/>
  <c r="O287" i="3"/>
  <c r="N287" i="3"/>
  <c r="M287" i="3"/>
  <c r="J287" i="3"/>
  <c r="O286" i="3"/>
  <c r="N286" i="3"/>
  <c r="M286" i="3"/>
  <c r="J286" i="3"/>
  <c r="O285" i="3"/>
  <c r="N285" i="3"/>
  <c r="M285" i="3"/>
  <c r="J285" i="3"/>
  <c r="O284" i="3"/>
  <c r="N284" i="3"/>
  <c r="M284" i="3"/>
  <c r="J284" i="3"/>
  <c r="O283" i="3"/>
  <c r="N283" i="3"/>
  <c r="M283" i="3"/>
  <c r="J283" i="3"/>
  <c r="O282" i="3"/>
  <c r="N282" i="3"/>
  <c r="M282" i="3"/>
  <c r="J282" i="3"/>
  <c r="O281" i="3"/>
  <c r="N281" i="3"/>
  <c r="M281" i="3"/>
  <c r="J281" i="3"/>
  <c r="O280" i="3"/>
  <c r="N280" i="3"/>
  <c r="M280" i="3"/>
  <c r="J280" i="3"/>
  <c r="O279" i="3"/>
  <c r="N279" i="3"/>
  <c r="M279" i="3"/>
  <c r="J279" i="3"/>
  <c r="O278" i="3"/>
  <c r="N278" i="3"/>
  <c r="M278" i="3"/>
  <c r="J278" i="3"/>
  <c r="O277" i="3"/>
  <c r="N277" i="3"/>
  <c r="M277" i="3"/>
  <c r="J277" i="3"/>
  <c r="O276" i="3"/>
  <c r="N276" i="3"/>
  <c r="M276" i="3"/>
  <c r="J276" i="3"/>
  <c r="O275" i="3"/>
  <c r="N275" i="3"/>
  <c r="M275" i="3"/>
  <c r="J275" i="3"/>
  <c r="O274" i="3"/>
  <c r="N274" i="3"/>
  <c r="M274" i="3"/>
  <c r="J274" i="3"/>
  <c r="O273" i="3"/>
  <c r="N273" i="3"/>
  <c r="M273" i="3"/>
  <c r="J273" i="3"/>
  <c r="O272" i="3"/>
  <c r="N272" i="3"/>
  <c r="M272" i="3"/>
  <c r="J272" i="3"/>
  <c r="O271" i="3"/>
  <c r="N271" i="3"/>
  <c r="M271" i="3"/>
  <c r="J271" i="3"/>
  <c r="O270" i="3"/>
  <c r="N270" i="3"/>
  <c r="M270" i="3"/>
  <c r="J270" i="3"/>
  <c r="O269" i="3"/>
  <c r="N269" i="3"/>
  <c r="M269" i="3"/>
  <c r="J269" i="3"/>
  <c r="O268" i="3"/>
  <c r="N268" i="3"/>
  <c r="M268" i="3"/>
  <c r="J268" i="3"/>
  <c r="O267" i="3"/>
  <c r="N267" i="3"/>
  <c r="M267" i="3"/>
  <c r="J267" i="3"/>
  <c r="O266" i="3"/>
  <c r="N266" i="3"/>
  <c r="M266" i="3"/>
  <c r="J266" i="3"/>
  <c r="O265" i="3"/>
  <c r="N265" i="3"/>
  <c r="M265" i="3"/>
  <c r="J265" i="3"/>
  <c r="O264" i="3"/>
  <c r="N264" i="3"/>
  <c r="M264" i="3"/>
  <c r="J264" i="3"/>
  <c r="O263" i="3"/>
  <c r="N263" i="3"/>
  <c r="M263" i="3"/>
  <c r="J263" i="3"/>
  <c r="O262" i="3"/>
  <c r="N262" i="3"/>
  <c r="M262" i="3"/>
  <c r="J262" i="3"/>
  <c r="O261" i="3"/>
  <c r="N261" i="3"/>
  <c r="M261" i="3"/>
  <c r="J261" i="3"/>
  <c r="O260" i="3"/>
  <c r="N260" i="3"/>
  <c r="M260" i="3"/>
  <c r="J260" i="3"/>
  <c r="O259" i="3"/>
  <c r="N259" i="3"/>
  <c r="M259" i="3"/>
  <c r="J259" i="3"/>
  <c r="O258" i="3"/>
  <c r="N258" i="3"/>
  <c r="M258" i="3"/>
  <c r="J258" i="3"/>
  <c r="O257" i="3"/>
  <c r="N257" i="3"/>
  <c r="M257" i="3"/>
  <c r="J257" i="3"/>
  <c r="O256" i="3"/>
  <c r="N256" i="3"/>
  <c r="M256" i="3"/>
  <c r="J256" i="3"/>
  <c r="O255" i="3"/>
  <c r="N255" i="3"/>
  <c r="M255" i="3"/>
  <c r="J255" i="3"/>
  <c r="O254" i="3"/>
  <c r="N254" i="3"/>
  <c r="M254" i="3"/>
  <c r="J254" i="3"/>
  <c r="O253" i="3"/>
  <c r="N253" i="3"/>
  <c r="M253" i="3"/>
  <c r="J253" i="3"/>
  <c r="O252" i="3"/>
  <c r="N252" i="3"/>
  <c r="M252" i="3"/>
  <c r="J252" i="3"/>
  <c r="O251" i="3"/>
  <c r="N251" i="3"/>
  <c r="M251" i="3"/>
  <c r="J251" i="3"/>
  <c r="O250" i="3"/>
  <c r="N250" i="3"/>
  <c r="M250" i="3"/>
  <c r="J250" i="3"/>
  <c r="O249" i="3"/>
  <c r="N249" i="3"/>
  <c r="M249" i="3"/>
  <c r="J249" i="3"/>
  <c r="O248" i="3"/>
  <c r="N248" i="3"/>
  <c r="M248" i="3"/>
  <c r="J248" i="3"/>
  <c r="O247" i="3"/>
  <c r="N247" i="3"/>
  <c r="M247" i="3"/>
  <c r="J247" i="3"/>
  <c r="O246" i="3"/>
  <c r="N246" i="3"/>
  <c r="M246" i="3"/>
  <c r="J246" i="3"/>
  <c r="O245" i="3"/>
  <c r="N245" i="3"/>
  <c r="M245" i="3"/>
  <c r="J245" i="3"/>
  <c r="O244" i="3"/>
  <c r="N244" i="3"/>
  <c r="M244" i="3"/>
  <c r="J244" i="3"/>
  <c r="O243" i="3"/>
  <c r="N243" i="3"/>
  <c r="M243" i="3"/>
  <c r="J243" i="3"/>
  <c r="O242" i="3"/>
  <c r="N242" i="3"/>
  <c r="M242" i="3"/>
  <c r="J242" i="3"/>
  <c r="O241" i="3"/>
  <c r="N241" i="3"/>
  <c r="M241" i="3"/>
  <c r="J241" i="3"/>
  <c r="O240" i="3"/>
  <c r="N240" i="3"/>
  <c r="M240" i="3"/>
  <c r="J240" i="3"/>
  <c r="O239" i="3"/>
  <c r="N239" i="3"/>
  <c r="M239" i="3"/>
  <c r="J239" i="3"/>
  <c r="O238" i="3"/>
  <c r="N238" i="3"/>
  <c r="M238" i="3"/>
  <c r="J238" i="3"/>
  <c r="O237" i="3"/>
  <c r="N237" i="3"/>
  <c r="M237" i="3"/>
  <c r="J237" i="3"/>
  <c r="O236" i="3"/>
  <c r="N236" i="3"/>
  <c r="M236" i="3"/>
  <c r="J236" i="3"/>
  <c r="O235" i="3"/>
  <c r="N235" i="3"/>
  <c r="M235" i="3"/>
  <c r="J235" i="3"/>
  <c r="O234" i="3"/>
  <c r="N234" i="3"/>
  <c r="M234" i="3"/>
  <c r="J234" i="3"/>
  <c r="O233" i="3"/>
  <c r="N233" i="3"/>
  <c r="M233" i="3"/>
  <c r="J233" i="3"/>
  <c r="O232" i="3"/>
  <c r="N232" i="3"/>
  <c r="M232" i="3"/>
  <c r="J232" i="3"/>
  <c r="O231" i="3"/>
  <c r="N231" i="3"/>
  <c r="M231" i="3"/>
  <c r="J231" i="3"/>
  <c r="O230" i="3"/>
  <c r="N230" i="3"/>
  <c r="M230" i="3"/>
  <c r="J230" i="3"/>
  <c r="O229" i="3"/>
  <c r="N229" i="3"/>
  <c r="M229" i="3"/>
  <c r="J229" i="3"/>
  <c r="O228" i="3"/>
  <c r="N228" i="3"/>
  <c r="M228" i="3"/>
  <c r="J228" i="3"/>
  <c r="O227" i="3"/>
  <c r="N227" i="3"/>
  <c r="M227" i="3"/>
  <c r="J227" i="3"/>
  <c r="O226" i="3"/>
  <c r="N226" i="3"/>
  <c r="M226" i="3"/>
  <c r="J226" i="3"/>
  <c r="O225" i="3"/>
  <c r="N225" i="3"/>
  <c r="M225" i="3"/>
  <c r="J225" i="3"/>
  <c r="O224" i="3"/>
  <c r="N224" i="3"/>
  <c r="M224" i="3"/>
  <c r="J224" i="3"/>
  <c r="O223" i="3"/>
  <c r="N223" i="3"/>
  <c r="M223" i="3"/>
  <c r="J223" i="3"/>
  <c r="O222" i="3"/>
  <c r="N222" i="3"/>
  <c r="M222" i="3"/>
  <c r="J222" i="3"/>
  <c r="O221" i="3"/>
  <c r="N221" i="3"/>
  <c r="M221" i="3"/>
  <c r="J221" i="3"/>
  <c r="O220" i="3"/>
  <c r="N220" i="3"/>
  <c r="M220" i="3"/>
  <c r="J220" i="3"/>
  <c r="O219" i="3"/>
  <c r="N219" i="3"/>
  <c r="M219" i="3"/>
  <c r="J219" i="3"/>
  <c r="O218" i="3"/>
  <c r="N218" i="3"/>
  <c r="M218" i="3"/>
  <c r="J218" i="3"/>
  <c r="O217" i="3"/>
  <c r="N217" i="3"/>
  <c r="M217" i="3"/>
  <c r="J217" i="3"/>
  <c r="O216" i="3"/>
  <c r="N216" i="3"/>
  <c r="M216" i="3"/>
  <c r="J216" i="3"/>
  <c r="O215" i="3"/>
  <c r="N215" i="3"/>
  <c r="M215" i="3"/>
  <c r="J215" i="3"/>
  <c r="O214" i="3"/>
  <c r="N214" i="3"/>
  <c r="M214" i="3"/>
  <c r="J214" i="3"/>
  <c r="O213" i="3"/>
  <c r="N213" i="3"/>
  <c r="M213" i="3"/>
  <c r="J213" i="3"/>
  <c r="O212" i="3"/>
  <c r="N212" i="3"/>
  <c r="M212" i="3"/>
  <c r="J212" i="3"/>
  <c r="O211" i="3"/>
  <c r="N211" i="3"/>
  <c r="M211" i="3"/>
  <c r="J211" i="3"/>
  <c r="O210" i="3"/>
  <c r="N210" i="3"/>
  <c r="M210" i="3"/>
  <c r="J210" i="3"/>
  <c r="O209" i="3"/>
  <c r="N209" i="3"/>
  <c r="M209" i="3"/>
  <c r="J209" i="3"/>
  <c r="O208" i="3"/>
  <c r="N208" i="3"/>
  <c r="M208" i="3"/>
  <c r="J208" i="3"/>
  <c r="O207" i="3"/>
  <c r="N207" i="3"/>
  <c r="M207" i="3"/>
  <c r="J207" i="3"/>
  <c r="O206" i="3"/>
  <c r="N206" i="3"/>
  <c r="M206" i="3"/>
  <c r="J206" i="3"/>
  <c r="O205" i="3"/>
  <c r="N205" i="3"/>
  <c r="M205" i="3"/>
  <c r="J205" i="3"/>
  <c r="O204" i="3"/>
  <c r="N204" i="3"/>
  <c r="M204" i="3"/>
  <c r="J204" i="3"/>
  <c r="O203" i="3"/>
  <c r="N203" i="3"/>
  <c r="M203" i="3"/>
  <c r="J203" i="3"/>
  <c r="O202" i="3"/>
  <c r="N202" i="3"/>
  <c r="M202" i="3"/>
  <c r="J202" i="3"/>
  <c r="O201" i="3"/>
  <c r="N201" i="3"/>
  <c r="M201" i="3"/>
  <c r="J201" i="3"/>
  <c r="O200" i="3"/>
  <c r="N200" i="3"/>
  <c r="M200" i="3"/>
  <c r="J200" i="3"/>
  <c r="O199" i="3"/>
  <c r="N199" i="3"/>
  <c r="M199" i="3"/>
  <c r="J199" i="3"/>
  <c r="O198" i="3"/>
  <c r="N198" i="3"/>
  <c r="M198" i="3"/>
  <c r="J198" i="3"/>
  <c r="O197" i="3"/>
  <c r="N197" i="3"/>
  <c r="M197" i="3"/>
  <c r="J197" i="3"/>
  <c r="O196" i="3"/>
  <c r="N196" i="3"/>
  <c r="M196" i="3"/>
  <c r="J196" i="3"/>
  <c r="O195" i="3"/>
  <c r="N195" i="3"/>
  <c r="M195" i="3"/>
  <c r="J195" i="3"/>
  <c r="O194" i="3"/>
  <c r="N194" i="3"/>
  <c r="M194" i="3"/>
  <c r="J194" i="3"/>
  <c r="O193" i="3"/>
  <c r="N193" i="3"/>
  <c r="M193" i="3"/>
  <c r="J193" i="3"/>
  <c r="O192" i="3"/>
  <c r="N192" i="3"/>
  <c r="M192" i="3"/>
  <c r="J192" i="3"/>
  <c r="O191" i="3"/>
  <c r="N191" i="3"/>
  <c r="M191" i="3"/>
  <c r="J191" i="3"/>
  <c r="O190" i="3"/>
  <c r="N190" i="3"/>
  <c r="M190" i="3"/>
  <c r="J190" i="3"/>
  <c r="O189" i="3"/>
  <c r="N189" i="3"/>
  <c r="M189" i="3"/>
  <c r="J189" i="3"/>
  <c r="O188" i="3"/>
  <c r="N188" i="3"/>
  <c r="M188" i="3"/>
  <c r="J188" i="3"/>
  <c r="O187" i="3"/>
  <c r="N187" i="3"/>
  <c r="M187" i="3"/>
  <c r="J187" i="3"/>
  <c r="O186" i="3"/>
  <c r="N186" i="3"/>
  <c r="M186" i="3"/>
  <c r="J186" i="3"/>
  <c r="O185" i="3"/>
  <c r="N185" i="3"/>
  <c r="M185" i="3"/>
  <c r="J185" i="3"/>
  <c r="I185" i="3"/>
  <c r="O184" i="3"/>
  <c r="N184" i="3"/>
  <c r="M184" i="3"/>
  <c r="J184" i="3"/>
  <c r="O183" i="3"/>
  <c r="N183" i="3"/>
  <c r="M183" i="3"/>
  <c r="J183" i="3"/>
  <c r="O182" i="3"/>
  <c r="N182" i="3"/>
  <c r="M182" i="3"/>
  <c r="J182" i="3"/>
  <c r="O181" i="3"/>
  <c r="N181" i="3"/>
  <c r="M181" i="3"/>
  <c r="J181" i="3"/>
  <c r="O180" i="3"/>
  <c r="N180" i="3"/>
  <c r="M180" i="3"/>
  <c r="J180" i="3"/>
  <c r="O179" i="3"/>
  <c r="N179" i="3"/>
  <c r="M179" i="3"/>
  <c r="J179" i="3"/>
  <c r="O178" i="3"/>
  <c r="N178" i="3"/>
  <c r="M178" i="3"/>
  <c r="J178" i="3"/>
  <c r="O177" i="3"/>
  <c r="N177" i="3"/>
  <c r="M177" i="3"/>
  <c r="J177" i="3"/>
  <c r="O176" i="3"/>
  <c r="N176" i="3"/>
  <c r="M176" i="3"/>
  <c r="J176" i="3"/>
  <c r="O175" i="3"/>
  <c r="N175" i="3"/>
  <c r="M175" i="3"/>
  <c r="J175" i="3"/>
  <c r="O174" i="3"/>
  <c r="N174" i="3"/>
  <c r="M174" i="3"/>
  <c r="J174" i="3"/>
  <c r="O173" i="3"/>
  <c r="N173" i="3"/>
  <c r="M173" i="3"/>
  <c r="J173" i="3"/>
  <c r="O172" i="3"/>
  <c r="N172" i="3"/>
  <c r="M172" i="3"/>
  <c r="J172" i="3"/>
  <c r="O171" i="3"/>
  <c r="N171" i="3"/>
  <c r="M171" i="3"/>
  <c r="J171" i="3"/>
  <c r="O170" i="3"/>
  <c r="N170" i="3"/>
  <c r="M170" i="3"/>
  <c r="J170" i="3"/>
  <c r="O169" i="3"/>
  <c r="N169" i="3"/>
  <c r="M169" i="3"/>
  <c r="J169" i="3"/>
  <c r="O168" i="3"/>
  <c r="N168" i="3"/>
  <c r="M168" i="3"/>
  <c r="J168" i="3"/>
  <c r="O167" i="3"/>
  <c r="N167" i="3"/>
  <c r="M167" i="3"/>
  <c r="J167" i="3"/>
  <c r="O166" i="3"/>
  <c r="N166" i="3"/>
  <c r="M166" i="3"/>
  <c r="J166" i="3"/>
  <c r="O165" i="3"/>
  <c r="N165" i="3"/>
  <c r="M165" i="3"/>
  <c r="J165" i="3"/>
  <c r="O164" i="3"/>
  <c r="N164" i="3"/>
  <c r="M164" i="3"/>
  <c r="J164" i="3"/>
  <c r="O163" i="3"/>
  <c r="N163" i="3"/>
  <c r="M163" i="3"/>
  <c r="J163" i="3"/>
  <c r="O162" i="3"/>
  <c r="N162" i="3"/>
  <c r="M162" i="3"/>
  <c r="J162" i="3"/>
  <c r="O161" i="3"/>
  <c r="N161" i="3"/>
  <c r="M161" i="3"/>
  <c r="J161" i="3"/>
  <c r="O160" i="3"/>
  <c r="N160" i="3"/>
  <c r="M160" i="3"/>
  <c r="J160" i="3"/>
  <c r="O159" i="3"/>
  <c r="N159" i="3"/>
  <c r="M159" i="3"/>
  <c r="J159" i="3"/>
  <c r="O158" i="3"/>
  <c r="N158" i="3"/>
  <c r="M158" i="3"/>
  <c r="J158" i="3"/>
  <c r="O157" i="3"/>
  <c r="N157" i="3"/>
  <c r="M157" i="3"/>
  <c r="J157" i="3"/>
  <c r="O156" i="3"/>
  <c r="N156" i="3"/>
  <c r="M156" i="3"/>
  <c r="J156" i="3"/>
  <c r="O155" i="3"/>
  <c r="N155" i="3"/>
  <c r="M155" i="3"/>
  <c r="J155" i="3"/>
  <c r="O154" i="3"/>
  <c r="N154" i="3"/>
  <c r="M154" i="3"/>
  <c r="J154" i="3"/>
  <c r="O153" i="3"/>
  <c r="N153" i="3"/>
  <c r="M153" i="3"/>
  <c r="J153" i="3"/>
  <c r="O152" i="3"/>
  <c r="N152" i="3"/>
  <c r="M152" i="3"/>
  <c r="J152" i="3"/>
  <c r="O151" i="3"/>
  <c r="N151" i="3"/>
  <c r="M151" i="3"/>
  <c r="J151" i="3"/>
  <c r="O150" i="3"/>
  <c r="N150" i="3"/>
  <c r="M150" i="3"/>
  <c r="J150" i="3"/>
  <c r="O149" i="3"/>
  <c r="N149" i="3"/>
  <c r="M149" i="3"/>
  <c r="J149" i="3"/>
  <c r="O148" i="3"/>
  <c r="N148" i="3"/>
  <c r="M148" i="3"/>
  <c r="J148" i="3"/>
  <c r="O147" i="3"/>
  <c r="N147" i="3"/>
  <c r="M147" i="3"/>
  <c r="J147" i="3"/>
  <c r="O146" i="3"/>
  <c r="N146" i="3"/>
  <c r="M146" i="3"/>
  <c r="J146" i="3"/>
  <c r="O145" i="3"/>
  <c r="N145" i="3"/>
  <c r="M145" i="3"/>
  <c r="J145" i="3"/>
  <c r="O144" i="3"/>
  <c r="N144" i="3"/>
  <c r="M144" i="3"/>
  <c r="J144" i="3"/>
  <c r="O143" i="3"/>
  <c r="N143" i="3"/>
  <c r="M143" i="3"/>
  <c r="J143" i="3"/>
  <c r="O142" i="3"/>
  <c r="N142" i="3"/>
  <c r="M142" i="3"/>
  <c r="J142" i="3"/>
  <c r="O141" i="3"/>
  <c r="N141" i="3"/>
  <c r="M141" i="3"/>
  <c r="J141" i="3"/>
  <c r="O140" i="3"/>
  <c r="N140" i="3"/>
  <c r="M140" i="3"/>
  <c r="J140" i="3"/>
  <c r="O139" i="3"/>
  <c r="N139" i="3"/>
  <c r="M139" i="3"/>
  <c r="J139" i="3"/>
  <c r="O138" i="3"/>
  <c r="N138" i="3"/>
  <c r="M138" i="3"/>
  <c r="J138" i="3"/>
  <c r="O137" i="3"/>
  <c r="N137" i="3"/>
  <c r="M137" i="3"/>
  <c r="J137" i="3"/>
  <c r="O136" i="3"/>
  <c r="N136" i="3"/>
  <c r="M136" i="3"/>
  <c r="J136" i="3"/>
  <c r="O135" i="3"/>
  <c r="N135" i="3"/>
  <c r="M135" i="3"/>
  <c r="J135" i="3"/>
  <c r="O134" i="3"/>
  <c r="N134" i="3"/>
  <c r="M134" i="3"/>
  <c r="J134" i="3"/>
  <c r="O133" i="3"/>
  <c r="N133" i="3"/>
  <c r="M133" i="3"/>
  <c r="J133" i="3"/>
  <c r="O132" i="3"/>
  <c r="N132" i="3"/>
  <c r="M132" i="3"/>
  <c r="J132" i="3"/>
  <c r="O131" i="3"/>
  <c r="N131" i="3"/>
  <c r="M131" i="3"/>
  <c r="J131" i="3"/>
  <c r="O130" i="3"/>
  <c r="N130" i="3"/>
  <c r="M130" i="3"/>
  <c r="J130" i="3"/>
  <c r="O129" i="3"/>
  <c r="N129" i="3"/>
  <c r="M129" i="3"/>
  <c r="J129" i="3"/>
  <c r="O128" i="3"/>
  <c r="N128" i="3"/>
  <c r="M128" i="3"/>
  <c r="J128" i="3"/>
  <c r="O127" i="3"/>
  <c r="N127" i="3"/>
  <c r="M127" i="3"/>
  <c r="J127" i="3"/>
  <c r="O126" i="3"/>
  <c r="N126" i="3"/>
  <c r="M126" i="3"/>
  <c r="J126" i="3"/>
  <c r="O125" i="3"/>
  <c r="N125" i="3"/>
  <c r="M125" i="3"/>
  <c r="J125" i="3"/>
  <c r="O124" i="3"/>
  <c r="N124" i="3"/>
  <c r="M124" i="3"/>
  <c r="J124" i="3"/>
  <c r="O123" i="3"/>
  <c r="N123" i="3"/>
  <c r="M123" i="3"/>
  <c r="J123" i="3"/>
  <c r="O122" i="3"/>
  <c r="N122" i="3"/>
  <c r="M122" i="3"/>
  <c r="J122" i="3"/>
  <c r="O121" i="3"/>
  <c r="N121" i="3"/>
  <c r="M121" i="3"/>
  <c r="J121" i="3"/>
  <c r="O120" i="3"/>
  <c r="N120" i="3"/>
  <c r="M120" i="3"/>
  <c r="J120" i="3"/>
  <c r="O119" i="3"/>
  <c r="N119" i="3"/>
  <c r="M119" i="3"/>
  <c r="J119" i="3"/>
  <c r="O118" i="3"/>
  <c r="N118" i="3"/>
  <c r="M118" i="3"/>
  <c r="J118" i="3"/>
  <c r="O117" i="3"/>
  <c r="N117" i="3"/>
  <c r="M117" i="3"/>
  <c r="J117" i="3"/>
  <c r="O116" i="3"/>
  <c r="N116" i="3"/>
  <c r="M116" i="3"/>
  <c r="J116" i="3"/>
  <c r="O115" i="3"/>
  <c r="N115" i="3"/>
  <c r="M115" i="3"/>
  <c r="J115" i="3"/>
  <c r="O114" i="3"/>
  <c r="N114" i="3"/>
  <c r="M114" i="3"/>
  <c r="J114" i="3"/>
  <c r="O113" i="3"/>
  <c r="N113" i="3"/>
  <c r="M113" i="3"/>
  <c r="J113" i="3"/>
  <c r="O112" i="3"/>
  <c r="N112" i="3"/>
  <c r="M112" i="3"/>
  <c r="J112" i="3"/>
  <c r="O111" i="3"/>
  <c r="N111" i="3"/>
  <c r="M111" i="3"/>
  <c r="J111" i="3"/>
  <c r="O110" i="3"/>
  <c r="N110" i="3"/>
  <c r="M110" i="3"/>
  <c r="J110" i="3"/>
  <c r="O109" i="3"/>
  <c r="N109" i="3"/>
  <c r="M109" i="3"/>
  <c r="J109" i="3"/>
  <c r="O108" i="3"/>
  <c r="N108" i="3"/>
  <c r="M108" i="3"/>
  <c r="J108" i="3"/>
  <c r="O107" i="3"/>
  <c r="N107" i="3"/>
  <c r="M107" i="3"/>
  <c r="J107" i="3"/>
  <c r="O106" i="3"/>
  <c r="N106" i="3"/>
  <c r="M106" i="3"/>
  <c r="J106" i="3"/>
  <c r="O105" i="3"/>
  <c r="N105" i="3"/>
  <c r="M105" i="3"/>
  <c r="J105" i="3"/>
  <c r="I105" i="3"/>
  <c r="O104" i="3"/>
  <c r="N104" i="3"/>
  <c r="M104" i="3"/>
  <c r="J104" i="3"/>
  <c r="O103" i="3"/>
  <c r="N103" i="3"/>
  <c r="M103" i="3"/>
  <c r="J103" i="3"/>
  <c r="O102" i="3"/>
  <c r="N102" i="3"/>
  <c r="M102" i="3"/>
  <c r="J102" i="3"/>
  <c r="O101" i="3"/>
  <c r="N101" i="3"/>
  <c r="M101" i="3"/>
  <c r="J101" i="3"/>
  <c r="O100" i="3"/>
  <c r="N100" i="3"/>
  <c r="M100" i="3"/>
  <c r="J100" i="3"/>
  <c r="O99" i="3"/>
  <c r="N99" i="3"/>
  <c r="M99" i="3"/>
  <c r="J99" i="3"/>
  <c r="O98" i="3"/>
  <c r="N98" i="3"/>
  <c r="M98" i="3"/>
  <c r="J98" i="3"/>
  <c r="O97" i="3"/>
  <c r="N97" i="3"/>
  <c r="M97" i="3"/>
  <c r="J97" i="3"/>
  <c r="O96" i="3"/>
  <c r="N96" i="3"/>
  <c r="M96" i="3"/>
  <c r="J96" i="3"/>
  <c r="O95" i="3"/>
  <c r="N95" i="3"/>
  <c r="M95" i="3"/>
  <c r="J95" i="3"/>
  <c r="O94" i="3"/>
  <c r="N94" i="3"/>
  <c r="M94" i="3"/>
  <c r="J94" i="3"/>
  <c r="O93" i="3"/>
  <c r="N93" i="3"/>
  <c r="M93" i="3"/>
  <c r="J93" i="3"/>
  <c r="O92" i="3"/>
  <c r="N92" i="3"/>
  <c r="M92" i="3"/>
  <c r="J92" i="3"/>
  <c r="O91" i="3"/>
  <c r="N91" i="3"/>
  <c r="M91" i="3"/>
  <c r="J91" i="3"/>
  <c r="O90" i="3"/>
  <c r="N90" i="3"/>
  <c r="M90" i="3"/>
  <c r="J90" i="3"/>
  <c r="O89" i="3"/>
  <c r="N89" i="3"/>
  <c r="M89" i="3"/>
  <c r="J89" i="3"/>
  <c r="O88" i="3"/>
  <c r="N88" i="3"/>
  <c r="M88" i="3"/>
  <c r="J88" i="3"/>
  <c r="O87" i="3"/>
  <c r="N87" i="3"/>
  <c r="M87" i="3"/>
  <c r="J87" i="3"/>
  <c r="O86" i="3"/>
  <c r="N86" i="3"/>
  <c r="M86" i="3"/>
  <c r="J86" i="3"/>
  <c r="I86" i="3"/>
  <c r="AE86" i="3" s="1"/>
  <c r="O85" i="3"/>
  <c r="N85" i="3"/>
  <c r="M85" i="3"/>
  <c r="J85" i="3"/>
  <c r="O84" i="3"/>
  <c r="N84" i="3"/>
  <c r="M84" i="3"/>
  <c r="J84" i="3"/>
  <c r="O83" i="3"/>
  <c r="N83" i="3"/>
  <c r="M83" i="3"/>
  <c r="J83" i="3"/>
  <c r="O82" i="3"/>
  <c r="N82" i="3"/>
  <c r="M82" i="3"/>
  <c r="J82" i="3"/>
  <c r="O81" i="3"/>
  <c r="N81" i="3"/>
  <c r="M81" i="3"/>
  <c r="J81" i="3"/>
  <c r="O80" i="3"/>
  <c r="N80" i="3"/>
  <c r="M80" i="3"/>
  <c r="J80" i="3"/>
  <c r="O79" i="3"/>
  <c r="N79" i="3"/>
  <c r="M79" i="3"/>
  <c r="J79" i="3"/>
  <c r="O78" i="3"/>
  <c r="N78" i="3"/>
  <c r="M78" i="3"/>
  <c r="J78" i="3"/>
  <c r="O77" i="3"/>
  <c r="N77" i="3"/>
  <c r="M77" i="3"/>
  <c r="J77" i="3"/>
  <c r="O76" i="3"/>
  <c r="N76" i="3"/>
  <c r="M76" i="3"/>
  <c r="J76" i="3"/>
  <c r="O75" i="3"/>
  <c r="N75" i="3"/>
  <c r="M75" i="3"/>
  <c r="J75" i="3"/>
  <c r="O74" i="3"/>
  <c r="N74" i="3"/>
  <c r="M74" i="3"/>
  <c r="J74" i="3"/>
  <c r="I74" i="3"/>
  <c r="O73" i="3"/>
  <c r="N73" i="3"/>
  <c r="M73" i="3"/>
  <c r="J73" i="3"/>
  <c r="O72" i="3"/>
  <c r="N72" i="3"/>
  <c r="M72" i="3"/>
  <c r="J72" i="3"/>
  <c r="O71" i="3"/>
  <c r="N71" i="3"/>
  <c r="M71" i="3"/>
  <c r="J71" i="3"/>
  <c r="O70" i="3"/>
  <c r="N70" i="3"/>
  <c r="M70" i="3"/>
  <c r="J70" i="3"/>
  <c r="O69" i="3"/>
  <c r="N69" i="3"/>
  <c r="M69" i="3"/>
  <c r="J69" i="3"/>
  <c r="O68" i="3"/>
  <c r="N68" i="3"/>
  <c r="M68" i="3"/>
  <c r="J68" i="3"/>
  <c r="O67" i="3"/>
  <c r="N67" i="3"/>
  <c r="M67" i="3"/>
  <c r="J67" i="3"/>
  <c r="I67" i="3"/>
  <c r="O66" i="3"/>
  <c r="N66" i="3"/>
  <c r="M66" i="3"/>
  <c r="J66" i="3"/>
  <c r="O65" i="3"/>
  <c r="N65" i="3"/>
  <c r="M65" i="3"/>
  <c r="J65" i="3"/>
  <c r="O64" i="3"/>
  <c r="N64" i="3"/>
  <c r="M64" i="3"/>
  <c r="J64" i="3"/>
  <c r="O63" i="3"/>
  <c r="N63" i="3"/>
  <c r="M63" i="3"/>
  <c r="J63" i="3"/>
  <c r="O62" i="3"/>
  <c r="N62" i="3"/>
  <c r="M62" i="3"/>
  <c r="J62" i="3"/>
  <c r="O61" i="3"/>
  <c r="N61" i="3"/>
  <c r="M61" i="3"/>
  <c r="J61" i="3"/>
  <c r="O60" i="3"/>
  <c r="N60" i="3"/>
  <c r="M60" i="3"/>
  <c r="J60" i="3"/>
  <c r="O59" i="3"/>
  <c r="N59" i="3"/>
  <c r="M59" i="3"/>
  <c r="J59" i="3"/>
  <c r="O58" i="3"/>
  <c r="N58" i="3"/>
  <c r="M58" i="3"/>
  <c r="J58" i="3"/>
  <c r="I58" i="3"/>
  <c r="O57" i="3"/>
  <c r="N57" i="3"/>
  <c r="M57" i="3"/>
  <c r="J57" i="3"/>
  <c r="O56" i="3"/>
  <c r="N56" i="3"/>
  <c r="M56" i="3"/>
  <c r="J56" i="3"/>
  <c r="O55" i="3"/>
  <c r="N55" i="3"/>
  <c r="M55" i="3"/>
  <c r="J55" i="3"/>
  <c r="O54" i="3"/>
  <c r="N54" i="3"/>
  <c r="M54" i="3"/>
  <c r="J54" i="3"/>
  <c r="O53" i="3"/>
  <c r="N53" i="3"/>
  <c r="M53" i="3"/>
  <c r="J53" i="3"/>
  <c r="O52" i="3"/>
  <c r="N52" i="3"/>
  <c r="M52" i="3"/>
  <c r="J52" i="3"/>
  <c r="O51" i="3"/>
  <c r="N51" i="3"/>
  <c r="M51" i="3"/>
  <c r="J51" i="3"/>
  <c r="I51" i="3"/>
  <c r="O50" i="3"/>
  <c r="N50" i="3"/>
  <c r="M50" i="3"/>
  <c r="J50" i="3"/>
  <c r="O49" i="3"/>
  <c r="N49" i="3"/>
  <c r="M49" i="3"/>
  <c r="J49" i="3"/>
  <c r="O48" i="3"/>
  <c r="N48" i="3"/>
  <c r="M48" i="3"/>
  <c r="J48" i="3"/>
  <c r="O47" i="3"/>
  <c r="N47" i="3"/>
  <c r="M47" i="3"/>
  <c r="J47" i="3"/>
  <c r="O46" i="3"/>
  <c r="N46" i="3"/>
  <c r="M46" i="3"/>
  <c r="J46" i="3"/>
  <c r="O45" i="3"/>
  <c r="N45" i="3"/>
  <c r="M45" i="3"/>
  <c r="J45" i="3"/>
  <c r="O44" i="3"/>
  <c r="N44" i="3"/>
  <c r="M44" i="3"/>
  <c r="J44" i="3"/>
  <c r="O43" i="3"/>
  <c r="N43" i="3"/>
  <c r="M43" i="3"/>
  <c r="J43" i="3"/>
  <c r="O42" i="3"/>
  <c r="N42" i="3"/>
  <c r="M42" i="3"/>
  <c r="J42" i="3"/>
  <c r="I42" i="3"/>
  <c r="O41" i="3"/>
  <c r="N41" i="3"/>
  <c r="M41" i="3"/>
  <c r="J41" i="3"/>
  <c r="O40" i="3"/>
  <c r="N40" i="3"/>
  <c r="M40" i="3"/>
  <c r="J40" i="3"/>
  <c r="O39" i="3"/>
  <c r="N39" i="3"/>
  <c r="M39" i="3"/>
  <c r="J39" i="3"/>
  <c r="O38" i="3"/>
  <c r="N38" i="3"/>
  <c r="M38" i="3"/>
  <c r="J38" i="3"/>
  <c r="O37" i="3"/>
  <c r="N37" i="3"/>
  <c r="M37" i="3"/>
  <c r="J37" i="3"/>
  <c r="O36" i="3"/>
  <c r="N36" i="3"/>
  <c r="M36" i="3"/>
  <c r="J36" i="3"/>
  <c r="O35" i="3"/>
  <c r="N35" i="3"/>
  <c r="M35" i="3"/>
  <c r="J35" i="3"/>
  <c r="I35" i="3"/>
  <c r="O34" i="3"/>
  <c r="N34" i="3"/>
  <c r="M34" i="3"/>
  <c r="J34" i="3"/>
  <c r="O33" i="3"/>
  <c r="N33" i="3"/>
  <c r="M33" i="3"/>
  <c r="J33" i="3"/>
  <c r="O32" i="3"/>
  <c r="N32" i="3"/>
  <c r="M32" i="3"/>
  <c r="J32" i="3"/>
  <c r="O31" i="3"/>
  <c r="N31" i="3"/>
  <c r="M31" i="3"/>
  <c r="J31" i="3"/>
  <c r="O30" i="3"/>
  <c r="N30" i="3"/>
  <c r="M30" i="3"/>
  <c r="J30" i="3"/>
  <c r="O29" i="3"/>
  <c r="N29" i="3"/>
  <c r="M29" i="3"/>
  <c r="J29" i="3"/>
  <c r="O28" i="3"/>
  <c r="N28" i="3"/>
  <c r="M28" i="3"/>
  <c r="J28" i="3"/>
  <c r="O27" i="3"/>
  <c r="N27" i="3"/>
  <c r="M27" i="3"/>
  <c r="J27" i="3"/>
  <c r="O26" i="3"/>
  <c r="N26" i="3"/>
  <c r="M26" i="3"/>
  <c r="J26" i="3"/>
  <c r="I26" i="3"/>
  <c r="O25" i="3"/>
  <c r="N25" i="3"/>
  <c r="M25" i="3"/>
  <c r="J25" i="3"/>
  <c r="O24" i="3"/>
  <c r="N24" i="3"/>
  <c r="M24" i="3"/>
  <c r="J24" i="3"/>
  <c r="O23" i="3"/>
  <c r="N23" i="3"/>
  <c r="M23" i="3"/>
  <c r="J23" i="3"/>
  <c r="O22" i="3"/>
  <c r="N22" i="3"/>
  <c r="M22" i="3"/>
  <c r="J22" i="3"/>
  <c r="O21" i="3"/>
  <c r="N21" i="3"/>
  <c r="M21" i="3"/>
  <c r="J21" i="3"/>
  <c r="O20" i="3"/>
  <c r="N20" i="3"/>
  <c r="M20" i="3"/>
  <c r="J20" i="3"/>
  <c r="O19" i="3"/>
  <c r="N19" i="3"/>
  <c r="M19" i="3"/>
  <c r="J19" i="3"/>
  <c r="I19" i="3"/>
  <c r="O18" i="3"/>
  <c r="N18" i="3"/>
  <c r="M18" i="3"/>
  <c r="J18" i="3"/>
  <c r="O17" i="3"/>
  <c r="N17" i="3"/>
  <c r="M17" i="3"/>
  <c r="J17" i="3"/>
  <c r="O16" i="3"/>
  <c r="N16" i="3"/>
  <c r="M16" i="3"/>
  <c r="J16" i="3"/>
  <c r="O15" i="3"/>
  <c r="N15" i="3"/>
  <c r="M15" i="3"/>
  <c r="J15" i="3"/>
  <c r="O14" i="3"/>
  <c r="N14" i="3"/>
  <c r="M14" i="3"/>
  <c r="J14" i="3"/>
  <c r="O13" i="3"/>
  <c r="N13" i="3"/>
  <c r="M13" i="3"/>
  <c r="J13" i="3"/>
  <c r="O12" i="3"/>
  <c r="N12" i="3"/>
  <c r="M12" i="3"/>
  <c r="J12" i="3"/>
  <c r="O11" i="3"/>
  <c r="N11" i="3"/>
  <c r="M11" i="3"/>
  <c r="J11" i="3"/>
  <c r="O10" i="3"/>
  <c r="N10" i="3"/>
  <c r="M10" i="3"/>
  <c r="J10" i="3"/>
  <c r="I10" i="3"/>
  <c r="O9" i="3"/>
  <c r="N9" i="3"/>
  <c r="M9" i="3"/>
  <c r="J9" i="3"/>
  <c r="O8" i="3"/>
  <c r="N8" i="3"/>
  <c r="M8" i="3"/>
  <c r="J8" i="3"/>
  <c r="O7" i="3"/>
  <c r="N7" i="3"/>
  <c r="M7" i="3"/>
  <c r="J7" i="3"/>
  <c r="O6" i="3"/>
  <c r="N6" i="3"/>
  <c r="M6" i="3"/>
  <c r="J6" i="3"/>
  <c r="O5" i="3"/>
  <c r="N5" i="3"/>
  <c r="M5" i="3"/>
  <c r="J5" i="3"/>
  <c r="O4" i="3"/>
  <c r="N4" i="3"/>
  <c r="M4" i="3"/>
  <c r="J4" i="3"/>
  <c r="F1" i="3"/>
  <c r="E1" i="3"/>
  <c r="I201" i="3" s="1"/>
  <c r="AC6" i="4"/>
  <c r="AD6" i="4" s="1"/>
  <c r="AC7" i="4"/>
  <c r="AD7" i="4" s="1"/>
  <c r="AC8" i="4"/>
  <c r="AD8" i="4" s="1"/>
  <c r="AC9" i="4"/>
  <c r="AD9" i="4" s="1"/>
  <c r="AC10" i="4"/>
  <c r="AD10" i="4" s="1"/>
  <c r="AC11" i="4"/>
  <c r="AD11" i="4" s="1"/>
  <c r="AC12" i="4"/>
  <c r="AD12" i="4" s="1"/>
  <c r="AC13" i="4"/>
  <c r="AD13" i="4" s="1"/>
  <c r="AC14" i="4"/>
  <c r="AD14" i="4" s="1"/>
  <c r="AC15" i="4"/>
  <c r="AD15" i="4" s="1"/>
  <c r="AC16" i="4"/>
  <c r="AD16" i="4" s="1"/>
  <c r="AC17" i="4"/>
  <c r="AD17" i="4" s="1"/>
  <c r="AC18" i="4"/>
  <c r="AD18" i="4" s="1"/>
  <c r="AC19" i="4"/>
  <c r="AD19" i="4" s="1"/>
  <c r="AC20" i="4"/>
  <c r="AD20" i="4" s="1"/>
  <c r="AC21" i="4"/>
  <c r="AD21" i="4" s="1"/>
  <c r="AC22" i="4"/>
  <c r="AD22" i="4" s="1"/>
  <c r="AC23" i="4"/>
  <c r="AD23" i="4" s="1"/>
  <c r="AC24" i="4"/>
  <c r="AD24" i="4" s="1"/>
  <c r="AC25" i="4"/>
  <c r="AD25" i="4" s="1"/>
  <c r="AC26" i="4"/>
  <c r="AD26" i="4" s="1"/>
  <c r="AC27" i="4"/>
  <c r="AD27" i="4" s="1"/>
  <c r="AC28" i="4"/>
  <c r="AD28" i="4" s="1"/>
  <c r="AC29" i="4"/>
  <c r="AD29" i="4" s="1"/>
  <c r="AC30" i="4"/>
  <c r="AD30" i="4" s="1"/>
  <c r="AC31" i="4"/>
  <c r="AD31" i="4" s="1"/>
  <c r="AC32" i="4"/>
  <c r="AD32" i="4" s="1"/>
  <c r="AC33" i="4"/>
  <c r="AD33" i="4" s="1"/>
  <c r="AC34" i="4"/>
  <c r="AD34" i="4" s="1"/>
  <c r="AC35" i="4"/>
  <c r="AD35" i="4" s="1"/>
  <c r="AC36" i="4"/>
  <c r="AD36" i="4" s="1"/>
  <c r="AC37" i="4"/>
  <c r="AD37" i="4" s="1"/>
  <c r="AC38" i="4"/>
  <c r="AD38" i="4" s="1"/>
  <c r="AC39" i="4"/>
  <c r="AD39" i="4" s="1"/>
  <c r="AC40" i="4"/>
  <c r="AD40" i="4" s="1"/>
  <c r="AC41" i="4"/>
  <c r="AD41" i="4" s="1"/>
  <c r="AC42" i="4"/>
  <c r="AD42" i="4" s="1"/>
  <c r="AC43" i="4"/>
  <c r="AD43" i="4" s="1"/>
  <c r="AC44" i="4"/>
  <c r="AD44" i="4" s="1"/>
  <c r="AC45" i="4"/>
  <c r="AD45" i="4" s="1"/>
  <c r="AC46" i="4"/>
  <c r="AD46" i="4" s="1"/>
  <c r="AC47" i="4"/>
  <c r="AD47" i="4" s="1"/>
  <c r="AC48" i="4"/>
  <c r="AD48" i="4" s="1"/>
  <c r="AC49" i="4"/>
  <c r="AD49" i="4" s="1"/>
  <c r="AC50" i="4"/>
  <c r="AD50" i="4" s="1"/>
  <c r="AC51" i="4"/>
  <c r="AD51" i="4" s="1"/>
  <c r="AC52" i="4"/>
  <c r="AD52" i="4" s="1"/>
  <c r="AC53" i="4"/>
  <c r="AD53" i="4" s="1"/>
  <c r="AC54" i="4"/>
  <c r="AD54" i="4" s="1"/>
  <c r="AC55" i="4"/>
  <c r="AD55" i="4" s="1"/>
  <c r="AC56" i="4"/>
  <c r="AD56" i="4" s="1"/>
  <c r="AC57" i="4"/>
  <c r="AD57" i="4" s="1"/>
  <c r="AC58" i="4"/>
  <c r="AD58" i="4" s="1"/>
  <c r="AC59" i="4"/>
  <c r="AD59" i="4" s="1"/>
  <c r="AC60" i="4"/>
  <c r="AD60" i="4" s="1"/>
  <c r="AC61" i="4"/>
  <c r="AD61" i="4" s="1"/>
  <c r="AC62" i="4"/>
  <c r="AD62" i="4" s="1"/>
  <c r="AC63" i="4"/>
  <c r="AD63" i="4" s="1"/>
  <c r="AC64" i="4"/>
  <c r="AD64" i="4" s="1"/>
  <c r="AC65" i="4"/>
  <c r="AD65" i="4" s="1"/>
  <c r="AC66" i="4"/>
  <c r="AD66" i="4" s="1"/>
  <c r="AC67" i="4"/>
  <c r="AD67" i="4" s="1"/>
  <c r="AC68" i="4"/>
  <c r="AD68" i="4" s="1"/>
  <c r="AC69" i="4"/>
  <c r="AD69" i="4" s="1"/>
  <c r="AC70" i="4"/>
  <c r="AD70" i="4" s="1"/>
  <c r="AC71" i="4"/>
  <c r="AD71" i="4" s="1"/>
  <c r="AC72" i="4"/>
  <c r="AD72" i="4" s="1"/>
  <c r="AC73" i="4"/>
  <c r="AD73" i="4" s="1"/>
  <c r="AC74" i="4"/>
  <c r="AD74" i="4" s="1"/>
  <c r="AC75" i="4"/>
  <c r="AD75" i="4" s="1"/>
  <c r="AC76" i="4"/>
  <c r="AD76" i="4" s="1"/>
  <c r="AC77" i="4"/>
  <c r="AD77" i="4" s="1"/>
  <c r="AC78" i="4"/>
  <c r="AD78" i="4" s="1"/>
  <c r="AC79" i="4"/>
  <c r="AD79" i="4" s="1"/>
  <c r="AC80" i="4"/>
  <c r="AD80" i="4" s="1"/>
  <c r="AC81" i="4"/>
  <c r="AD81" i="4" s="1"/>
  <c r="AC82" i="4"/>
  <c r="AD82" i="4" s="1"/>
  <c r="AC83" i="4"/>
  <c r="AD83" i="4" s="1"/>
  <c r="AC84" i="4"/>
  <c r="AD84" i="4" s="1"/>
  <c r="AC85" i="4"/>
  <c r="AD85" i="4" s="1"/>
  <c r="AC86" i="4"/>
  <c r="AD86" i="4" s="1"/>
  <c r="AC87" i="4"/>
  <c r="AD87" i="4" s="1"/>
  <c r="AC88" i="4"/>
  <c r="AD88" i="4" s="1"/>
  <c r="AC89" i="4"/>
  <c r="AD89" i="4" s="1"/>
  <c r="AC90" i="4"/>
  <c r="AD90" i="4" s="1"/>
  <c r="AC91" i="4"/>
  <c r="AD91" i="4" s="1"/>
  <c r="AC92" i="4"/>
  <c r="AD92" i="4" s="1"/>
  <c r="AC93" i="4"/>
  <c r="AD93" i="4" s="1"/>
  <c r="AC94" i="4"/>
  <c r="AD94" i="4" s="1"/>
  <c r="AC95" i="4"/>
  <c r="AD95" i="4" s="1"/>
  <c r="AC96" i="4"/>
  <c r="AD96" i="4" s="1"/>
  <c r="AC97" i="4"/>
  <c r="AD97" i="4" s="1"/>
  <c r="AC98" i="4"/>
  <c r="AD98" i="4" s="1"/>
  <c r="AC99" i="4"/>
  <c r="AD99" i="4" s="1"/>
  <c r="AC100" i="4"/>
  <c r="AD100" i="4" s="1"/>
  <c r="AC101" i="4"/>
  <c r="AD101" i="4" s="1"/>
  <c r="AC102" i="4"/>
  <c r="AD102" i="4" s="1"/>
  <c r="AC103" i="4"/>
  <c r="AD103" i="4" s="1"/>
  <c r="AC104" i="4"/>
  <c r="AD104" i="4" s="1"/>
  <c r="AC105" i="4"/>
  <c r="AD105" i="4" s="1"/>
  <c r="AC106" i="4"/>
  <c r="AD106" i="4" s="1"/>
  <c r="AC107" i="4"/>
  <c r="AD107" i="4" s="1"/>
  <c r="AC108" i="4"/>
  <c r="AD108" i="4" s="1"/>
  <c r="AC109" i="4"/>
  <c r="AD109" i="4" s="1"/>
  <c r="AC110" i="4"/>
  <c r="AD110" i="4" s="1"/>
  <c r="AC111" i="4"/>
  <c r="AD111" i="4" s="1"/>
  <c r="AC112" i="4"/>
  <c r="AD112" i="4" s="1"/>
  <c r="AC113" i="4"/>
  <c r="AD113" i="4" s="1"/>
  <c r="AC114" i="4"/>
  <c r="AD114" i="4" s="1"/>
  <c r="AC115" i="4"/>
  <c r="AD115" i="4" s="1"/>
  <c r="AC116" i="4"/>
  <c r="AD116" i="4" s="1"/>
  <c r="AC117" i="4"/>
  <c r="AD117" i="4" s="1"/>
  <c r="AC118" i="4"/>
  <c r="AD118" i="4" s="1"/>
  <c r="AC119" i="4"/>
  <c r="AD119" i="4" s="1"/>
  <c r="AC120" i="4"/>
  <c r="AD120" i="4" s="1"/>
  <c r="AC121" i="4"/>
  <c r="AD121" i="4" s="1"/>
  <c r="AC122" i="4"/>
  <c r="AD122" i="4" s="1"/>
  <c r="AC123" i="4"/>
  <c r="AD123" i="4" s="1"/>
  <c r="AC124" i="4"/>
  <c r="AD124" i="4" s="1"/>
  <c r="AC125" i="4"/>
  <c r="AD125" i="4" s="1"/>
  <c r="AC126" i="4"/>
  <c r="AD126" i="4" s="1"/>
  <c r="AC127" i="4"/>
  <c r="AD127" i="4" s="1"/>
  <c r="AC128" i="4"/>
  <c r="AD128" i="4" s="1"/>
  <c r="AC129" i="4"/>
  <c r="AD129" i="4" s="1"/>
  <c r="AC130" i="4"/>
  <c r="AD130" i="4" s="1"/>
  <c r="AC131" i="4"/>
  <c r="AD131" i="4" s="1"/>
  <c r="AC132" i="4"/>
  <c r="AD132" i="4" s="1"/>
  <c r="AC133" i="4"/>
  <c r="AD133" i="4" s="1"/>
  <c r="AC134" i="4"/>
  <c r="AD134" i="4" s="1"/>
  <c r="AC135" i="4"/>
  <c r="AD135" i="4" s="1"/>
  <c r="AC136" i="4"/>
  <c r="AD136" i="4" s="1"/>
  <c r="AC137" i="4"/>
  <c r="AD137" i="4" s="1"/>
  <c r="AC138" i="4"/>
  <c r="AD138" i="4" s="1"/>
  <c r="AC139" i="4"/>
  <c r="AD139" i="4" s="1"/>
  <c r="AC140" i="4"/>
  <c r="AD140" i="4" s="1"/>
  <c r="AC141" i="4"/>
  <c r="AD141" i="4" s="1"/>
  <c r="AC142" i="4"/>
  <c r="AD142" i="4" s="1"/>
  <c r="AC143" i="4"/>
  <c r="AD143" i="4" s="1"/>
  <c r="AC144" i="4"/>
  <c r="AD144" i="4" s="1"/>
  <c r="AC145" i="4"/>
  <c r="AD145" i="4" s="1"/>
  <c r="AC146" i="4"/>
  <c r="AD146" i="4" s="1"/>
  <c r="AC147" i="4"/>
  <c r="AD147" i="4" s="1"/>
  <c r="AC148" i="4"/>
  <c r="AD148" i="4" s="1"/>
  <c r="AC149" i="4"/>
  <c r="AD149" i="4" s="1"/>
  <c r="AC150" i="4"/>
  <c r="AD150" i="4" s="1"/>
  <c r="AC151" i="4"/>
  <c r="AD151" i="4" s="1"/>
  <c r="AC152" i="4"/>
  <c r="AD152" i="4" s="1"/>
  <c r="AC153" i="4"/>
  <c r="AD153" i="4" s="1"/>
  <c r="AC154" i="4"/>
  <c r="AD154" i="4" s="1"/>
  <c r="AC155" i="4"/>
  <c r="AD155" i="4" s="1"/>
  <c r="AC156" i="4"/>
  <c r="AD156" i="4" s="1"/>
  <c r="AC157" i="4"/>
  <c r="AD157" i="4" s="1"/>
  <c r="AC158" i="4"/>
  <c r="AD158" i="4" s="1"/>
  <c r="AC159" i="4"/>
  <c r="AD159" i="4" s="1"/>
  <c r="AC160" i="4"/>
  <c r="AD160" i="4" s="1"/>
  <c r="AC161" i="4"/>
  <c r="AD161" i="4" s="1"/>
  <c r="AC162" i="4"/>
  <c r="AD162" i="4" s="1"/>
  <c r="AC163" i="4"/>
  <c r="AD163" i="4" s="1"/>
  <c r="AC164" i="4"/>
  <c r="AD164" i="4" s="1"/>
  <c r="AC165" i="4"/>
  <c r="AD165" i="4" s="1"/>
  <c r="AC166" i="4"/>
  <c r="AD166" i="4" s="1"/>
  <c r="AC167" i="4"/>
  <c r="AD167" i="4" s="1"/>
  <c r="AC168" i="4"/>
  <c r="AD168" i="4" s="1"/>
  <c r="AC169" i="4"/>
  <c r="AD169" i="4" s="1"/>
  <c r="AC170" i="4"/>
  <c r="AD170" i="4" s="1"/>
  <c r="AC171" i="4"/>
  <c r="AD171" i="4" s="1"/>
  <c r="AC172" i="4"/>
  <c r="AD172" i="4" s="1"/>
  <c r="AC173" i="4"/>
  <c r="AD173" i="4" s="1"/>
  <c r="AC174" i="4"/>
  <c r="AD174" i="4" s="1"/>
  <c r="AC175" i="4"/>
  <c r="AD175" i="4" s="1"/>
  <c r="AC176" i="4"/>
  <c r="AD176" i="4" s="1"/>
  <c r="AC177" i="4"/>
  <c r="AD177" i="4" s="1"/>
  <c r="AC178" i="4"/>
  <c r="AD178" i="4" s="1"/>
  <c r="AC179" i="4"/>
  <c r="AD179" i="4" s="1"/>
  <c r="AC180" i="4"/>
  <c r="AD180" i="4" s="1"/>
  <c r="AC181" i="4"/>
  <c r="AD181" i="4" s="1"/>
  <c r="AC182" i="4"/>
  <c r="AD182" i="4" s="1"/>
  <c r="AC183" i="4"/>
  <c r="AD183" i="4" s="1"/>
  <c r="AC184" i="4"/>
  <c r="AD184" i="4" s="1"/>
  <c r="AC185" i="4"/>
  <c r="AD185" i="4" s="1"/>
  <c r="AC186" i="4"/>
  <c r="AD186" i="4" s="1"/>
  <c r="AC187" i="4"/>
  <c r="AD187" i="4" s="1"/>
  <c r="AC188" i="4"/>
  <c r="AD188" i="4" s="1"/>
  <c r="AC189" i="4"/>
  <c r="AD189" i="4" s="1"/>
  <c r="AC190" i="4"/>
  <c r="AD190" i="4" s="1"/>
  <c r="AC191" i="4"/>
  <c r="AD191" i="4" s="1"/>
  <c r="AC192" i="4"/>
  <c r="AD192" i="4" s="1"/>
  <c r="AC193" i="4"/>
  <c r="AD193" i="4" s="1"/>
  <c r="AC194" i="4"/>
  <c r="AD194" i="4" s="1"/>
  <c r="AC195" i="4"/>
  <c r="AD195" i="4" s="1"/>
  <c r="AC196" i="4"/>
  <c r="AD196" i="4" s="1"/>
  <c r="AC197" i="4"/>
  <c r="AD197" i="4" s="1"/>
  <c r="AC198" i="4"/>
  <c r="AD198" i="4" s="1"/>
  <c r="AC199" i="4"/>
  <c r="AD199" i="4" s="1"/>
  <c r="AC200" i="4"/>
  <c r="AD200" i="4" s="1"/>
  <c r="AC201" i="4"/>
  <c r="AD201" i="4" s="1"/>
  <c r="AC202" i="4"/>
  <c r="AD202" i="4" s="1"/>
  <c r="AC203" i="4"/>
  <c r="AD203" i="4" s="1"/>
  <c r="AC204" i="4"/>
  <c r="AD204" i="4" s="1"/>
  <c r="AC205" i="4"/>
  <c r="AD205" i="4" s="1"/>
  <c r="AC206" i="4"/>
  <c r="AD206" i="4" s="1"/>
  <c r="AC207" i="4"/>
  <c r="AD207" i="4" s="1"/>
  <c r="AC208" i="4"/>
  <c r="AD208" i="4" s="1"/>
  <c r="AC209" i="4"/>
  <c r="AD209" i="4" s="1"/>
  <c r="AC210" i="4"/>
  <c r="AD210" i="4" s="1"/>
  <c r="AC211" i="4"/>
  <c r="AD211" i="4" s="1"/>
  <c r="AC212" i="4"/>
  <c r="AD212" i="4" s="1"/>
  <c r="AC213" i="4"/>
  <c r="AD213" i="4" s="1"/>
  <c r="AC214" i="4"/>
  <c r="AD214" i="4" s="1"/>
  <c r="AC215" i="4"/>
  <c r="AD215" i="4" s="1"/>
  <c r="AC216" i="4"/>
  <c r="AD216" i="4" s="1"/>
  <c r="AC217" i="4"/>
  <c r="AD217" i="4" s="1"/>
  <c r="AC218" i="4"/>
  <c r="AD218" i="4" s="1"/>
  <c r="AC219" i="4"/>
  <c r="AD219" i="4" s="1"/>
  <c r="AC220" i="4"/>
  <c r="AD220" i="4" s="1"/>
  <c r="AC221" i="4"/>
  <c r="AD221" i="4" s="1"/>
  <c r="AC222" i="4"/>
  <c r="AD222" i="4" s="1"/>
  <c r="AC223" i="4"/>
  <c r="AD223" i="4" s="1"/>
  <c r="AC224" i="4"/>
  <c r="AD224" i="4" s="1"/>
  <c r="AC225" i="4"/>
  <c r="AD225" i="4" s="1"/>
  <c r="AC226" i="4"/>
  <c r="AD226" i="4" s="1"/>
  <c r="AC227" i="4"/>
  <c r="AD227" i="4" s="1"/>
  <c r="AC228" i="4"/>
  <c r="AD228" i="4" s="1"/>
  <c r="AC229" i="4"/>
  <c r="AD229" i="4" s="1"/>
  <c r="AC230" i="4"/>
  <c r="AD230" i="4" s="1"/>
  <c r="AC231" i="4"/>
  <c r="AD231" i="4" s="1"/>
  <c r="AC232" i="4"/>
  <c r="AD232" i="4" s="1"/>
  <c r="AC233" i="4"/>
  <c r="AD233" i="4" s="1"/>
  <c r="AC234" i="4"/>
  <c r="AD234" i="4" s="1"/>
  <c r="AC235" i="4"/>
  <c r="AD235" i="4" s="1"/>
  <c r="AC236" i="4"/>
  <c r="AD236" i="4" s="1"/>
  <c r="AC237" i="4"/>
  <c r="AD237" i="4" s="1"/>
  <c r="AC238" i="4"/>
  <c r="AD238" i="4" s="1"/>
  <c r="AC239" i="4"/>
  <c r="AD239" i="4" s="1"/>
  <c r="AC240" i="4"/>
  <c r="AD240" i="4" s="1"/>
  <c r="AC241" i="4"/>
  <c r="AD241" i="4" s="1"/>
  <c r="AC242" i="4"/>
  <c r="AD242" i="4" s="1"/>
  <c r="AC243" i="4"/>
  <c r="AD243" i="4" s="1"/>
  <c r="AC244" i="4"/>
  <c r="AD244" i="4" s="1"/>
  <c r="AC245" i="4"/>
  <c r="AD245" i="4" s="1"/>
  <c r="AC246" i="4"/>
  <c r="AD246" i="4" s="1"/>
  <c r="AC247" i="4"/>
  <c r="AD247" i="4" s="1"/>
  <c r="AC248" i="4"/>
  <c r="AD248" i="4" s="1"/>
  <c r="AC249" i="4"/>
  <c r="AD249" i="4" s="1"/>
  <c r="AC250" i="4"/>
  <c r="AD250" i="4" s="1"/>
  <c r="AC251" i="4"/>
  <c r="AD251" i="4" s="1"/>
  <c r="AC252" i="4"/>
  <c r="AD252" i="4" s="1"/>
  <c r="AC253" i="4"/>
  <c r="AD253" i="4" s="1"/>
  <c r="AC254" i="4"/>
  <c r="AD254" i="4" s="1"/>
  <c r="AC255" i="4"/>
  <c r="AD255" i="4" s="1"/>
  <c r="AC256" i="4"/>
  <c r="AD256" i="4" s="1"/>
  <c r="AC257" i="4"/>
  <c r="AD257" i="4" s="1"/>
  <c r="AC258" i="4"/>
  <c r="AD258" i="4" s="1"/>
  <c r="AC259" i="4"/>
  <c r="AD259" i="4" s="1"/>
  <c r="AC260" i="4"/>
  <c r="AD260" i="4" s="1"/>
  <c r="AC261" i="4"/>
  <c r="AD261" i="4" s="1"/>
  <c r="AC262" i="4"/>
  <c r="AD262" i="4" s="1"/>
  <c r="AC263" i="4"/>
  <c r="AD263" i="4" s="1"/>
  <c r="AC264" i="4"/>
  <c r="AD264" i="4" s="1"/>
  <c r="AC265" i="4"/>
  <c r="AD265" i="4" s="1"/>
  <c r="AC266" i="4"/>
  <c r="AD266" i="4" s="1"/>
  <c r="AC267" i="4"/>
  <c r="AD267" i="4" s="1"/>
  <c r="AC268" i="4"/>
  <c r="AD268" i="4" s="1"/>
  <c r="AC269" i="4"/>
  <c r="AD269" i="4" s="1"/>
  <c r="AC270" i="4"/>
  <c r="AD270" i="4" s="1"/>
  <c r="AC271" i="4"/>
  <c r="AD271" i="4" s="1"/>
  <c r="AC272" i="4"/>
  <c r="AD272" i="4" s="1"/>
  <c r="AC273" i="4"/>
  <c r="AD273" i="4" s="1"/>
  <c r="AC274" i="4"/>
  <c r="AD274" i="4" s="1"/>
  <c r="AC275" i="4"/>
  <c r="AD275" i="4" s="1"/>
  <c r="AC276" i="4"/>
  <c r="AD276" i="4" s="1"/>
  <c r="AC277" i="4"/>
  <c r="AD277" i="4" s="1"/>
  <c r="AC278" i="4"/>
  <c r="AD278" i="4" s="1"/>
  <c r="AC279" i="4"/>
  <c r="AD279" i="4" s="1"/>
  <c r="AC280" i="4"/>
  <c r="AD280" i="4" s="1"/>
  <c r="AC281" i="4"/>
  <c r="AD281" i="4" s="1"/>
  <c r="AC282" i="4"/>
  <c r="AD282" i="4" s="1"/>
  <c r="AC283" i="4"/>
  <c r="AD283" i="4" s="1"/>
  <c r="AC284" i="4"/>
  <c r="AD284" i="4" s="1"/>
  <c r="AC285" i="4"/>
  <c r="AD285" i="4" s="1"/>
  <c r="AC286" i="4"/>
  <c r="AD286" i="4" s="1"/>
  <c r="AC287" i="4"/>
  <c r="AD287" i="4" s="1"/>
  <c r="AC288" i="4"/>
  <c r="AD288" i="4" s="1"/>
  <c r="AC289" i="4"/>
  <c r="AD289" i="4" s="1"/>
  <c r="AC290" i="4"/>
  <c r="AD290" i="4" s="1"/>
  <c r="AC291" i="4"/>
  <c r="AD291" i="4" s="1"/>
  <c r="AC292" i="4"/>
  <c r="AD292" i="4" s="1"/>
  <c r="AC293" i="4"/>
  <c r="AD293" i="4" s="1"/>
  <c r="AC294" i="4"/>
  <c r="AD294" i="4" s="1"/>
  <c r="AC295" i="4"/>
  <c r="AD295" i="4" s="1"/>
  <c r="AC296" i="4"/>
  <c r="AD296" i="4" s="1"/>
  <c r="AC297" i="4"/>
  <c r="AD297" i="4" s="1"/>
  <c r="AC298" i="4"/>
  <c r="AD298" i="4" s="1"/>
  <c r="AC299" i="4"/>
  <c r="AD299" i="4" s="1"/>
  <c r="AC300" i="4"/>
  <c r="AD300" i="4" s="1"/>
  <c r="AC301" i="4"/>
  <c r="AD301" i="4" s="1"/>
  <c r="AC302" i="4"/>
  <c r="AD302" i="4" s="1"/>
  <c r="AC303" i="4"/>
  <c r="AD303" i="4" s="1"/>
  <c r="AC304" i="4"/>
  <c r="AD304" i="4" s="1"/>
  <c r="AC305" i="4"/>
  <c r="AD305" i="4" s="1"/>
  <c r="AC306" i="4"/>
  <c r="AD306" i="4" s="1"/>
  <c r="AC307" i="4"/>
  <c r="AD307" i="4" s="1"/>
  <c r="AC308" i="4"/>
  <c r="AD308" i="4" s="1"/>
  <c r="AC309" i="4"/>
  <c r="AD309" i="4" s="1"/>
  <c r="AC310" i="4"/>
  <c r="AD310" i="4" s="1"/>
  <c r="AC311" i="4"/>
  <c r="AD311" i="4" s="1"/>
  <c r="AC312" i="4"/>
  <c r="AD312" i="4" s="1"/>
  <c r="AC313" i="4"/>
  <c r="AD313" i="4" s="1"/>
  <c r="AC314" i="4"/>
  <c r="AD314" i="4" s="1"/>
  <c r="AC315" i="4"/>
  <c r="AD315" i="4" s="1"/>
  <c r="AC316" i="4"/>
  <c r="AD316" i="4" s="1"/>
  <c r="AC317" i="4"/>
  <c r="AD317" i="4" s="1"/>
  <c r="AC318" i="4"/>
  <c r="AD318" i="4" s="1"/>
  <c r="AC319" i="4"/>
  <c r="AD319" i="4" s="1"/>
  <c r="AC320" i="4"/>
  <c r="AD320" i="4" s="1"/>
  <c r="AC321" i="4"/>
  <c r="AD321" i="4" s="1"/>
  <c r="AC322" i="4"/>
  <c r="AD322" i="4" s="1"/>
  <c r="AC323" i="4"/>
  <c r="AD323" i="4" s="1"/>
  <c r="AC324" i="4"/>
  <c r="AD324" i="4" s="1"/>
  <c r="AC325" i="4"/>
  <c r="AD325" i="4" s="1"/>
  <c r="AC326" i="4"/>
  <c r="AD326" i="4" s="1"/>
  <c r="AC327" i="4"/>
  <c r="AD327" i="4" s="1"/>
  <c r="AC328" i="4"/>
  <c r="AD328" i="4" s="1"/>
  <c r="AC329" i="4"/>
  <c r="AD329" i="4" s="1"/>
  <c r="AC330" i="4"/>
  <c r="AD330" i="4" s="1"/>
  <c r="AC331" i="4"/>
  <c r="AD331" i="4" s="1"/>
  <c r="AC332" i="4"/>
  <c r="AD332" i="4" s="1"/>
  <c r="AC333" i="4"/>
  <c r="AD333" i="4" s="1"/>
  <c r="AC334" i="4"/>
  <c r="AD334" i="4" s="1"/>
  <c r="AC335" i="4"/>
  <c r="AD335" i="4" s="1"/>
  <c r="AC336" i="4"/>
  <c r="AD336" i="4" s="1"/>
  <c r="AC337" i="4"/>
  <c r="AD337" i="4" s="1"/>
  <c r="AC338" i="4"/>
  <c r="AD338" i="4" s="1"/>
  <c r="AC339" i="4"/>
  <c r="AD339" i="4" s="1"/>
  <c r="AC340" i="4"/>
  <c r="AD340" i="4" s="1"/>
  <c r="AC341" i="4"/>
  <c r="AD341" i="4" s="1"/>
  <c r="AC342" i="4"/>
  <c r="AD342" i="4" s="1"/>
  <c r="AC343" i="4"/>
  <c r="AD343" i="4" s="1"/>
  <c r="AC344" i="4"/>
  <c r="AD344" i="4" s="1"/>
  <c r="AC345" i="4"/>
  <c r="AD345" i="4" s="1"/>
  <c r="AC346" i="4"/>
  <c r="AD346" i="4" s="1"/>
  <c r="AC347" i="4"/>
  <c r="AD347" i="4" s="1"/>
  <c r="AC348" i="4"/>
  <c r="AD348" i="4" s="1"/>
  <c r="AC349" i="4"/>
  <c r="AD349" i="4" s="1"/>
  <c r="AC350" i="4"/>
  <c r="AD350" i="4" s="1"/>
  <c r="AC351" i="4"/>
  <c r="AD351" i="4" s="1"/>
  <c r="AC352" i="4"/>
  <c r="AD352" i="4" s="1"/>
  <c r="AC353" i="4"/>
  <c r="AD353" i="4" s="1"/>
  <c r="AC354" i="4"/>
  <c r="AD354" i="4" s="1"/>
  <c r="AC355" i="4"/>
  <c r="AD355" i="4" s="1"/>
  <c r="AC356" i="4"/>
  <c r="AD356" i="4" s="1"/>
  <c r="AC357" i="4"/>
  <c r="AD357" i="4" s="1"/>
  <c r="AC358" i="4"/>
  <c r="AD358" i="4" s="1"/>
  <c r="AC359" i="4"/>
  <c r="AD359" i="4" s="1"/>
  <c r="AC360" i="4"/>
  <c r="AD360" i="4" s="1"/>
  <c r="AC361" i="4"/>
  <c r="AD361" i="4" s="1"/>
  <c r="AC362" i="4"/>
  <c r="AD362" i="4" s="1"/>
  <c r="AC363" i="4"/>
  <c r="AD363" i="4" s="1"/>
  <c r="AC364" i="4"/>
  <c r="AD364" i="4" s="1"/>
  <c r="AC365" i="4"/>
  <c r="AD365" i="4" s="1"/>
  <c r="AC366" i="4"/>
  <c r="AD366" i="4" s="1"/>
  <c r="AC367" i="4"/>
  <c r="AD367" i="4" s="1"/>
  <c r="AC368" i="4"/>
  <c r="AD368" i="4" s="1"/>
  <c r="AC369" i="4"/>
  <c r="AD369" i="4" s="1"/>
  <c r="AC370" i="4"/>
  <c r="AD370" i="4" s="1"/>
  <c r="AC371" i="4"/>
  <c r="AD371" i="4" s="1"/>
  <c r="AC372" i="4"/>
  <c r="AD372" i="4" s="1"/>
  <c r="AC373" i="4"/>
  <c r="AD373" i="4" s="1"/>
  <c r="AC374" i="4"/>
  <c r="AD374" i="4" s="1"/>
  <c r="AC375" i="4"/>
  <c r="AD375" i="4" s="1"/>
  <c r="AC376" i="4"/>
  <c r="AD376" i="4" s="1"/>
  <c r="AC377" i="4"/>
  <c r="AD377" i="4" s="1"/>
  <c r="AC378" i="4"/>
  <c r="AD378" i="4" s="1"/>
  <c r="AC379" i="4"/>
  <c r="AD379" i="4" s="1"/>
  <c r="AC380" i="4"/>
  <c r="AD380" i="4" s="1"/>
  <c r="AC381" i="4"/>
  <c r="AD381" i="4" s="1"/>
  <c r="AC382" i="4"/>
  <c r="AD382" i="4" s="1"/>
  <c r="AC383" i="4"/>
  <c r="AD383" i="4" s="1"/>
  <c r="AC384" i="4"/>
  <c r="AD384" i="4" s="1"/>
  <c r="AC385" i="4"/>
  <c r="AD385" i="4" s="1"/>
  <c r="AC386" i="4"/>
  <c r="AD386" i="4" s="1"/>
  <c r="AC387" i="4"/>
  <c r="AD387" i="4" s="1"/>
  <c r="AC388" i="4"/>
  <c r="AD388" i="4" s="1"/>
  <c r="AC389" i="4"/>
  <c r="AD389" i="4" s="1"/>
  <c r="AC390" i="4"/>
  <c r="AD390" i="4" s="1"/>
  <c r="AC391" i="4"/>
  <c r="AD391" i="4" s="1"/>
  <c r="AC392" i="4"/>
  <c r="AD392" i="4" s="1"/>
  <c r="AC393" i="4"/>
  <c r="AD393" i="4" s="1"/>
  <c r="AC394" i="4"/>
  <c r="AD394" i="4" s="1"/>
  <c r="AC395" i="4"/>
  <c r="AD395" i="4" s="1"/>
  <c r="AC396" i="4"/>
  <c r="AD396" i="4" s="1"/>
  <c r="AC397" i="4"/>
  <c r="AD397" i="4" s="1"/>
  <c r="AC398" i="4"/>
  <c r="AD398" i="4" s="1"/>
  <c r="AC399" i="4"/>
  <c r="AD399" i="4" s="1"/>
  <c r="AC400" i="4"/>
  <c r="AD400" i="4" s="1"/>
  <c r="AC401" i="4"/>
  <c r="AD401" i="4" s="1"/>
  <c r="AC402" i="4"/>
  <c r="AD402" i="4" s="1"/>
  <c r="AC403" i="4"/>
  <c r="AD403" i="4" s="1"/>
  <c r="AC404" i="4"/>
  <c r="AD404" i="4" s="1"/>
  <c r="AC405" i="4"/>
  <c r="AD405" i="4" s="1"/>
  <c r="AC406" i="4"/>
  <c r="AD406" i="4" s="1"/>
  <c r="AC407" i="4"/>
  <c r="AD407" i="4" s="1"/>
  <c r="AC408" i="4"/>
  <c r="AD408" i="4" s="1"/>
  <c r="AC409" i="4"/>
  <c r="AD409" i="4" s="1"/>
  <c r="AC410" i="4"/>
  <c r="AD410" i="4" s="1"/>
  <c r="AC411" i="4"/>
  <c r="AD411" i="4" s="1"/>
  <c r="AC412" i="4"/>
  <c r="AD412" i="4" s="1"/>
  <c r="AC413" i="4"/>
  <c r="AD413" i="4" s="1"/>
  <c r="AC414" i="4"/>
  <c r="AD414" i="4" s="1"/>
  <c r="AC415" i="4"/>
  <c r="AD415" i="4" s="1"/>
  <c r="AC416" i="4"/>
  <c r="AD416" i="4" s="1"/>
  <c r="AC417" i="4"/>
  <c r="AD417" i="4" s="1"/>
  <c r="AC418" i="4"/>
  <c r="AD418" i="4" s="1"/>
  <c r="AC419" i="4"/>
  <c r="AD419" i="4" s="1"/>
  <c r="AC420" i="4"/>
  <c r="AD420" i="4" s="1"/>
  <c r="AC421" i="4"/>
  <c r="AD421" i="4" s="1"/>
  <c r="AC422" i="4"/>
  <c r="AD422" i="4" s="1"/>
  <c r="AC423" i="4"/>
  <c r="AD423" i="4" s="1"/>
  <c r="AC424" i="4"/>
  <c r="AD424" i="4" s="1"/>
  <c r="AC425" i="4"/>
  <c r="AD425" i="4" s="1"/>
  <c r="AC426" i="4"/>
  <c r="AD426" i="4" s="1"/>
  <c r="AC427" i="4"/>
  <c r="AD427" i="4" s="1"/>
  <c r="AC428" i="4"/>
  <c r="AD428" i="4" s="1"/>
  <c r="AC429" i="4"/>
  <c r="AD429" i="4" s="1"/>
  <c r="AC430" i="4"/>
  <c r="AD430" i="4" s="1"/>
  <c r="AC431" i="4"/>
  <c r="AD431" i="4" s="1"/>
  <c r="AC432" i="4"/>
  <c r="AD432" i="4" s="1"/>
  <c r="AC433" i="4"/>
  <c r="AD433" i="4" s="1"/>
  <c r="AC434" i="4"/>
  <c r="AD434" i="4" s="1"/>
  <c r="AC435" i="4"/>
  <c r="AD435" i="4" s="1"/>
  <c r="AC436" i="4"/>
  <c r="AD436" i="4" s="1"/>
  <c r="AC437" i="4"/>
  <c r="AD437" i="4" s="1"/>
  <c r="AC438" i="4"/>
  <c r="AD438" i="4" s="1"/>
  <c r="AC439" i="4"/>
  <c r="AD439" i="4" s="1"/>
  <c r="AC440" i="4"/>
  <c r="AD440" i="4" s="1"/>
  <c r="AC441" i="4"/>
  <c r="AD441" i="4" s="1"/>
  <c r="AC442" i="4"/>
  <c r="AD442" i="4" s="1"/>
  <c r="AC443" i="4"/>
  <c r="AD443" i="4" s="1"/>
  <c r="AC444" i="4"/>
  <c r="AD444" i="4" s="1"/>
  <c r="AC445" i="4"/>
  <c r="AD445" i="4" s="1"/>
  <c r="AC446" i="4"/>
  <c r="AD446" i="4" s="1"/>
  <c r="AC447" i="4"/>
  <c r="AD447" i="4" s="1"/>
  <c r="AC448" i="4"/>
  <c r="AD448" i="4" s="1"/>
  <c r="AC449" i="4"/>
  <c r="AD449" i="4" s="1"/>
  <c r="AC450" i="4"/>
  <c r="AD450" i="4" s="1"/>
  <c r="AC451" i="4"/>
  <c r="AD451" i="4" s="1"/>
  <c r="AC452" i="4"/>
  <c r="AD452" i="4" s="1"/>
  <c r="AC453" i="4"/>
  <c r="AD453" i="4" s="1"/>
  <c r="AC454" i="4"/>
  <c r="AD454" i="4" s="1"/>
  <c r="AC455" i="4"/>
  <c r="AD455" i="4" s="1"/>
  <c r="AC456" i="4"/>
  <c r="AD456" i="4" s="1"/>
  <c r="AC457" i="4"/>
  <c r="AD457" i="4" s="1"/>
  <c r="AC458" i="4"/>
  <c r="AD458" i="4" s="1"/>
  <c r="AC459" i="4"/>
  <c r="AD459" i="4" s="1"/>
  <c r="AC460" i="4"/>
  <c r="AD460" i="4" s="1"/>
  <c r="AC461" i="4"/>
  <c r="AD461" i="4" s="1"/>
  <c r="AC462" i="4"/>
  <c r="AD462" i="4" s="1"/>
  <c r="AC463" i="4"/>
  <c r="AD463" i="4" s="1"/>
  <c r="AC464" i="4"/>
  <c r="AD464" i="4" s="1"/>
  <c r="AC465" i="4"/>
  <c r="AD465" i="4" s="1"/>
  <c r="AC466" i="4"/>
  <c r="AD466" i="4" s="1"/>
  <c r="AC467" i="4"/>
  <c r="AD467" i="4" s="1"/>
  <c r="AC468" i="4"/>
  <c r="AD468" i="4" s="1"/>
  <c r="AC469" i="4"/>
  <c r="AD469" i="4" s="1"/>
  <c r="AC470" i="4"/>
  <c r="AD470" i="4" s="1"/>
  <c r="AC471" i="4"/>
  <c r="AD471" i="4" s="1"/>
  <c r="AC472" i="4"/>
  <c r="AD472" i="4" s="1"/>
  <c r="AC473" i="4"/>
  <c r="AD473" i="4" s="1"/>
  <c r="AC474" i="4"/>
  <c r="AD474" i="4" s="1"/>
  <c r="AC475" i="4"/>
  <c r="AD475" i="4" s="1"/>
  <c r="AC476" i="4"/>
  <c r="AD476" i="4" s="1"/>
  <c r="AC477" i="4"/>
  <c r="AD477" i="4" s="1"/>
  <c r="AC478" i="4"/>
  <c r="AD478" i="4" s="1"/>
  <c r="AC479" i="4"/>
  <c r="AD479" i="4" s="1"/>
  <c r="AC480" i="4"/>
  <c r="AD480" i="4" s="1"/>
  <c r="AC481" i="4"/>
  <c r="AD481" i="4" s="1"/>
  <c r="AC482" i="4"/>
  <c r="AD482" i="4" s="1"/>
  <c r="AC483" i="4"/>
  <c r="AD483" i="4" s="1"/>
  <c r="AC484" i="4"/>
  <c r="AD484" i="4" s="1"/>
  <c r="AC485" i="4"/>
  <c r="AD485" i="4" s="1"/>
  <c r="AC486" i="4"/>
  <c r="AD486" i="4" s="1"/>
  <c r="AC487" i="4"/>
  <c r="AD487" i="4" s="1"/>
  <c r="AC488" i="4"/>
  <c r="AD488" i="4" s="1"/>
  <c r="AC489" i="4"/>
  <c r="AD489" i="4" s="1"/>
  <c r="AC490" i="4"/>
  <c r="AD490" i="4" s="1"/>
  <c r="AC491" i="4"/>
  <c r="AD491" i="4" s="1"/>
  <c r="AC492" i="4"/>
  <c r="AD492" i="4" s="1"/>
  <c r="AC493" i="4"/>
  <c r="AD493" i="4" s="1"/>
  <c r="AC494" i="4"/>
  <c r="AD494" i="4" s="1"/>
  <c r="AC495" i="4"/>
  <c r="AD495" i="4" s="1"/>
  <c r="AC496" i="4"/>
  <c r="AD496" i="4" s="1"/>
  <c r="AC497" i="4"/>
  <c r="AD497" i="4" s="1"/>
  <c r="AC498" i="4"/>
  <c r="AD498" i="4" s="1"/>
  <c r="AC499" i="4"/>
  <c r="AD499" i="4" s="1"/>
  <c r="AC500" i="4"/>
  <c r="AD500" i="4" s="1"/>
  <c r="AC501" i="4"/>
  <c r="AD501" i="4" s="1"/>
  <c r="AC502" i="4"/>
  <c r="AD502" i="4" s="1"/>
  <c r="AC503" i="4"/>
  <c r="AD503" i="4" s="1"/>
  <c r="AC504" i="4"/>
  <c r="AD504" i="4" s="1"/>
  <c r="AC505" i="4"/>
  <c r="AD505" i="4" s="1"/>
  <c r="AC506" i="4"/>
  <c r="AD506" i="4" s="1"/>
  <c r="AC507" i="4"/>
  <c r="AD507" i="4" s="1"/>
  <c r="AC508" i="4"/>
  <c r="AD508" i="4" s="1"/>
  <c r="AC509" i="4"/>
  <c r="AD509" i="4" s="1"/>
  <c r="AC510" i="4"/>
  <c r="AD510" i="4" s="1"/>
  <c r="AC511" i="4"/>
  <c r="AD511" i="4" s="1"/>
  <c r="AC512" i="4"/>
  <c r="AD512" i="4" s="1"/>
  <c r="AC513" i="4"/>
  <c r="AD513" i="4" s="1"/>
  <c r="AC514" i="4"/>
  <c r="AD514" i="4" s="1"/>
  <c r="AC515" i="4"/>
  <c r="AD515" i="4" s="1"/>
  <c r="AC516" i="4"/>
  <c r="AD516" i="4" s="1"/>
  <c r="AC517" i="4"/>
  <c r="AD517" i="4" s="1"/>
  <c r="AC518" i="4"/>
  <c r="AD518" i="4" s="1"/>
  <c r="AC519" i="4"/>
  <c r="AD519" i="4" s="1"/>
  <c r="AC520" i="4"/>
  <c r="AD520" i="4" s="1"/>
  <c r="AC521" i="4"/>
  <c r="AD521" i="4" s="1"/>
  <c r="AC522" i="4"/>
  <c r="AD522" i="4" s="1"/>
  <c r="AC523" i="4"/>
  <c r="AD523" i="4" s="1"/>
  <c r="AC524" i="4"/>
  <c r="AD524" i="4" s="1"/>
  <c r="AC525" i="4"/>
  <c r="AD525" i="4" s="1"/>
  <c r="AC526" i="4"/>
  <c r="AD526" i="4" s="1"/>
  <c r="AC527" i="4"/>
  <c r="AD527" i="4" s="1"/>
  <c r="AC528" i="4"/>
  <c r="AD528" i="4" s="1"/>
  <c r="AC529" i="4"/>
  <c r="AD529" i="4" s="1"/>
  <c r="AC530" i="4"/>
  <c r="AD530" i="4" s="1"/>
  <c r="AC531" i="4"/>
  <c r="AD531" i="4" s="1"/>
  <c r="AC532" i="4"/>
  <c r="AD532" i="4" s="1"/>
  <c r="AC533" i="4"/>
  <c r="AD533" i="4" s="1"/>
  <c r="AC534" i="4"/>
  <c r="AD534" i="4" s="1"/>
  <c r="AC535" i="4"/>
  <c r="AD535" i="4" s="1"/>
  <c r="AC536" i="4"/>
  <c r="AD536" i="4" s="1"/>
  <c r="AC537" i="4"/>
  <c r="AD537" i="4" s="1"/>
  <c r="AC538" i="4"/>
  <c r="AD538" i="4" s="1"/>
  <c r="AC539" i="4"/>
  <c r="AD539" i="4" s="1"/>
  <c r="AC540" i="4"/>
  <c r="AD540" i="4" s="1"/>
  <c r="AC541" i="4"/>
  <c r="AD541" i="4" s="1"/>
  <c r="AC542" i="4"/>
  <c r="AD542" i="4" s="1"/>
  <c r="AC543" i="4"/>
  <c r="AD543" i="4" s="1"/>
  <c r="AC544" i="4"/>
  <c r="AD544" i="4" s="1"/>
  <c r="AC545" i="4"/>
  <c r="AD545" i="4" s="1"/>
  <c r="AC546" i="4"/>
  <c r="AD546" i="4" s="1"/>
  <c r="AC547" i="4"/>
  <c r="AD547" i="4" s="1"/>
  <c r="AC548" i="4"/>
  <c r="AD548" i="4" s="1"/>
  <c r="AC549" i="4"/>
  <c r="AD549" i="4" s="1"/>
  <c r="AC550" i="4"/>
  <c r="AD550" i="4" s="1"/>
  <c r="AC551" i="4"/>
  <c r="AD551" i="4" s="1"/>
  <c r="AC552" i="4"/>
  <c r="AD552" i="4" s="1"/>
  <c r="AC553" i="4"/>
  <c r="AD553" i="4" s="1"/>
  <c r="AC554" i="4"/>
  <c r="AD554" i="4" s="1"/>
  <c r="AC555" i="4"/>
  <c r="AD555" i="4" s="1"/>
  <c r="AC556" i="4"/>
  <c r="AD556" i="4" s="1"/>
  <c r="AC557" i="4"/>
  <c r="AD557" i="4" s="1"/>
  <c r="AC558" i="4"/>
  <c r="AD558" i="4" s="1"/>
  <c r="AC559" i="4"/>
  <c r="AD559" i="4" s="1"/>
  <c r="AC560" i="4"/>
  <c r="AD560" i="4" s="1"/>
  <c r="AC561" i="4"/>
  <c r="AD561" i="4" s="1"/>
  <c r="AC562" i="4"/>
  <c r="AD562" i="4" s="1"/>
  <c r="AC563" i="4"/>
  <c r="AD563" i="4" s="1"/>
  <c r="AC564" i="4"/>
  <c r="AD564" i="4" s="1"/>
  <c r="AC565" i="4"/>
  <c r="AD565" i="4" s="1"/>
  <c r="AC566" i="4"/>
  <c r="AD566" i="4" s="1"/>
  <c r="AC567" i="4"/>
  <c r="AD567" i="4" s="1"/>
  <c r="AC568" i="4"/>
  <c r="AD568" i="4" s="1"/>
  <c r="AC569" i="4"/>
  <c r="AD569" i="4" s="1"/>
  <c r="AC570" i="4"/>
  <c r="AD570" i="4" s="1"/>
  <c r="AC571" i="4"/>
  <c r="AD571" i="4" s="1"/>
  <c r="AC572" i="4"/>
  <c r="AD572" i="4" s="1"/>
  <c r="AC573" i="4"/>
  <c r="AD573" i="4" s="1"/>
  <c r="AC574" i="4"/>
  <c r="AD574" i="4" s="1"/>
  <c r="AC575" i="4"/>
  <c r="AD575" i="4" s="1"/>
  <c r="AC576" i="4"/>
  <c r="AD576" i="4" s="1"/>
  <c r="AC577" i="4"/>
  <c r="AD577" i="4" s="1"/>
  <c r="AC578" i="4"/>
  <c r="AD578" i="4" s="1"/>
  <c r="AC579" i="4"/>
  <c r="AD579" i="4" s="1"/>
  <c r="AC580" i="4"/>
  <c r="AD580" i="4" s="1"/>
  <c r="AC581" i="4"/>
  <c r="AD581" i="4" s="1"/>
  <c r="AC582" i="4"/>
  <c r="AD582" i="4" s="1"/>
  <c r="AC583" i="4"/>
  <c r="AD583" i="4" s="1"/>
  <c r="AC584" i="4"/>
  <c r="AD584" i="4" s="1"/>
  <c r="AC585" i="4"/>
  <c r="AD585" i="4" s="1"/>
  <c r="AC586" i="4"/>
  <c r="AD586" i="4" s="1"/>
  <c r="AC587" i="4"/>
  <c r="AD587" i="4" s="1"/>
  <c r="AC588" i="4"/>
  <c r="AD588" i="4" s="1"/>
  <c r="AC589" i="4"/>
  <c r="AD589" i="4" s="1"/>
  <c r="AC590" i="4"/>
  <c r="AD590" i="4" s="1"/>
  <c r="AC591" i="4"/>
  <c r="AD591" i="4" s="1"/>
  <c r="AC592" i="4"/>
  <c r="AD592" i="4" s="1"/>
  <c r="AC593" i="4"/>
  <c r="AD593" i="4" s="1"/>
  <c r="AC594" i="4"/>
  <c r="AD594" i="4" s="1"/>
  <c r="AC595" i="4"/>
  <c r="AD595" i="4" s="1"/>
  <c r="AC596" i="4"/>
  <c r="AD596" i="4" s="1"/>
  <c r="AC597" i="4"/>
  <c r="AD597" i="4" s="1"/>
  <c r="AC598" i="4"/>
  <c r="AD598" i="4" s="1"/>
  <c r="AC599" i="4"/>
  <c r="AD599" i="4" s="1"/>
  <c r="AC600" i="4"/>
  <c r="AD600" i="4" s="1"/>
  <c r="AC601" i="4"/>
  <c r="AD601" i="4" s="1"/>
  <c r="AC602" i="4"/>
  <c r="AD602" i="4" s="1"/>
  <c r="AC603" i="4"/>
  <c r="AD603" i="4" s="1"/>
  <c r="AC604" i="4"/>
  <c r="AD604" i="4" s="1"/>
  <c r="AC605" i="4"/>
  <c r="AD605" i="4" s="1"/>
  <c r="AC606" i="4"/>
  <c r="AD606" i="4" s="1"/>
  <c r="AC607" i="4"/>
  <c r="AD607" i="4" s="1"/>
  <c r="AC608" i="4"/>
  <c r="AD608" i="4" s="1"/>
  <c r="AC609" i="4"/>
  <c r="AD609" i="4" s="1"/>
  <c r="AC610" i="4"/>
  <c r="AD610" i="4" s="1"/>
  <c r="AC611" i="4"/>
  <c r="AD611" i="4" s="1"/>
  <c r="AC612" i="4"/>
  <c r="AD612" i="4" s="1"/>
  <c r="AC613" i="4"/>
  <c r="AD613" i="4" s="1"/>
  <c r="AC614" i="4"/>
  <c r="AD614" i="4" s="1"/>
  <c r="AC615" i="4"/>
  <c r="AD615" i="4" s="1"/>
  <c r="AC616" i="4"/>
  <c r="AD616" i="4" s="1"/>
  <c r="AC617" i="4"/>
  <c r="AD617" i="4" s="1"/>
  <c r="AC618" i="4"/>
  <c r="AD618" i="4" s="1"/>
  <c r="AC619" i="4"/>
  <c r="AD619" i="4" s="1"/>
  <c r="AC620" i="4"/>
  <c r="AD620" i="4" s="1"/>
  <c r="AC621" i="4"/>
  <c r="AD621" i="4" s="1"/>
  <c r="AC622" i="4"/>
  <c r="AD622" i="4" s="1"/>
  <c r="AC623" i="4"/>
  <c r="AD623" i="4" s="1"/>
  <c r="AC624" i="4"/>
  <c r="AD624" i="4" s="1"/>
  <c r="AC625" i="4"/>
  <c r="AD625" i="4" s="1"/>
  <c r="AC626" i="4"/>
  <c r="AD626" i="4" s="1"/>
  <c r="AC627" i="4"/>
  <c r="AD627" i="4" s="1"/>
  <c r="AC628" i="4"/>
  <c r="AD628" i="4" s="1"/>
  <c r="AC629" i="4"/>
  <c r="AD629" i="4" s="1"/>
  <c r="AC630" i="4"/>
  <c r="AD630" i="4" s="1"/>
  <c r="AC631" i="4"/>
  <c r="AD631" i="4" s="1"/>
  <c r="AC632" i="4"/>
  <c r="AD632" i="4" s="1"/>
  <c r="AC633" i="4"/>
  <c r="AD633" i="4" s="1"/>
  <c r="AC634" i="4"/>
  <c r="AD634" i="4" s="1"/>
  <c r="AC635" i="4"/>
  <c r="AD635" i="4" s="1"/>
  <c r="AC636" i="4"/>
  <c r="AD636" i="4" s="1"/>
  <c r="AC637" i="4"/>
  <c r="AD637" i="4" s="1"/>
  <c r="AC638" i="4"/>
  <c r="AD638" i="4" s="1"/>
  <c r="AC639" i="4"/>
  <c r="AD639" i="4" s="1"/>
  <c r="AC640" i="4"/>
  <c r="AD640" i="4" s="1"/>
  <c r="AC641" i="4"/>
  <c r="AD641" i="4" s="1"/>
  <c r="AC642" i="4"/>
  <c r="AD642" i="4" s="1"/>
  <c r="AC643" i="4"/>
  <c r="AD643" i="4" s="1"/>
  <c r="AC644" i="4"/>
  <c r="AD644" i="4" s="1"/>
  <c r="AC645" i="4"/>
  <c r="AD645" i="4" s="1"/>
  <c r="AC646" i="4"/>
  <c r="AD646" i="4" s="1"/>
  <c r="AC647" i="4"/>
  <c r="AD647" i="4" s="1"/>
  <c r="AC648" i="4"/>
  <c r="AD648" i="4" s="1"/>
  <c r="AC649" i="4"/>
  <c r="AD649" i="4" s="1"/>
  <c r="AC650" i="4"/>
  <c r="AD650" i="4" s="1"/>
  <c r="AC651" i="4"/>
  <c r="AD651" i="4" s="1"/>
  <c r="AC652" i="4"/>
  <c r="AD652" i="4" s="1"/>
  <c r="AC653" i="4"/>
  <c r="AD653" i="4" s="1"/>
  <c r="AC654" i="4"/>
  <c r="AD654" i="4" s="1"/>
  <c r="AC655" i="4"/>
  <c r="AD655" i="4" s="1"/>
  <c r="AC656" i="4"/>
  <c r="AD656" i="4" s="1"/>
  <c r="AC657" i="4"/>
  <c r="AD657" i="4" s="1"/>
  <c r="AC658" i="4"/>
  <c r="AD658" i="4" s="1"/>
  <c r="AC659" i="4"/>
  <c r="AD659" i="4" s="1"/>
  <c r="AC660" i="4"/>
  <c r="AD660" i="4" s="1"/>
  <c r="AC661" i="4"/>
  <c r="AD661" i="4" s="1"/>
  <c r="AC662" i="4"/>
  <c r="AD662" i="4" s="1"/>
  <c r="AC663" i="4"/>
  <c r="AD663" i="4" s="1"/>
  <c r="AC664" i="4"/>
  <c r="AD664" i="4" s="1"/>
  <c r="AC665" i="4"/>
  <c r="AD665" i="4" s="1"/>
  <c r="AC666" i="4"/>
  <c r="AD666" i="4" s="1"/>
  <c r="AC667" i="4"/>
  <c r="AD667" i="4" s="1"/>
  <c r="AC668" i="4"/>
  <c r="AD668" i="4" s="1"/>
  <c r="AC669" i="4"/>
  <c r="AD669" i="4" s="1"/>
  <c r="AC670" i="4"/>
  <c r="AD670" i="4" s="1"/>
  <c r="AC671" i="4"/>
  <c r="AD671" i="4" s="1"/>
  <c r="AC672" i="4"/>
  <c r="AD672" i="4" s="1"/>
  <c r="AC673" i="4"/>
  <c r="AD673" i="4" s="1"/>
  <c r="AC674" i="4"/>
  <c r="AD674" i="4" s="1"/>
  <c r="AC675" i="4"/>
  <c r="AD675" i="4" s="1"/>
  <c r="AC676" i="4"/>
  <c r="AD676" i="4" s="1"/>
  <c r="AC677" i="4"/>
  <c r="AD677" i="4" s="1"/>
  <c r="AC678" i="4"/>
  <c r="AD678" i="4" s="1"/>
  <c r="AC679" i="4"/>
  <c r="AD679" i="4" s="1"/>
  <c r="AC680" i="4"/>
  <c r="AD680" i="4" s="1"/>
  <c r="AC681" i="4"/>
  <c r="AD681" i="4" s="1"/>
  <c r="AC682" i="4"/>
  <c r="AD682" i="4" s="1"/>
  <c r="AC683" i="4"/>
  <c r="AD683" i="4" s="1"/>
  <c r="AC684" i="4"/>
  <c r="AD684" i="4" s="1"/>
  <c r="AC685" i="4"/>
  <c r="AD685" i="4" s="1"/>
  <c r="AC686" i="4"/>
  <c r="AD686" i="4" s="1"/>
  <c r="AC687" i="4"/>
  <c r="AD687" i="4" s="1"/>
  <c r="AC688" i="4"/>
  <c r="AD688" i="4" s="1"/>
  <c r="AC689" i="4"/>
  <c r="AD689" i="4" s="1"/>
  <c r="AC690" i="4"/>
  <c r="AD690" i="4" s="1"/>
  <c r="AC691" i="4"/>
  <c r="AD691" i="4" s="1"/>
  <c r="AC692" i="4"/>
  <c r="AD692" i="4" s="1"/>
  <c r="AC693" i="4"/>
  <c r="AD693" i="4" s="1"/>
  <c r="AC694" i="4"/>
  <c r="AD694" i="4" s="1"/>
  <c r="AC695" i="4"/>
  <c r="AD695" i="4" s="1"/>
  <c r="AC696" i="4"/>
  <c r="AD696" i="4" s="1"/>
  <c r="AC697" i="4"/>
  <c r="AD697" i="4" s="1"/>
  <c r="AC698" i="4"/>
  <c r="AD698" i="4" s="1"/>
  <c r="AC699" i="4"/>
  <c r="AD699" i="4" s="1"/>
  <c r="AC700" i="4"/>
  <c r="AD700" i="4" s="1"/>
  <c r="AC701" i="4"/>
  <c r="AD701" i="4" s="1"/>
  <c r="AC702" i="4"/>
  <c r="AD702" i="4" s="1"/>
  <c r="AC703" i="4"/>
  <c r="AD703" i="4" s="1"/>
  <c r="AC704" i="4"/>
  <c r="AD704" i="4" s="1"/>
  <c r="AC705" i="4"/>
  <c r="AD705" i="4" s="1"/>
  <c r="AC706" i="4"/>
  <c r="AD706" i="4" s="1"/>
  <c r="AC707" i="4"/>
  <c r="AD707" i="4" s="1"/>
  <c r="AC708" i="4"/>
  <c r="AD708" i="4" s="1"/>
  <c r="AC709" i="4"/>
  <c r="AD709" i="4" s="1"/>
  <c r="AC710" i="4"/>
  <c r="AD710" i="4" s="1"/>
  <c r="AC711" i="4"/>
  <c r="AD711" i="4" s="1"/>
  <c r="AC712" i="4"/>
  <c r="AD712" i="4" s="1"/>
  <c r="AC713" i="4"/>
  <c r="AD713" i="4" s="1"/>
  <c r="AC714" i="4"/>
  <c r="AD714" i="4" s="1"/>
  <c r="AC715" i="4"/>
  <c r="AD715" i="4" s="1"/>
  <c r="AC716" i="4"/>
  <c r="AD716" i="4" s="1"/>
  <c r="AC717" i="4"/>
  <c r="AD717" i="4" s="1"/>
  <c r="AC718" i="4"/>
  <c r="AD718" i="4" s="1"/>
  <c r="AC719" i="4"/>
  <c r="AD719" i="4" s="1"/>
  <c r="AC720" i="4"/>
  <c r="AD720" i="4" s="1"/>
  <c r="AC721" i="4"/>
  <c r="AD721" i="4" s="1"/>
  <c r="AC722" i="4"/>
  <c r="AD722" i="4" s="1"/>
  <c r="AC723" i="4"/>
  <c r="AD723" i="4" s="1"/>
  <c r="AC724" i="4"/>
  <c r="AD724" i="4" s="1"/>
  <c r="AC725" i="4"/>
  <c r="AD725" i="4" s="1"/>
  <c r="AC726" i="4"/>
  <c r="AD726" i="4" s="1"/>
  <c r="AC727" i="4"/>
  <c r="AD727" i="4" s="1"/>
  <c r="AC728" i="4"/>
  <c r="AD728" i="4" s="1"/>
  <c r="AC729" i="4"/>
  <c r="AD729" i="4" s="1"/>
  <c r="AC730" i="4"/>
  <c r="AD730" i="4" s="1"/>
  <c r="AC731" i="4"/>
  <c r="AD731" i="4" s="1"/>
  <c r="AC732" i="4"/>
  <c r="AD732" i="4" s="1"/>
  <c r="AC733" i="4"/>
  <c r="AD733" i="4" s="1"/>
  <c r="AC734" i="4"/>
  <c r="AD734" i="4" s="1"/>
  <c r="AC735" i="4"/>
  <c r="AD735" i="4" s="1"/>
  <c r="AC736" i="4"/>
  <c r="AD736" i="4" s="1"/>
  <c r="AC737" i="4"/>
  <c r="AD737" i="4" s="1"/>
  <c r="AC738" i="4"/>
  <c r="AD738" i="4" s="1"/>
  <c r="AC739" i="4"/>
  <c r="AD739" i="4" s="1"/>
  <c r="AC740" i="4"/>
  <c r="AD740" i="4" s="1"/>
  <c r="AC741" i="4"/>
  <c r="AD741" i="4" s="1"/>
  <c r="AC742" i="4"/>
  <c r="AD742" i="4" s="1"/>
  <c r="AC743" i="4"/>
  <c r="AD743" i="4" s="1"/>
  <c r="AC744" i="4"/>
  <c r="AD744" i="4" s="1"/>
  <c r="AC745" i="4"/>
  <c r="AD745" i="4" s="1"/>
  <c r="AC746" i="4"/>
  <c r="AD746" i="4" s="1"/>
  <c r="AC747" i="4"/>
  <c r="AD747" i="4" s="1"/>
  <c r="AC748" i="4"/>
  <c r="AD748" i="4" s="1"/>
  <c r="AC749" i="4"/>
  <c r="AD749" i="4" s="1"/>
  <c r="AC750" i="4"/>
  <c r="AD750" i="4" s="1"/>
  <c r="AC751" i="4"/>
  <c r="AD751" i="4" s="1"/>
  <c r="AC752" i="4"/>
  <c r="AD752" i="4" s="1"/>
  <c r="AC753" i="4"/>
  <c r="AD753" i="4" s="1"/>
  <c r="AC754" i="4"/>
  <c r="AD754" i="4" s="1"/>
  <c r="AC755" i="4"/>
  <c r="AD755" i="4" s="1"/>
  <c r="AC756" i="4"/>
  <c r="AD756" i="4" s="1"/>
  <c r="AC757" i="4"/>
  <c r="AD757" i="4" s="1"/>
  <c r="AC758" i="4"/>
  <c r="AD758" i="4" s="1"/>
  <c r="AC759" i="4"/>
  <c r="AD759" i="4" s="1"/>
  <c r="AC760" i="4"/>
  <c r="AD760" i="4" s="1"/>
  <c r="AC761" i="4"/>
  <c r="AD761" i="4" s="1"/>
  <c r="AC762" i="4"/>
  <c r="AD762" i="4" s="1"/>
  <c r="AC763" i="4"/>
  <c r="AD763" i="4" s="1"/>
  <c r="AC764" i="4"/>
  <c r="AD764" i="4" s="1"/>
  <c r="AC765" i="4"/>
  <c r="AD765" i="4" s="1"/>
  <c r="AC766" i="4"/>
  <c r="AD766" i="4" s="1"/>
  <c r="AC767" i="4"/>
  <c r="AD767" i="4" s="1"/>
  <c r="AC768" i="4"/>
  <c r="AD768" i="4" s="1"/>
  <c r="AC769" i="4"/>
  <c r="AD769" i="4" s="1"/>
  <c r="AC770" i="4"/>
  <c r="AD770" i="4" s="1"/>
  <c r="AC771" i="4"/>
  <c r="AD771" i="4" s="1"/>
  <c r="AC772" i="4"/>
  <c r="AD772" i="4" s="1"/>
  <c r="AC773" i="4"/>
  <c r="AD773" i="4" s="1"/>
  <c r="AC774" i="4"/>
  <c r="AD774" i="4" s="1"/>
  <c r="AC775" i="4"/>
  <c r="AD775" i="4" s="1"/>
  <c r="AC776" i="4"/>
  <c r="AD776" i="4" s="1"/>
  <c r="AC777" i="4"/>
  <c r="AD777" i="4" s="1"/>
  <c r="AC778" i="4"/>
  <c r="AD778" i="4" s="1"/>
  <c r="AC779" i="4"/>
  <c r="AD779" i="4" s="1"/>
  <c r="AC780" i="4"/>
  <c r="AD780" i="4" s="1"/>
  <c r="AC781" i="4"/>
  <c r="AD781" i="4" s="1"/>
  <c r="AC782" i="4"/>
  <c r="AD782" i="4" s="1"/>
  <c r="AC783" i="4"/>
  <c r="AD783" i="4" s="1"/>
  <c r="AC784" i="4"/>
  <c r="AD784" i="4" s="1"/>
  <c r="AC785" i="4"/>
  <c r="AD785" i="4" s="1"/>
  <c r="AC786" i="4"/>
  <c r="AD786" i="4" s="1"/>
  <c r="AC787" i="4"/>
  <c r="AD787" i="4" s="1"/>
  <c r="AC788" i="4"/>
  <c r="AD788" i="4" s="1"/>
  <c r="AC789" i="4"/>
  <c r="AD789" i="4" s="1"/>
  <c r="AC790" i="4"/>
  <c r="AD790" i="4" s="1"/>
  <c r="AC791" i="4"/>
  <c r="AD791" i="4" s="1"/>
  <c r="AC792" i="4"/>
  <c r="AD792" i="4" s="1"/>
  <c r="AC793" i="4"/>
  <c r="AD793" i="4" s="1"/>
  <c r="AC794" i="4"/>
  <c r="AD794" i="4" s="1"/>
  <c r="AC795" i="4"/>
  <c r="AD795" i="4" s="1"/>
  <c r="AC796" i="4"/>
  <c r="AD796" i="4" s="1"/>
  <c r="AC797" i="4"/>
  <c r="AD797" i="4" s="1"/>
  <c r="AC798" i="4"/>
  <c r="AD798" i="4" s="1"/>
  <c r="AC799" i="4"/>
  <c r="AD799" i="4" s="1"/>
  <c r="AC800" i="4"/>
  <c r="AD800" i="4" s="1"/>
  <c r="AC801" i="4"/>
  <c r="AD801" i="4" s="1"/>
  <c r="AC802" i="4"/>
  <c r="AD802" i="4" s="1"/>
  <c r="AC803" i="4"/>
  <c r="AD803" i="4" s="1"/>
  <c r="AC804" i="4"/>
  <c r="AD804" i="4" s="1"/>
  <c r="AC805" i="4"/>
  <c r="AD805" i="4" s="1"/>
  <c r="AC806" i="4"/>
  <c r="AD806" i="4" s="1"/>
  <c r="AC807" i="4"/>
  <c r="AD807" i="4" s="1"/>
  <c r="AC808" i="4"/>
  <c r="AD808" i="4" s="1"/>
  <c r="AC809" i="4"/>
  <c r="AD809" i="4" s="1"/>
  <c r="AC810" i="4"/>
  <c r="AD810" i="4" s="1"/>
  <c r="AC811" i="4"/>
  <c r="AD811" i="4" s="1"/>
  <c r="AC812" i="4"/>
  <c r="AD812" i="4" s="1"/>
  <c r="AC813" i="4"/>
  <c r="AD813" i="4" s="1"/>
  <c r="AC814" i="4"/>
  <c r="AD814" i="4" s="1"/>
  <c r="AC815" i="4"/>
  <c r="AD815" i="4" s="1"/>
  <c r="AC816" i="4"/>
  <c r="AD816" i="4" s="1"/>
  <c r="AC817" i="4"/>
  <c r="AD817" i="4" s="1"/>
  <c r="AC818" i="4"/>
  <c r="AD818" i="4" s="1"/>
  <c r="AC819" i="4"/>
  <c r="AD819" i="4" s="1"/>
  <c r="AC820" i="4"/>
  <c r="AD820" i="4" s="1"/>
  <c r="AC821" i="4"/>
  <c r="AD821" i="4" s="1"/>
  <c r="AC822" i="4"/>
  <c r="AD822" i="4" s="1"/>
  <c r="AC823" i="4"/>
  <c r="AD823" i="4" s="1"/>
  <c r="AC824" i="4"/>
  <c r="AD824" i="4" s="1"/>
  <c r="AC825" i="4"/>
  <c r="AD825" i="4" s="1"/>
  <c r="AC826" i="4"/>
  <c r="AD826" i="4" s="1"/>
  <c r="AC827" i="4"/>
  <c r="AD827" i="4" s="1"/>
  <c r="AC828" i="4"/>
  <c r="AD828" i="4" s="1"/>
  <c r="AC829" i="4"/>
  <c r="AD829" i="4" s="1"/>
  <c r="AC830" i="4"/>
  <c r="AD830" i="4" s="1"/>
  <c r="AC831" i="4"/>
  <c r="AD831" i="4" s="1"/>
  <c r="AC832" i="4"/>
  <c r="AD832" i="4" s="1"/>
  <c r="AC833" i="4"/>
  <c r="AD833" i="4" s="1"/>
  <c r="AC834" i="4"/>
  <c r="AD834" i="4" s="1"/>
  <c r="AC835" i="4"/>
  <c r="AD835" i="4" s="1"/>
  <c r="AC836" i="4"/>
  <c r="AD836" i="4" s="1"/>
  <c r="AC837" i="4"/>
  <c r="AD837" i="4" s="1"/>
  <c r="AC838" i="4"/>
  <c r="AD838" i="4" s="1"/>
  <c r="AC839" i="4"/>
  <c r="AD839" i="4" s="1"/>
  <c r="AC840" i="4"/>
  <c r="AD840" i="4" s="1"/>
  <c r="AC841" i="4"/>
  <c r="AD841" i="4" s="1"/>
  <c r="AC842" i="4"/>
  <c r="AD842" i="4" s="1"/>
  <c r="AC843" i="4"/>
  <c r="AD843" i="4" s="1"/>
  <c r="AC844" i="4"/>
  <c r="AD844" i="4" s="1"/>
  <c r="AC845" i="4"/>
  <c r="AD845" i="4" s="1"/>
  <c r="AC846" i="4"/>
  <c r="AD846" i="4" s="1"/>
  <c r="AC847" i="4"/>
  <c r="AD847" i="4" s="1"/>
  <c r="AC848" i="4"/>
  <c r="AD848" i="4" s="1"/>
  <c r="AC849" i="4"/>
  <c r="AD849" i="4" s="1"/>
  <c r="AC850" i="4"/>
  <c r="AD850" i="4" s="1"/>
  <c r="AC851" i="4"/>
  <c r="AD851" i="4" s="1"/>
  <c r="AC852" i="4"/>
  <c r="AD852" i="4" s="1"/>
  <c r="AC853" i="4"/>
  <c r="AD853" i="4" s="1"/>
  <c r="AC854" i="4"/>
  <c r="AD854" i="4" s="1"/>
  <c r="AC855" i="4"/>
  <c r="AD855" i="4" s="1"/>
  <c r="AC856" i="4"/>
  <c r="AD856" i="4" s="1"/>
  <c r="AC857" i="4"/>
  <c r="AD857" i="4" s="1"/>
  <c r="AC858" i="4"/>
  <c r="AD858" i="4" s="1"/>
  <c r="AC859" i="4"/>
  <c r="AD859" i="4" s="1"/>
  <c r="AC860" i="4"/>
  <c r="AD860" i="4" s="1"/>
  <c r="AC861" i="4"/>
  <c r="AD861" i="4" s="1"/>
  <c r="AC862" i="4"/>
  <c r="AD862" i="4" s="1"/>
  <c r="AC863" i="4"/>
  <c r="AD863" i="4" s="1"/>
  <c r="AC864" i="4"/>
  <c r="AD864" i="4" s="1"/>
  <c r="AC865" i="4"/>
  <c r="AD865" i="4" s="1"/>
  <c r="AC866" i="4"/>
  <c r="AD866" i="4" s="1"/>
  <c r="AC867" i="4"/>
  <c r="AD867" i="4" s="1"/>
  <c r="AC868" i="4"/>
  <c r="AD868" i="4" s="1"/>
  <c r="AC869" i="4"/>
  <c r="AD869" i="4" s="1"/>
  <c r="AC870" i="4"/>
  <c r="AD870" i="4" s="1"/>
  <c r="AC871" i="4"/>
  <c r="AD871" i="4" s="1"/>
  <c r="AC872" i="4"/>
  <c r="AD872" i="4" s="1"/>
  <c r="AC873" i="4"/>
  <c r="AD873" i="4" s="1"/>
  <c r="AC874" i="4"/>
  <c r="AD874" i="4" s="1"/>
  <c r="AC875" i="4"/>
  <c r="AD875" i="4" s="1"/>
  <c r="AC876" i="4"/>
  <c r="AD876" i="4" s="1"/>
  <c r="AC877" i="4"/>
  <c r="AD877" i="4" s="1"/>
  <c r="AC878" i="4"/>
  <c r="AD878" i="4" s="1"/>
  <c r="AC879" i="4"/>
  <c r="AD879" i="4" s="1"/>
  <c r="AC880" i="4"/>
  <c r="AD880" i="4" s="1"/>
  <c r="AC881" i="4"/>
  <c r="AD881" i="4" s="1"/>
  <c r="AC882" i="4"/>
  <c r="AD882" i="4" s="1"/>
  <c r="AC883" i="4"/>
  <c r="AD883" i="4" s="1"/>
  <c r="AC884" i="4"/>
  <c r="AD884" i="4" s="1"/>
  <c r="AC885" i="4"/>
  <c r="AD885" i="4" s="1"/>
  <c r="AC886" i="4"/>
  <c r="AD886" i="4" s="1"/>
  <c r="AC887" i="4"/>
  <c r="AD887" i="4" s="1"/>
  <c r="AC888" i="4"/>
  <c r="AD888" i="4" s="1"/>
  <c r="AC889" i="4"/>
  <c r="AD889" i="4" s="1"/>
  <c r="AC890" i="4"/>
  <c r="AD890" i="4" s="1"/>
  <c r="AC891" i="4"/>
  <c r="AD891" i="4" s="1"/>
  <c r="AC892" i="4"/>
  <c r="AD892" i="4" s="1"/>
  <c r="AC893" i="4"/>
  <c r="AD893" i="4" s="1"/>
  <c r="AC894" i="4"/>
  <c r="AD894" i="4" s="1"/>
  <c r="AC5" i="4"/>
  <c r="AD5" i="4" s="1"/>
  <c r="AC4" i="4"/>
  <c r="AD4" i="4" s="1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4" i="4"/>
  <c r="F1" i="4"/>
  <c r="E1" i="4"/>
  <c r="I13" i="4" s="1"/>
  <c r="N894" i="4"/>
  <c r="M894" i="4"/>
  <c r="N893" i="4"/>
  <c r="M893" i="4"/>
  <c r="N892" i="4"/>
  <c r="M892" i="4"/>
  <c r="N891" i="4"/>
  <c r="M891" i="4"/>
  <c r="N890" i="4"/>
  <c r="M890" i="4"/>
  <c r="N889" i="4"/>
  <c r="M889" i="4"/>
  <c r="N888" i="4"/>
  <c r="M888" i="4"/>
  <c r="N887" i="4"/>
  <c r="M887" i="4"/>
  <c r="N886" i="4"/>
  <c r="M886" i="4"/>
  <c r="N885" i="4"/>
  <c r="M885" i="4"/>
  <c r="N884" i="4"/>
  <c r="M884" i="4"/>
  <c r="N883" i="4"/>
  <c r="M883" i="4"/>
  <c r="N882" i="4"/>
  <c r="M882" i="4"/>
  <c r="N881" i="4"/>
  <c r="M881" i="4"/>
  <c r="N880" i="4"/>
  <c r="M880" i="4"/>
  <c r="N879" i="4"/>
  <c r="M879" i="4"/>
  <c r="N878" i="4"/>
  <c r="M878" i="4"/>
  <c r="N877" i="4"/>
  <c r="M877" i="4"/>
  <c r="N876" i="4"/>
  <c r="M876" i="4"/>
  <c r="N875" i="4"/>
  <c r="M875" i="4"/>
  <c r="N874" i="4"/>
  <c r="M874" i="4"/>
  <c r="N873" i="4"/>
  <c r="M873" i="4"/>
  <c r="N872" i="4"/>
  <c r="M872" i="4"/>
  <c r="N871" i="4"/>
  <c r="M871" i="4"/>
  <c r="N870" i="4"/>
  <c r="M870" i="4"/>
  <c r="N869" i="4"/>
  <c r="M869" i="4"/>
  <c r="N868" i="4"/>
  <c r="M868" i="4"/>
  <c r="N867" i="4"/>
  <c r="M867" i="4"/>
  <c r="N866" i="4"/>
  <c r="M866" i="4"/>
  <c r="N865" i="4"/>
  <c r="M865" i="4"/>
  <c r="N864" i="4"/>
  <c r="M864" i="4"/>
  <c r="N863" i="4"/>
  <c r="M863" i="4"/>
  <c r="N862" i="4"/>
  <c r="M862" i="4"/>
  <c r="N861" i="4"/>
  <c r="M861" i="4"/>
  <c r="N860" i="4"/>
  <c r="M860" i="4"/>
  <c r="N859" i="4"/>
  <c r="M859" i="4"/>
  <c r="N858" i="4"/>
  <c r="M858" i="4"/>
  <c r="N857" i="4"/>
  <c r="M857" i="4"/>
  <c r="N856" i="4"/>
  <c r="M856" i="4"/>
  <c r="N855" i="4"/>
  <c r="M855" i="4"/>
  <c r="N854" i="4"/>
  <c r="M854" i="4"/>
  <c r="N853" i="4"/>
  <c r="M853" i="4"/>
  <c r="N852" i="4"/>
  <c r="M852" i="4"/>
  <c r="N851" i="4"/>
  <c r="M851" i="4"/>
  <c r="N850" i="4"/>
  <c r="M850" i="4"/>
  <c r="N849" i="4"/>
  <c r="M849" i="4"/>
  <c r="N848" i="4"/>
  <c r="M848" i="4"/>
  <c r="N847" i="4"/>
  <c r="M847" i="4"/>
  <c r="N846" i="4"/>
  <c r="M846" i="4"/>
  <c r="N845" i="4"/>
  <c r="M845" i="4"/>
  <c r="N844" i="4"/>
  <c r="M844" i="4"/>
  <c r="N843" i="4"/>
  <c r="M843" i="4"/>
  <c r="N842" i="4"/>
  <c r="M842" i="4"/>
  <c r="N841" i="4"/>
  <c r="M841" i="4"/>
  <c r="N840" i="4"/>
  <c r="M840" i="4"/>
  <c r="N839" i="4"/>
  <c r="M839" i="4"/>
  <c r="N838" i="4"/>
  <c r="M838" i="4"/>
  <c r="N837" i="4"/>
  <c r="M837" i="4"/>
  <c r="N836" i="4"/>
  <c r="M836" i="4"/>
  <c r="N835" i="4"/>
  <c r="M835" i="4"/>
  <c r="N834" i="4"/>
  <c r="M834" i="4"/>
  <c r="N833" i="4"/>
  <c r="M833" i="4"/>
  <c r="N832" i="4"/>
  <c r="M832" i="4"/>
  <c r="N831" i="4"/>
  <c r="M831" i="4"/>
  <c r="N830" i="4"/>
  <c r="M830" i="4"/>
  <c r="N829" i="4"/>
  <c r="M829" i="4"/>
  <c r="N828" i="4"/>
  <c r="M828" i="4"/>
  <c r="N827" i="4"/>
  <c r="M827" i="4"/>
  <c r="N826" i="4"/>
  <c r="M826" i="4"/>
  <c r="N825" i="4"/>
  <c r="M825" i="4"/>
  <c r="N824" i="4"/>
  <c r="M824" i="4"/>
  <c r="N823" i="4"/>
  <c r="M823" i="4"/>
  <c r="N822" i="4"/>
  <c r="M822" i="4"/>
  <c r="N821" i="4"/>
  <c r="M821" i="4"/>
  <c r="N820" i="4"/>
  <c r="M820" i="4"/>
  <c r="N819" i="4"/>
  <c r="M819" i="4"/>
  <c r="N818" i="4"/>
  <c r="M818" i="4"/>
  <c r="N817" i="4"/>
  <c r="M817" i="4"/>
  <c r="N816" i="4"/>
  <c r="M816" i="4"/>
  <c r="N815" i="4"/>
  <c r="M815" i="4"/>
  <c r="N814" i="4"/>
  <c r="M814" i="4"/>
  <c r="N813" i="4"/>
  <c r="M813" i="4"/>
  <c r="N812" i="4"/>
  <c r="M812" i="4"/>
  <c r="N811" i="4"/>
  <c r="M811" i="4"/>
  <c r="N810" i="4"/>
  <c r="M810" i="4"/>
  <c r="N809" i="4"/>
  <c r="M809" i="4"/>
  <c r="N808" i="4"/>
  <c r="M808" i="4"/>
  <c r="N807" i="4"/>
  <c r="M807" i="4"/>
  <c r="N806" i="4"/>
  <c r="M806" i="4"/>
  <c r="N805" i="4"/>
  <c r="M805" i="4"/>
  <c r="N804" i="4"/>
  <c r="M804" i="4"/>
  <c r="N803" i="4"/>
  <c r="M803" i="4"/>
  <c r="N802" i="4"/>
  <c r="M802" i="4"/>
  <c r="N801" i="4"/>
  <c r="M801" i="4"/>
  <c r="N800" i="4"/>
  <c r="M800" i="4"/>
  <c r="N799" i="4"/>
  <c r="M799" i="4"/>
  <c r="N798" i="4"/>
  <c r="M798" i="4"/>
  <c r="N797" i="4"/>
  <c r="M797" i="4"/>
  <c r="N796" i="4"/>
  <c r="M796" i="4"/>
  <c r="N795" i="4"/>
  <c r="M795" i="4"/>
  <c r="N794" i="4"/>
  <c r="M794" i="4"/>
  <c r="N793" i="4"/>
  <c r="M793" i="4"/>
  <c r="N792" i="4"/>
  <c r="M792" i="4"/>
  <c r="N791" i="4"/>
  <c r="M791" i="4"/>
  <c r="N790" i="4"/>
  <c r="M790" i="4"/>
  <c r="N789" i="4"/>
  <c r="M789" i="4"/>
  <c r="N788" i="4"/>
  <c r="M788" i="4"/>
  <c r="N787" i="4"/>
  <c r="M787" i="4"/>
  <c r="N786" i="4"/>
  <c r="M786" i="4"/>
  <c r="N785" i="4"/>
  <c r="M785" i="4"/>
  <c r="N784" i="4"/>
  <c r="M784" i="4"/>
  <c r="N783" i="4"/>
  <c r="M783" i="4"/>
  <c r="N782" i="4"/>
  <c r="M782" i="4"/>
  <c r="N781" i="4"/>
  <c r="M781" i="4"/>
  <c r="N780" i="4"/>
  <c r="M780" i="4"/>
  <c r="N779" i="4"/>
  <c r="M779" i="4"/>
  <c r="N778" i="4"/>
  <c r="M778" i="4"/>
  <c r="N777" i="4"/>
  <c r="M777" i="4"/>
  <c r="N776" i="4"/>
  <c r="M776" i="4"/>
  <c r="N775" i="4"/>
  <c r="M775" i="4"/>
  <c r="N774" i="4"/>
  <c r="M774" i="4"/>
  <c r="N773" i="4"/>
  <c r="M773" i="4"/>
  <c r="N772" i="4"/>
  <c r="M772" i="4"/>
  <c r="N771" i="4"/>
  <c r="M771" i="4"/>
  <c r="N770" i="4"/>
  <c r="M770" i="4"/>
  <c r="N769" i="4"/>
  <c r="M769" i="4"/>
  <c r="N768" i="4"/>
  <c r="M768" i="4"/>
  <c r="N767" i="4"/>
  <c r="M767" i="4"/>
  <c r="N766" i="4"/>
  <c r="M766" i="4"/>
  <c r="N765" i="4"/>
  <c r="M765" i="4"/>
  <c r="N764" i="4"/>
  <c r="M764" i="4"/>
  <c r="N763" i="4"/>
  <c r="M763" i="4"/>
  <c r="N762" i="4"/>
  <c r="M762" i="4"/>
  <c r="N761" i="4"/>
  <c r="M761" i="4"/>
  <c r="N760" i="4"/>
  <c r="M760" i="4"/>
  <c r="N759" i="4"/>
  <c r="M759" i="4"/>
  <c r="N758" i="4"/>
  <c r="M758" i="4"/>
  <c r="N757" i="4"/>
  <c r="M757" i="4"/>
  <c r="N756" i="4"/>
  <c r="M756" i="4"/>
  <c r="N755" i="4"/>
  <c r="M755" i="4"/>
  <c r="N754" i="4"/>
  <c r="M754" i="4"/>
  <c r="N753" i="4"/>
  <c r="M753" i="4"/>
  <c r="N752" i="4"/>
  <c r="M752" i="4"/>
  <c r="N751" i="4"/>
  <c r="M751" i="4"/>
  <c r="N750" i="4"/>
  <c r="M750" i="4"/>
  <c r="N749" i="4"/>
  <c r="M749" i="4"/>
  <c r="N748" i="4"/>
  <c r="M748" i="4"/>
  <c r="N747" i="4"/>
  <c r="M747" i="4"/>
  <c r="N746" i="4"/>
  <c r="M746" i="4"/>
  <c r="N745" i="4"/>
  <c r="M745" i="4"/>
  <c r="N744" i="4"/>
  <c r="M744" i="4"/>
  <c r="N743" i="4"/>
  <c r="M743" i="4"/>
  <c r="N742" i="4"/>
  <c r="M742" i="4"/>
  <c r="N741" i="4"/>
  <c r="M741" i="4"/>
  <c r="N740" i="4"/>
  <c r="M740" i="4"/>
  <c r="N739" i="4"/>
  <c r="M739" i="4"/>
  <c r="N738" i="4"/>
  <c r="M738" i="4"/>
  <c r="N737" i="4"/>
  <c r="M737" i="4"/>
  <c r="N736" i="4"/>
  <c r="M736" i="4"/>
  <c r="N735" i="4"/>
  <c r="M735" i="4"/>
  <c r="N734" i="4"/>
  <c r="M734" i="4"/>
  <c r="N733" i="4"/>
  <c r="M733" i="4"/>
  <c r="N732" i="4"/>
  <c r="M732" i="4"/>
  <c r="N731" i="4"/>
  <c r="M731" i="4"/>
  <c r="N730" i="4"/>
  <c r="M730" i="4"/>
  <c r="N729" i="4"/>
  <c r="M729" i="4"/>
  <c r="N728" i="4"/>
  <c r="M728" i="4"/>
  <c r="N727" i="4"/>
  <c r="M727" i="4"/>
  <c r="N726" i="4"/>
  <c r="M726" i="4"/>
  <c r="N725" i="4"/>
  <c r="M725" i="4"/>
  <c r="N724" i="4"/>
  <c r="M724" i="4"/>
  <c r="N723" i="4"/>
  <c r="M723" i="4"/>
  <c r="N722" i="4"/>
  <c r="M722" i="4"/>
  <c r="N721" i="4"/>
  <c r="M721" i="4"/>
  <c r="N720" i="4"/>
  <c r="M720" i="4"/>
  <c r="N719" i="4"/>
  <c r="M719" i="4"/>
  <c r="N718" i="4"/>
  <c r="M718" i="4"/>
  <c r="N717" i="4"/>
  <c r="M717" i="4"/>
  <c r="N716" i="4"/>
  <c r="M716" i="4"/>
  <c r="N715" i="4"/>
  <c r="M715" i="4"/>
  <c r="N714" i="4"/>
  <c r="M714" i="4"/>
  <c r="N713" i="4"/>
  <c r="M713" i="4"/>
  <c r="N712" i="4"/>
  <c r="M712" i="4"/>
  <c r="N711" i="4"/>
  <c r="M711" i="4"/>
  <c r="N710" i="4"/>
  <c r="M710" i="4"/>
  <c r="N709" i="4"/>
  <c r="M709" i="4"/>
  <c r="N708" i="4"/>
  <c r="M708" i="4"/>
  <c r="N707" i="4"/>
  <c r="M707" i="4"/>
  <c r="N706" i="4"/>
  <c r="M706" i="4"/>
  <c r="N705" i="4"/>
  <c r="M705" i="4"/>
  <c r="N704" i="4"/>
  <c r="M704" i="4"/>
  <c r="N703" i="4"/>
  <c r="M703" i="4"/>
  <c r="N702" i="4"/>
  <c r="M702" i="4"/>
  <c r="N701" i="4"/>
  <c r="M701" i="4"/>
  <c r="N700" i="4"/>
  <c r="M700" i="4"/>
  <c r="N699" i="4"/>
  <c r="M699" i="4"/>
  <c r="N698" i="4"/>
  <c r="M698" i="4"/>
  <c r="N697" i="4"/>
  <c r="M697" i="4"/>
  <c r="N696" i="4"/>
  <c r="M696" i="4"/>
  <c r="N695" i="4"/>
  <c r="M695" i="4"/>
  <c r="N694" i="4"/>
  <c r="M694" i="4"/>
  <c r="N693" i="4"/>
  <c r="M693" i="4"/>
  <c r="N692" i="4"/>
  <c r="M692" i="4"/>
  <c r="N691" i="4"/>
  <c r="M691" i="4"/>
  <c r="N690" i="4"/>
  <c r="M690" i="4"/>
  <c r="N689" i="4"/>
  <c r="M689" i="4"/>
  <c r="N688" i="4"/>
  <c r="M688" i="4"/>
  <c r="N687" i="4"/>
  <c r="M687" i="4"/>
  <c r="N686" i="4"/>
  <c r="M686" i="4"/>
  <c r="N685" i="4"/>
  <c r="M685" i="4"/>
  <c r="N684" i="4"/>
  <c r="M684" i="4"/>
  <c r="N683" i="4"/>
  <c r="M683" i="4"/>
  <c r="N682" i="4"/>
  <c r="M682" i="4"/>
  <c r="N681" i="4"/>
  <c r="M681" i="4"/>
  <c r="N680" i="4"/>
  <c r="M680" i="4"/>
  <c r="N679" i="4"/>
  <c r="M679" i="4"/>
  <c r="N678" i="4"/>
  <c r="M678" i="4"/>
  <c r="N677" i="4"/>
  <c r="M677" i="4"/>
  <c r="N676" i="4"/>
  <c r="M676" i="4"/>
  <c r="N675" i="4"/>
  <c r="M675" i="4"/>
  <c r="N674" i="4"/>
  <c r="M674" i="4"/>
  <c r="N673" i="4"/>
  <c r="M673" i="4"/>
  <c r="N672" i="4"/>
  <c r="M672" i="4"/>
  <c r="N671" i="4"/>
  <c r="M671" i="4"/>
  <c r="N670" i="4"/>
  <c r="M670" i="4"/>
  <c r="N669" i="4"/>
  <c r="M669" i="4"/>
  <c r="N668" i="4"/>
  <c r="M668" i="4"/>
  <c r="N667" i="4"/>
  <c r="M667" i="4"/>
  <c r="N666" i="4"/>
  <c r="M666" i="4"/>
  <c r="N665" i="4"/>
  <c r="M665" i="4"/>
  <c r="N664" i="4"/>
  <c r="M664" i="4"/>
  <c r="N663" i="4"/>
  <c r="M663" i="4"/>
  <c r="N662" i="4"/>
  <c r="M662" i="4"/>
  <c r="N661" i="4"/>
  <c r="M661" i="4"/>
  <c r="N660" i="4"/>
  <c r="M660" i="4"/>
  <c r="N659" i="4"/>
  <c r="M659" i="4"/>
  <c r="N658" i="4"/>
  <c r="M658" i="4"/>
  <c r="N657" i="4"/>
  <c r="M657" i="4"/>
  <c r="N656" i="4"/>
  <c r="M656" i="4"/>
  <c r="N655" i="4"/>
  <c r="M655" i="4"/>
  <c r="N654" i="4"/>
  <c r="M654" i="4"/>
  <c r="N653" i="4"/>
  <c r="M653" i="4"/>
  <c r="N652" i="4"/>
  <c r="M652" i="4"/>
  <c r="N651" i="4"/>
  <c r="M651" i="4"/>
  <c r="N650" i="4"/>
  <c r="M650" i="4"/>
  <c r="N649" i="4"/>
  <c r="M649" i="4"/>
  <c r="N648" i="4"/>
  <c r="M648" i="4"/>
  <c r="N647" i="4"/>
  <c r="M647" i="4"/>
  <c r="N646" i="4"/>
  <c r="M646" i="4"/>
  <c r="N645" i="4"/>
  <c r="M645" i="4"/>
  <c r="N644" i="4"/>
  <c r="M644" i="4"/>
  <c r="N643" i="4"/>
  <c r="M643" i="4"/>
  <c r="N642" i="4"/>
  <c r="M642" i="4"/>
  <c r="N641" i="4"/>
  <c r="M641" i="4"/>
  <c r="N640" i="4"/>
  <c r="M640" i="4"/>
  <c r="N639" i="4"/>
  <c r="M639" i="4"/>
  <c r="N638" i="4"/>
  <c r="M638" i="4"/>
  <c r="N637" i="4"/>
  <c r="M637" i="4"/>
  <c r="N636" i="4"/>
  <c r="M636" i="4"/>
  <c r="N635" i="4"/>
  <c r="M635" i="4"/>
  <c r="N634" i="4"/>
  <c r="M634" i="4"/>
  <c r="N633" i="4"/>
  <c r="M633" i="4"/>
  <c r="N632" i="4"/>
  <c r="M632" i="4"/>
  <c r="N631" i="4"/>
  <c r="M631" i="4"/>
  <c r="N630" i="4"/>
  <c r="M630" i="4"/>
  <c r="N629" i="4"/>
  <c r="M629" i="4"/>
  <c r="N628" i="4"/>
  <c r="M628" i="4"/>
  <c r="N627" i="4"/>
  <c r="M627" i="4"/>
  <c r="N626" i="4"/>
  <c r="M626" i="4"/>
  <c r="N625" i="4"/>
  <c r="M625" i="4"/>
  <c r="N624" i="4"/>
  <c r="M624" i="4"/>
  <c r="N623" i="4"/>
  <c r="M623" i="4"/>
  <c r="N622" i="4"/>
  <c r="M622" i="4"/>
  <c r="N621" i="4"/>
  <c r="M621" i="4"/>
  <c r="N620" i="4"/>
  <c r="M620" i="4"/>
  <c r="N619" i="4"/>
  <c r="M619" i="4"/>
  <c r="N618" i="4"/>
  <c r="M618" i="4"/>
  <c r="N617" i="4"/>
  <c r="M617" i="4"/>
  <c r="N616" i="4"/>
  <c r="M616" i="4"/>
  <c r="N615" i="4"/>
  <c r="M615" i="4"/>
  <c r="N614" i="4"/>
  <c r="M614" i="4"/>
  <c r="N613" i="4"/>
  <c r="M613" i="4"/>
  <c r="N612" i="4"/>
  <c r="M612" i="4"/>
  <c r="N611" i="4"/>
  <c r="M611" i="4"/>
  <c r="N610" i="4"/>
  <c r="M610" i="4"/>
  <c r="N609" i="4"/>
  <c r="M609" i="4"/>
  <c r="N608" i="4"/>
  <c r="M608" i="4"/>
  <c r="N607" i="4"/>
  <c r="M607" i="4"/>
  <c r="N606" i="4"/>
  <c r="M606" i="4"/>
  <c r="N605" i="4"/>
  <c r="M605" i="4"/>
  <c r="N604" i="4"/>
  <c r="M604" i="4"/>
  <c r="N603" i="4"/>
  <c r="M603" i="4"/>
  <c r="N602" i="4"/>
  <c r="M602" i="4"/>
  <c r="N601" i="4"/>
  <c r="M601" i="4"/>
  <c r="N600" i="4"/>
  <c r="M600" i="4"/>
  <c r="N599" i="4"/>
  <c r="M599" i="4"/>
  <c r="N598" i="4"/>
  <c r="M598" i="4"/>
  <c r="N597" i="4"/>
  <c r="M597" i="4"/>
  <c r="N596" i="4"/>
  <c r="M596" i="4"/>
  <c r="N595" i="4"/>
  <c r="M595" i="4"/>
  <c r="N594" i="4"/>
  <c r="M594" i="4"/>
  <c r="N593" i="4"/>
  <c r="M593" i="4"/>
  <c r="N592" i="4"/>
  <c r="M592" i="4"/>
  <c r="N591" i="4"/>
  <c r="M591" i="4"/>
  <c r="N590" i="4"/>
  <c r="M590" i="4"/>
  <c r="N589" i="4"/>
  <c r="M589" i="4"/>
  <c r="N588" i="4"/>
  <c r="M588" i="4"/>
  <c r="N587" i="4"/>
  <c r="M587" i="4"/>
  <c r="N586" i="4"/>
  <c r="M586" i="4"/>
  <c r="N585" i="4"/>
  <c r="M585" i="4"/>
  <c r="N584" i="4"/>
  <c r="M584" i="4"/>
  <c r="N583" i="4"/>
  <c r="M583" i="4"/>
  <c r="N582" i="4"/>
  <c r="M582" i="4"/>
  <c r="N581" i="4"/>
  <c r="M581" i="4"/>
  <c r="N580" i="4"/>
  <c r="M580" i="4"/>
  <c r="N579" i="4"/>
  <c r="M579" i="4"/>
  <c r="N578" i="4"/>
  <c r="M578" i="4"/>
  <c r="N577" i="4"/>
  <c r="M577" i="4"/>
  <c r="N576" i="4"/>
  <c r="M576" i="4"/>
  <c r="N575" i="4"/>
  <c r="M575" i="4"/>
  <c r="N574" i="4"/>
  <c r="M574" i="4"/>
  <c r="N573" i="4"/>
  <c r="M573" i="4"/>
  <c r="N572" i="4"/>
  <c r="M572" i="4"/>
  <c r="N571" i="4"/>
  <c r="M571" i="4"/>
  <c r="N570" i="4"/>
  <c r="M570" i="4"/>
  <c r="N569" i="4"/>
  <c r="M569" i="4"/>
  <c r="N568" i="4"/>
  <c r="M568" i="4"/>
  <c r="N567" i="4"/>
  <c r="M567" i="4"/>
  <c r="N566" i="4"/>
  <c r="M566" i="4"/>
  <c r="N565" i="4"/>
  <c r="M565" i="4"/>
  <c r="N564" i="4"/>
  <c r="M564" i="4"/>
  <c r="N563" i="4"/>
  <c r="M563" i="4"/>
  <c r="N562" i="4"/>
  <c r="M562" i="4"/>
  <c r="N561" i="4"/>
  <c r="M561" i="4"/>
  <c r="N560" i="4"/>
  <c r="M560" i="4"/>
  <c r="N559" i="4"/>
  <c r="M559" i="4"/>
  <c r="N558" i="4"/>
  <c r="M558" i="4"/>
  <c r="N557" i="4"/>
  <c r="M557" i="4"/>
  <c r="N556" i="4"/>
  <c r="M556" i="4"/>
  <c r="N555" i="4"/>
  <c r="M555" i="4"/>
  <c r="N554" i="4"/>
  <c r="M554" i="4"/>
  <c r="N553" i="4"/>
  <c r="M553" i="4"/>
  <c r="N552" i="4"/>
  <c r="M552" i="4"/>
  <c r="N551" i="4"/>
  <c r="M551" i="4"/>
  <c r="N550" i="4"/>
  <c r="M550" i="4"/>
  <c r="N549" i="4"/>
  <c r="M549" i="4"/>
  <c r="N548" i="4"/>
  <c r="M548" i="4"/>
  <c r="N547" i="4"/>
  <c r="M547" i="4"/>
  <c r="N546" i="4"/>
  <c r="M546" i="4"/>
  <c r="N545" i="4"/>
  <c r="M545" i="4"/>
  <c r="N544" i="4"/>
  <c r="M544" i="4"/>
  <c r="N543" i="4"/>
  <c r="M543" i="4"/>
  <c r="N542" i="4"/>
  <c r="M542" i="4"/>
  <c r="N541" i="4"/>
  <c r="M541" i="4"/>
  <c r="N540" i="4"/>
  <c r="M540" i="4"/>
  <c r="N539" i="4"/>
  <c r="M539" i="4"/>
  <c r="N538" i="4"/>
  <c r="M538" i="4"/>
  <c r="N537" i="4"/>
  <c r="M537" i="4"/>
  <c r="N536" i="4"/>
  <c r="M536" i="4"/>
  <c r="N535" i="4"/>
  <c r="M535" i="4"/>
  <c r="N534" i="4"/>
  <c r="M534" i="4"/>
  <c r="N533" i="4"/>
  <c r="M533" i="4"/>
  <c r="N532" i="4"/>
  <c r="M532" i="4"/>
  <c r="N531" i="4"/>
  <c r="M531" i="4"/>
  <c r="N530" i="4"/>
  <c r="M530" i="4"/>
  <c r="N529" i="4"/>
  <c r="M529" i="4"/>
  <c r="N528" i="4"/>
  <c r="M528" i="4"/>
  <c r="N527" i="4"/>
  <c r="M527" i="4"/>
  <c r="N526" i="4"/>
  <c r="M526" i="4"/>
  <c r="N525" i="4"/>
  <c r="M525" i="4"/>
  <c r="N524" i="4"/>
  <c r="M524" i="4"/>
  <c r="N523" i="4"/>
  <c r="M523" i="4"/>
  <c r="N522" i="4"/>
  <c r="M522" i="4"/>
  <c r="N521" i="4"/>
  <c r="M521" i="4"/>
  <c r="N520" i="4"/>
  <c r="M520" i="4"/>
  <c r="N519" i="4"/>
  <c r="M519" i="4"/>
  <c r="N518" i="4"/>
  <c r="M518" i="4"/>
  <c r="N517" i="4"/>
  <c r="M517" i="4"/>
  <c r="N516" i="4"/>
  <c r="M516" i="4"/>
  <c r="N515" i="4"/>
  <c r="M515" i="4"/>
  <c r="N514" i="4"/>
  <c r="M514" i="4"/>
  <c r="N513" i="4"/>
  <c r="M513" i="4"/>
  <c r="N512" i="4"/>
  <c r="M512" i="4"/>
  <c r="N511" i="4"/>
  <c r="M511" i="4"/>
  <c r="N510" i="4"/>
  <c r="M510" i="4"/>
  <c r="N509" i="4"/>
  <c r="M509" i="4"/>
  <c r="N508" i="4"/>
  <c r="M508" i="4"/>
  <c r="N507" i="4"/>
  <c r="M507" i="4"/>
  <c r="N506" i="4"/>
  <c r="M506" i="4"/>
  <c r="N505" i="4"/>
  <c r="M505" i="4"/>
  <c r="N504" i="4"/>
  <c r="M504" i="4"/>
  <c r="N503" i="4"/>
  <c r="M503" i="4"/>
  <c r="N502" i="4"/>
  <c r="M502" i="4"/>
  <c r="N501" i="4"/>
  <c r="M501" i="4"/>
  <c r="N500" i="4"/>
  <c r="M500" i="4"/>
  <c r="N499" i="4"/>
  <c r="M499" i="4"/>
  <c r="N498" i="4"/>
  <c r="M498" i="4"/>
  <c r="N497" i="4"/>
  <c r="M497" i="4"/>
  <c r="N496" i="4"/>
  <c r="M496" i="4"/>
  <c r="N495" i="4"/>
  <c r="M495" i="4"/>
  <c r="N494" i="4"/>
  <c r="M494" i="4"/>
  <c r="N493" i="4"/>
  <c r="M493" i="4"/>
  <c r="N492" i="4"/>
  <c r="M492" i="4"/>
  <c r="N491" i="4"/>
  <c r="M491" i="4"/>
  <c r="N490" i="4"/>
  <c r="M490" i="4"/>
  <c r="N489" i="4"/>
  <c r="M489" i="4"/>
  <c r="N488" i="4"/>
  <c r="M488" i="4"/>
  <c r="N487" i="4"/>
  <c r="M487" i="4"/>
  <c r="N486" i="4"/>
  <c r="M486" i="4"/>
  <c r="N485" i="4"/>
  <c r="M485" i="4"/>
  <c r="N484" i="4"/>
  <c r="M484" i="4"/>
  <c r="N483" i="4"/>
  <c r="M483" i="4"/>
  <c r="N482" i="4"/>
  <c r="M482" i="4"/>
  <c r="N481" i="4"/>
  <c r="M481" i="4"/>
  <c r="N480" i="4"/>
  <c r="M480" i="4"/>
  <c r="N479" i="4"/>
  <c r="M479" i="4"/>
  <c r="N478" i="4"/>
  <c r="M478" i="4"/>
  <c r="N477" i="4"/>
  <c r="M477" i="4"/>
  <c r="N476" i="4"/>
  <c r="M476" i="4"/>
  <c r="N475" i="4"/>
  <c r="M475" i="4"/>
  <c r="N474" i="4"/>
  <c r="M474" i="4"/>
  <c r="N473" i="4"/>
  <c r="M473" i="4"/>
  <c r="N472" i="4"/>
  <c r="M472" i="4"/>
  <c r="N471" i="4"/>
  <c r="M471" i="4"/>
  <c r="N470" i="4"/>
  <c r="M470" i="4"/>
  <c r="N469" i="4"/>
  <c r="M469" i="4"/>
  <c r="N468" i="4"/>
  <c r="M468" i="4"/>
  <c r="N467" i="4"/>
  <c r="M467" i="4"/>
  <c r="N466" i="4"/>
  <c r="M466" i="4"/>
  <c r="N465" i="4"/>
  <c r="M465" i="4"/>
  <c r="N464" i="4"/>
  <c r="M464" i="4"/>
  <c r="N463" i="4"/>
  <c r="M463" i="4"/>
  <c r="N462" i="4"/>
  <c r="M462" i="4"/>
  <c r="N461" i="4"/>
  <c r="M461" i="4"/>
  <c r="N460" i="4"/>
  <c r="M460" i="4"/>
  <c r="N459" i="4"/>
  <c r="M459" i="4"/>
  <c r="N458" i="4"/>
  <c r="M458" i="4"/>
  <c r="N457" i="4"/>
  <c r="M457" i="4"/>
  <c r="N456" i="4"/>
  <c r="M456" i="4"/>
  <c r="N455" i="4"/>
  <c r="M455" i="4"/>
  <c r="N454" i="4"/>
  <c r="M454" i="4"/>
  <c r="N453" i="4"/>
  <c r="M453" i="4"/>
  <c r="N452" i="4"/>
  <c r="M452" i="4"/>
  <c r="N451" i="4"/>
  <c r="M451" i="4"/>
  <c r="N450" i="4"/>
  <c r="M450" i="4"/>
  <c r="N449" i="4"/>
  <c r="M449" i="4"/>
  <c r="N448" i="4"/>
  <c r="M448" i="4"/>
  <c r="N447" i="4"/>
  <c r="M447" i="4"/>
  <c r="N446" i="4"/>
  <c r="M446" i="4"/>
  <c r="N445" i="4"/>
  <c r="M445" i="4"/>
  <c r="N444" i="4"/>
  <c r="M444" i="4"/>
  <c r="N443" i="4"/>
  <c r="M443" i="4"/>
  <c r="N442" i="4"/>
  <c r="M442" i="4"/>
  <c r="N441" i="4"/>
  <c r="M441" i="4"/>
  <c r="N440" i="4"/>
  <c r="M440" i="4"/>
  <c r="N439" i="4"/>
  <c r="M439" i="4"/>
  <c r="N438" i="4"/>
  <c r="M438" i="4"/>
  <c r="N437" i="4"/>
  <c r="M437" i="4"/>
  <c r="N436" i="4"/>
  <c r="M436" i="4"/>
  <c r="N435" i="4"/>
  <c r="M435" i="4"/>
  <c r="N434" i="4"/>
  <c r="M434" i="4"/>
  <c r="N433" i="4"/>
  <c r="M433" i="4"/>
  <c r="N432" i="4"/>
  <c r="M432" i="4"/>
  <c r="N431" i="4"/>
  <c r="M431" i="4"/>
  <c r="N430" i="4"/>
  <c r="M430" i="4"/>
  <c r="N429" i="4"/>
  <c r="M429" i="4"/>
  <c r="N428" i="4"/>
  <c r="M428" i="4"/>
  <c r="N427" i="4"/>
  <c r="M427" i="4"/>
  <c r="N426" i="4"/>
  <c r="M426" i="4"/>
  <c r="N425" i="4"/>
  <c r="M425" i="4"/>
  <c r="N424" i="4"/>
  <c r="M424" i="4"/>
  <c r="N423" i="4"/>
  <c r="M423" i="4"/>
  <c r="N422" i="4"/>
  <c r="M422" i="4"/>
  <c r="N421" i="4"/>
  <c r="M421" i="4"/>
  <c r="N420" i="4"/>
  <c r="M420" i="4"/>
  <c r="N419" i="4"/>
  <c r="M419" i="4"/>
  <c r="N418" i="4"/>
  <c r="M418" i="4"/>
  <c r="N417" i="4"/>
  <c r="M417" i="4"/>
  <c r="N416" i="4"/>
  <c r="M416" i="4"/>
  <c r="N415" i="4"/>
  <c r="M415" i="4"/>
  <c r="N414" i="4"/>
  <c r="M414" i="4"/>
  <c r="N413" i="4"/>
  <c r="M413" i="4"/>
  <c r="N412" i="4"/>
  <c r="M412" i="4"/>
  <c r="N411" i="4"/>
  <c r="M411" i="4"/>
  <c r="N410" i="4"/>
  <c r="M410" i="4"/>
  <c r="N409" i="4"/>
  <c r="M409" i="4"/>
  <c r="N408" i="4"/>
  <c r="M408" i="4"/>
  <c r="N407" i="4"/>
  <c r="M407" i="4"/>
  <c r="N406" i="4"/>
  <c r="M406" i="4"/>
  <c r="N405" i="4"/>
  <c r="M405" i="4"/>
  <c r="N404" i="4"/>
  <c r="M404" i="4"/>
  <c r="N403" i="4"/>
  <c r="M403" i="4"/>
  <c r="N402" i="4"/>
  <c r="M402" i="4"/>
  <c r="N401" i="4"/>
  <c r="M401" i="4"/>
  <c r="N400" i="4"/>
  <c r="M400" i="4"/>
  <c r="N399" i="4"/>
  <c r="M399" i="4"/>
  <c r="N398" i="4"/>
  <c r="M398" i="4"/>
  <c r="N397" i="4"/>
  <c r="M397" i="4"/>
  <c r="N396" i="4"/>
  <c r="M396" i="4"/>
  <c r="N395" i="4"/>
  <c r="M395" i="4"/>
  <c r="N394" i="4"/>
  <c r="M394" i="4"/>
  <c r="N393" i="4"/>
  <c r="M393" i="4"/>
  <c r="N392" i="4"/>
  <c r="M392" i="4"/>
  <c r="N391" i="4"/>
  <c r="M391" i="4"/>
  <c r="N390" i="4"/>
  <c r="M390" i="4"/>
  <c r="N389" i="4"/>
  <c r="M389" i="4"/>
  <c r="N388" i="4"/>
  <c r="M388" i="4"/>
  <c r="N387" i="4"/>
  <c r="M387" i="4"/>
  <c r="N386" i="4"/>
  <c r="M386" i="4"/>
  <c r="N385" i="4"/>
  <c r="M385" i="4"/>
  <c r="N384" i="4"/>
  <c r="M384" i="4"/>
  <c r="N383" i="4"/>
  <c r="M383" i="4"/>
  <c r="N382" i="4"/>
  <c r="M382" i="4"/>
  <c r="N381" i="4"/>
  <c r="M381" i="4"/>
  <c r="N380" i="4"/>
  <c r="M380" i="4"/>
  <c r="N379" i="4"/>
  <c r="M379" i="4"/>
  <c r="N378" i="4"/>
  <c r="M378" i="4"/>
  <c r="N377" i="4"/>
  <c r="M377" i="4"/>
  <c r="N376" i="4"/>
  <c r="M376" i="4"/>
  <c r="N375" i="4"/>
  <c r="M375" i="4"/>
  <c r="N374" i="4"/>
  <c r="M374" i="4"/>
  <c r="N373" i="4"/>
  <c r="M373" i="4"/>
  <c r="N372" i="4"/>
  <c r="M372" i="4"/>
  <c r="N371" i="4"/>
  <c r="M371" i="4"/>
  <c r="N370" i="4"/>
  <c r="M370" i="4"/>
  <c r="N369" i="4"/>
  <c r="M369" i="4"/>
  <c r="N368" i="4"/>
  <c r="M368" i="4"/>
  <c r="N367" i="4"/>
  <c r="M367" i="4"/>
  <c r="N366" i="4"/>
  <c r="M366" i="4"/>
  <c r="N365" i="4"/>
  <c r="M365" i="4"/>
  <c r="N364" i="4"/>
  <c r="M364" i="4"/>
  <c r="N363" i="4"/>
  <c r="M363" i="4"/>
  <c r="N362" i="4"/>
  <c r="M362" i="4"/>
  <c r="N361" i="4"/>
  <c r="M361" i="4"/>
  <c r="N360" i="4"/>
  <c r="M360" i="4"/>
  <c r="N359" i="4"/>
  <c r="M359" i="4"/>
  <c r="N358" i="4"/>
  <c r="M358" i="4"/>
  <c r="N357" i="4"/>
  <c r="M357" i="4"/>
  <c r="N356" i="4"/>
  <c r="M356" i="4"/>
  <c r="N355" i="4"/>
  <c r="M355" i="4"/>
  <c r="N354" i="4"/>
  <c r="M354" i="4"/>
  <c r="N353" i="4"/>
  <c r="M353" i="4"/>
  <c r="N352" i="4"/>
  <c r="M352" i="4"/>
  <c r="N351" i="4"/>
  <c r="M351" i="4"/>
  <c r="N350" i="4"/>
  <c r="M350" i="4"/>
  <c r="N349" i="4"/>
  <c r="M349" i="4"/>
  <c r="N348" i="4"/>
  <c r="M348" i="4"/>
  <c r="N347" i="4"/>
  <c r="M347" i="4"/>
  <c r="N346" i="4"/>
  <c r="M346" i="4"/>
  <c r="N345" i="4"/>
  <c r="M345" i="4"/>
  <c r="N344" i="4"/>
  <c r="M344" i="4"/>
  <c r="N343" i="4"/>
  <c r="M343" i="4"/>
  <c r="N342" i="4"/>
  <c r="M342" i="4"/>
  <c r="N341" i="4"/>
  <c r="M341" i="4"/>
  <c r="N340" i="4"/>
  <c r="M340" i="4"/>
  <c r="N339" i="4"/>
  <c r="M339" i="4"/>
  <c r="N338" i="4"/>
  <c r="M338" i="4"/>
  <c r="N337" i="4"/>
  <c r="M337" i="4"/>
  <c r="N336" i="4"/>
  <c r="M336" i="4"/>
  <c r="N335" i="4"/>
  <c r="M335" i="4"/>
  <c r="N334" i="4"/>
  <c r="M334" i="4"/>
  <c r="N333" i="4"/>
  <c r="M333" i="4"/>
  <c r="N332" i="4"/>
  <c r="M332" i="4"/>
  <c r="N331" i="4"/>
  <c r="M331" i="4"/>
  <c r="N330" i="4"/>
  <c r="M330" i="4"/>
  <c r="N329" i="4"/>
  <c r="M329" i="4"/>
  <c r="N328" i="4"/>
  <c r="M328" i="4"/>
  <c r="N327" i="4"/>
  <c r="M327" i="4"/>
  <c r="N326" i="4"/>
  <c r="M326" i="4"/>
  <c r="N325" i="4"/>
  <c r="M325" i="4"/>
  <c r="N324" i="4"/>
  <c r="M324" i="4"/>
  <c r="N323" i="4"/>
  <c r="M323" i="4"/>
  <c r="N322" i="4"/>
  <c r="M322" i="4"/>
  <c r="N321" i="4"/>
  <c r="M321" i="4"/>
  <c r="N320" i="4"/>
  <c r="M320" i="4"/>
  <c r="N319" i="4"/>
  <c r="M319" i="4"/>
  <c r="N318" i="4"/>
  <c r="M318" i="4"/>
  <c r="N317" i="4"/>
  <c r="M317" i="4"/>
  <c r="N316" i="4"/>
  <c r="M316" i="4"/>
  <c r="N315" i="4"/>
  <c r="M315" i="4"/>
  <c r="N314" i="4"/>
  <c r="M314" i="4"/>
  <c r="N313" i="4"/>
  <c r="M313" i="4"/>
  <c r="N312" i="4"/>
  <c r="M312" i="4"/>
  <c r="N311" i="4"/>
  <c r="M311" i="4"/>
  <c r="N310" i="4"/>
  <c r="M310" i="4"/>
  <c r="N309" i="4"/>
  <c r="M309" i="4"/>
  <c r="N308" i="4"/>
  <c r="M308" i="4"/>
  <c r="N307" i="4"/>
  <c r="M307" i="4"/>
  <c r="N306" i="4"/>
  <c r="M306" i="4"/>
  <c r="N305" i="4"/>
  <c r="M305" i="4"/>
  <c r="N304" i="4"/>
  <c r="M304" i="4"/>
  <c r="N303" i="4"/>
  <c r="M303" i="4"/>
  <c r="N302" i="4"/>
  <c r="M302" i="4"/>
  <c r="N301" i="4"/>
  <c r="M301" i="4"/>
  <c r="N300" i="4"/>
  <c r="M300" i="4"/>
  <c r="N299" i="4"/>
  <c r="M299" i="4"/>
  <c r="N298" i="4"/>
  <c r="M298" i="4"/>
  <c r="N297" i="4"/>
  <c r="M297" i="4"/>
  <c r="N296" i="4"/>
  <c r="M296" i="4"/>
  <c r="N295" i="4"/>
  <c r="M295" i="4"/>
  <c r="N294" i="4"/>
  <c r="M294" i="4"/>
  <c r="N293" i="4"/>
  <c r="M293" i="4"/>
  <c r="N292" i="4"/>
  <c r="M292" i="4"/>
  <c r="N291" i="4"/>
  <c r="M291" i="4"/>
  <c r="N290" i="4"/>
  <c r="M290" i="4"/>
  <c r="N289" i="4"/>
  <c r="M289" i="4"/>
  <c r="N288" i="4"/>
  <c r="M288" i="4"/>
  <c r="N287" i="4"/>
  <c r="M287" i="4"/>
  <c r="N286" i="4"/>
  <c r="M286" i="4"/>
  <c r="N285" i="4"/>
  <c r="M285" i="4"/>
  <c r="N284" i="4"/>
  <c r="M284" i="4"/>
  <c r="N283" i="4"/>
  <c r="M283" i="4"/>
  <c r="N282" i="4"/>
  <c r="M282" i="4"/>
  <c r="N281" i="4"/>
  <c r="M281" i="4"/>
  <c r="N280" i="4"/>
  <c r="M280" i="4"/>
  <c r="N279" i="4"/>
  <c r="M279" i="4"/>
  <c r="N278" i="4"/>
  <c r="M278" i="4"/>
  <c r="N277" i="4"/>
  <c r="M277" i="4"/>
  <c r="N276" i="4"/>
  <c r="M276" i="4"/>
  <c r="N275" i="4"/>
  <c r="M275" i="4"/>
  <c r="N274" i="4"/>
  <c r="M274" i="4"/>
  <c r="N273" i="4"/>
  <c r="M273" i="4"/>
  <c r="N272" i="4"/>
  <c r="M272" i="4"/>
  <c r="N271" i="4"/>
  <c r="M271" i="4"/>
  <c r="N270" i="4"/>
  <c r="M270" i="4"/>
  <c r="N269" i="4"/>
  <c r="M269" i="4"/>
  <c r="N268" i="4"/>
  <c r="M268" i="4"/>
  <c r="N267" i="4"/>
  <c r="M267" i="4"/>
  <c r="N266" i="4"/>
  <c r="M266" i="4"/>
  <c r="N265" i="4"/>
  <c r="M265" i="4"/>
  <c r="N264" i="4"/>
  <c r="M264" i="4"/>
  <c r="N263" i="4"/>
  <c r="M263" i="4"/>
  <c r="N262" i="4"/>
  <c r="M262" i="4"/>
  <c r="N261" i="4"/>
  <c r="M261" i="4"/>
  <c r="N260" i="4"/>
  <c r="M260" i="4"/>
  <c r="N259" i="4"/>
  <c r="M259" i="4"/>
  <c r="N258" i="4"/>
  <c r="M258" i="4"/>
  <c r="N257" i="4"/>
  <c r="M257" i="4"/>
  <c r="N256" i="4"/>
  <c r="M256" i="4"/>
  <c r="N255" i="4"/>
  <c r="M255" i="4"/>
  <c r="N254" i="4"/>
  <c r="M254" i="4"/>
  <c r="N253" i="4"/>
  <c r="M253" i="4"/>
  <c r="N252" i="4"/>
  <c r="M252" i="4"/>
  <c r="N251" i="4"/>
  <c r="M251" i="4"/>
  <c r="N250" i="4"/>
  <c r="M250" i="4"/>
  <c r="N249" i="4"/>
  <c r="M249" i="4"/>
  <c r="N248" i="4"/>
  <c r="M248" i="4"/>
  <c r="N247" i="4"/>
  <c r="M247" i="4"/>
  <c r="N246" i="4"/>
  <c r="M246" i="4"/>
  <c r="N245" i="4"/>
  <c r="M245" i="4"/>
  <c r="N244" i="4"/>
  <c r="M244" i="4"/>
  <c r="N243" i="4"/>
  <c r="M243" i="4"/>
  <c r="N242" i="4"/>
  <c r="M242" i="4"/>
  <c r="N241" i="4"/>
  <c r="M241" i="4"/>
  <c r="N240" i="4"/>
  <c r="M240" i="4"/>
  <c r="N239" i="4"/>
  <c r="M239" i="4"/>
  <c r="N238" i="4"/>
  <c r="M238" i="4"/>
  <c r="N237" i="4"/>
  <c r="M237" i="4"/>
  <c r="N236" i="4"/>
  <c r="M236" i="4"/>
  <c r="N235" i="4"/>
  <c r="M235" i="4"/>
  <c r="N234" i="4"/>
  <c r="M234" i="4"/>
  <c r="N233" i="4"/>
  <c r="M233" i="4"/>
  <c r="N232" i="4"/>
  <c r="M232" i="4"/>
  <c r="N231" i="4"/>
  <c r="M231" i="4"/>
  <c r="N230" i="4"/>
  <c r="M230" i="4"/>
  <c r="N229" i="4"/>
  <c r="M229" i="4"/>
  <c r="N228" i="4"/>
  <c r="M228" i="4"/>
  <c r="N227" i="4"/>
  <c r="M227" i="4"/>
  <c r="N226" i="4"/>
  <c r="M226" i="4"/>
  <c r="N225" i="4"/>
  <c r="M225" i="4"/>
  <c r="N224" i="4"/>
  <c r="M224" i="4"/>
  <c r="N223" i="4"/>
  <c r="M223" i="4"/>
  <c r="N222" i="4"/>
  <c r="M222" i="4"/>
  <c r="N221" i="4"/>
  <c r="M221" i="4"/>
  <c r="N220" i="4"/>
  <c r="M220" i="4"/>
  <c r="N219" i="4"/>
  <c r="M219" i="4"/>
  <c r="N218" i="4"/>
  <c r="M218" i="4"/>
  <c r="N217" i="4"/>
  <c r="M217" i="4"/>
  <c r="N216" i="4"/>
  <c r="M216" i="4"/>
  <c r="N215" i="4"/>
  <c r="M215" i="4"/>
  <c r="N214" i="4"/>
  <c r="M214" i="4"/>
  <c r="N213" i="4"/>
  <c r="M213" i="4"/>
  <c r="N212" i="4"/>
  <c r="M212" i="4"/>
  <c r="N211" i="4"/>
  <c r="M211" i="4"/>
  <c r="N210" i="4"/>
  <c r="M210" i="4"/>
  <c r="N209" i="4"/>
  <c r="M209" i="4"/>
  <c r="N208" i="4"/>
  <c r="M208" i="4"/>
  <c r="N207" i="4"/>
  <c r="M207" i="4"/>
  <c r="N206" i="4"/>
  <c r="M206" i="4"/>
  <c r="N205" i="4"/>
  <c r="M205" i="4"/>
  <c r="N204" i="4"/>
  <c r="M204" i="4"/>
  <c r="N203" i="4"/>
  <c r="M203" i="4"/>
  <c r="N202" i="4"/>
  <c r="M202" i="4"/>
  <c r="N201" i="4"/>
  <c r="M201" i="4"/>
  <c r="N200" i="4"/>
  <c r="M200" i="4"/>
  <c r="N199" i="4"/>
  <c r="M199" i="4"/>
  <c r="N198" i="4"/>
  <c r="M198" i="4"/>
  <c r="N197" i="4"/>
  <c r="M197" i="4"/>
  <c r="N196" i="4"/>
  <c r="M196" i="4"/>
  <c r="N195" i="4"/>
  <c r="M195" i="4"/>
  <c r="N194" i="4"/>
  <c r="M194" i="4"/>
  <c r="N193" i="4"/>
  <c r="M193" i="4"/>
  <c r="N192" i="4"/>
  <c r="M192" i="4"/>
  <c r="N191" i="4"/>
  <c r="M191" i="4"/>
  <c r="N190" i="4"/>
  <c r="M190" i="4"/>
  <c r="N189" i="4"/>
  <c r="M189" i="4"/>
  <c r="N188" i="4"/>
  <c r="M188" i="4"/>
  <c r="N187" i="4"/>
  <c r="M187" i="4"/>
  <c r="N186" i="4"/>
  <c r="M186" i="4"/>
  <c r="N185" i="4"/>
  <c r="M185" i="4"/>
  <c r="N184" i="4"/>
  <c r="M184" i="4"/>
  <c r="N183" i="4"/>
  <c r="M183" i="4"/>
  <c r="N182" i="4"/>
  <c r="M182" i="4"/>
  <c r="N181" i="4"/>
  <c r="M181" i="4"/>
  <c r="N180" i="4"/>
  <c r="M180" i="4"/>
  <c r="N179" i="4"/>
  <c r="M179" i="4"/>
  <c r="N178" i="4"/>
  <c r="M178" i="4"/>
  <c r="N177" i="4"/>
  <c r="M177" i="4"/>
  <c r="N176" i="4"/>
  <c r="M176" i="4"/>
  <c r="N175" i="4"/>
  <c r="M175" i="4"/>
  <c r="N174" i="4"/>
  <c r="M174" i="4"/>
  <c r="N173" i="4"/>
  <c r="M173" i="4"/>
  <c r="N172" i="4"/>
  <c r="M172" i="4"/>
  <c r="N171" i="4"/>
  <c r="M171" i="4"/>
  <c r="N170" i="4"/>
  <c r="M170" i="4"/>
  <c r="N169" i="4"/>
  <c r="M169" i="4"/>
  <c r="N168" i="4"/>
  <c r="M168" i="4"/>
  <c r="N167" i="4"/>
  <c r="M167" i="4"/>
  <c r="N166" i="4"/>
  <c r="M166" i="4"/>
  <c r="N165" i="4"/>
  <c r="M165" i="4"/>
  <c r="N164" i="4"/>
  <c r="M164" i="4"/>
  <c r="N163" i="4"/>
  <c r="M163" i="4"/>
  <c r="N162" i="4"/>
  <c r="M162" i="4"/>
  <c r="N161" i="4"/>
  <c r="M161" i="4"/>
  <c r="N160" i="4"/>
  <c r="M160" i="4"/>
  <c r="N159" i="4"/>
  <c r="M159" i="4"/>
  <c r="N158" i="4"/>
  <c r="M158" i="4"/>
  <c r="N157" i="4"/>
  <c r="M157" i="4"/>
  <c r="N156" i="4"/>
  <c r="M156" i="4"/>
  <c r="N155" i="4"/>
  <c r="M155" i="4"/>
  <c r="N154" i="4"/>
  <c r="M154" i="4"/>
  <c r="N153" i="4"/>
  <c r="M153" i="4"/>
  <c r="N152" i="4"/>
  <c r="M152" i="4"/>
  <c r="N151" i="4"/>
  <c r="M151" i="4"/>
  <c r="N150" i="4"/>
  <c r="M150" i="4"/>
  <c r="N149" i="4"/>
  <c r="M149" i="4"/>
  <c r="N148" i="4"/>
  <c r="M148" i="4"/>
  <c r="N147" i="4"/>
  <c r="M147" i="4"/>
  <c r="N146" i="4"/>
  <c r="M146" i="4"/>
  <c r="N145" i="4"/>
  <c r="M145" i="4"/>
  <c r="N144" i="4"/>
  <c r="M144" i="4"/>
  <c r="N143" i="4"/>
  <c r="M143" i="4"/>
  <c r="N142" i="4"/>
  <c r="M142" i="4"/>
  <c r="N141" i="4"/>
  <c r="M141" i="4"/>
  <c r="N140" i="4"/>
  <c r="M140" i="4"/>
  <c r="N139" i="4"/>
  <c r="M139" i="4"/>
  <c r="N138" i="4"/>
  <c r="M138" i="4"/>
  <c r="N137" i="4"/>
  <c r="M137" i="4"/>
  <c r="N136" i="4"/>
  <c r="M136" i="4"/>
  <c r="N135" i="4"/>
  <c r="M135" i="4"/>
  <c r="N134" i="4"/>
  <c r="M134" i="4"/>
  <c r="N133" i="4"/>
  <c r="M133" i="4"/>
  <c r="N132" i="4"/>
  <c r="M132" i="4"/>
  <c r="N131" i="4"/>
  <c r="M131" i="4"/>
  <c r="N130" i="4"/>
  <c r="M130" i="4"/>
  <c r="N129" i="4"/>
  <c r="M129" i="4"/>
  <c r="N128" i="4"/>
  <c r="M128" i="4"/>
  <c r="N127" i="4"/>
  <c r="M127" i="4"/>
  <c r="N126" i="4"/>
  <c r="M126" i="4"/>
  <c r="N125" i="4"/>
  <c r="M125" i="4"/>
  <c r="N124" i="4"/>
  <c r="M124" i="4"/>
  <c r="N123" i="4"/>
  <c r="M123" i="4"/>
  <c r="N122" i="4"/>
  <c r="M122" i="4"/>
  <c r="N121" i="4"/>
  <c r="M121" i="4"/>
  <c r="N120" i="4"/>
  <c r="M120" i="4"/>
  <c r="N119" i="4"/>
  <c r="M119" i="4"/>
  <c r="N118" i="4"/>
  <c r="M118" i="4"/>
  <c r="N117" i="4"/>
  <c r="M117" i="4"/>
  <c r="N116" i="4"/>
  <c r="M116" i="4"/>
  <c r="N115" i="4"/>
  <c r="M115" i="4"/>
  <c r="N114" i="4"/>
  <c r="M114" i="4"/>
  <c r="N113" i="4"/>
  <c r="M113" i="4"/>
  <c r="N112" i="4"/>
  <c r="M112" i="4"/>
  <c r="N111" i="4"/>
  <c r="M111" i="4"/>
  <c r="N110" i="4"/>
  <c r="M110" i="4"/>
  <c r="N109" i="4"/>
  <c r="M109" i="4"/>
  <c r="N108" i="4"/>
  <c r="M108" i="4"/>
  <c r="N107" i="4"/>
  <c r="M107" i="4"/>
  <c r="N106" i="4"/>
  <c r="M106" i="4"/>
  <c r="N105" i="4"/>
  <c r="M105" i="4"/>
  <c r="N104" i="4"/>
  <c r="M104" i="4"/>
  <c r="N103" i="4"/>
  <c r="M103" i="4"/>
  <c r="N102" i="4"/>
  <c r="M102" i="4"/>
  <c r="N101" i="4"/>
  <c r="M101" i="4"/>
  <c r="N100" i="4"/>
  <c r="M100" i="4"/>
  <c r="N99" i="4"/>
  <c r="M99" i="4"/>
  <c r="N98" i="4"/>
  <c r="M98" i="4"/>
  <c r="N97" i="4"/>
  <c r="M97" i="4"/>
  <c r="N96" i="4"/>
  <c r="M96" i="4"/>
  <c r="N95" i="4"/>
  <c r="M95" i="4"/>
  <c r="N94" i="4"/>
  <c r="M94" i="4"/>
  <c r="N93" i="4"/>
  <c r="M93" i="4"/>
  <c r="N92" i="4"/>
  <c r="M92" i="4"/>
  <c r="N91" i="4"/>
  <c r="M91" i="4"/>
  <c r="N90" i="4"/>
  <c r="M90" i="4"/>
  <c r="N89" i="4"/>
  <c r="M89" i="4"/>
  <c r="N88" i="4"/>
  <c r="M88" i="4"/>
  <c r="N87" i="4"/>
  <c r="M87" i="4"/>
  <c r="N86" i="4"/>
  <c r="M86" i="4"/>
  <c r="N85" i="4"/>
  <c r="M85" i="4"/>
  <c r="N84" i="4"/>
  <c r="M84" i="4"/>
  <c r="N83" i="4"/>
  <c r="M83" i="4"/>
  <c r="N82" i="4"/>
  <c r="M82" i="4"/>
  <c r="N81" i="4"/>
  <c r="M81" i="4"/>
  <c r="N80" i="4"/>
  <c r="M80" i="4"/>
  <c r="N79" i="4"/>
  <c r="M79" i="4"/>
  <c r="N78" i="4"/>
  <c r="M78" i="4"/>
  <c r="N77" i="4"/>
  <c r="M77" i="4"/>
  <c r="N76" i="4"/>
  <c r="M76" i="4"/>
  <c r="N75" i="4"/>
  <c r="M75" i="4"/>
  <c r="N74" i="4"/>
  <c r="M74" i="4"/>
  <c r="N73" i="4"/>
  <c r="M73" i="4"/>
  <c r="N72" i="4"/>
  <c r="M72" i="4"/>
  <c r="N71" i="4"/>
  <c r="M71" i="4"/>
  <c r="N70" i="4"/>
  <c r="M70" i="4"/>
  <c r="N69" i="4"/>
  <c r="M69" i="4"/>
  <c r="N68" i="4"/>
  <c r="M68" i="4"/>
  <c r="N67" i="4"/>
  <c r="M67" i="4"/>
  <c r="N66" i="4"/>
  <c r="M66" i="4"/>
  <c r="N65" i="4"/>
  <c r="M65" i="4"/>
  <c r="N64" i="4"/>
  <c r="M64" i="4"/>
  <c r="N63" i="4"/>
  <c r="M63" i="4"/>
  <c r="N62" i="4"/>
  <c r="M62" i="4"/>
  <c r="N61" i="4"/>
  <c r="M61" i="4"/>
  <c r="N60" i="4"/>
  <c r="M60" i="4"/>
  <c r="N59" i="4"/>
  <c r="M59" i="4"/>
  <c r="N58" i="4"/>
  <c r="M58" i="4"/>
  <c r="N57" i="4"/>
  <c r="M57" i="4"/>
  <c r="N56" i="4"/>
  <c r="M56" i="4"/>
  <c r="N55" i="4"/>
  <c r="M55" i="4"/>
  <c r="N54" i="4"/>
  <c r="M54" i="4"/>
  <c r="N53" i="4"/>
  <c r="M53" i="4"/>
  <c r="N52" i="4"/>
  <c r="M52" i="4"/>
  <c r="N51" i="4"/>
  <c r="M51" i="4"/>
  <c r="N50" i="4"/>
  <c r="M50" i="4"/>
  <c r="N49" i="4"/>
  <c r="M49" i="4"/>
  <c r="N48" i="4"/>
  <c r="M48" i="4"/>
  <c r="N47" i="4"/>
  <c r="M47" i="4"/>
  <c r="N46" i="4"/>
  <c r="M46" i="4"/>
  <c r="N45" i="4"/>
  <c r="M45" i="4"/>
  <c r="N44" i="4"/>
  <c r="M44" i="4"/>
  <c r="N43" i="4"/>
  <c r="M43" i="4"/>
  <c r="N42" i="4"/>
  <c r="M42" i="4"/>
  <c r="N41" i="4"/>
  <c r="M41" i="4"/>
  <c r="N40" i="4"/>
  <c r="M40" i="4"/>
  <c r="N39" i="4"/>
  <c r="M39" i="4"/>
  <c r="N38" i="4"/>
  <c r="M38" i="4"/>
  <c r="N37" i="4"/>
  <c r="M37" i="4"/>
  <c r="N36" i="4"/>
  <c r="M36" i="4"/>
  <c r="N35" i="4"/>
  <c r="M35" i="4"/>
  <c r="N34" i="4"/>
  <c r="M34" i="4"/>
  <c r="N33" i="4"/>
  <c r="M33" i="4"/>
  <c r="N32" i="4"/>
  <c r="M32" i="4"/>
  <c r="N31" i="4"/>
  <c r="M31" i="4"/>
  <c r="N30" i="4"/>
  <c r="M30" i="4"/>
  <c r="N29" i="4"/>
  <c r="M29" i="4"/>
  <c r="N28" i="4"/>
  <c r="M28" i="4"/>
  <c r="N27" i="4"/>
  <c r="M27" i="4"/>
  <c r="N26" i="4"/>
  <c r="M26" i="4"/>
  <c r="N25" i="4"/>
  <c r="M25" i="4"/>
  <c r="N24" i="4"/>
  <c r="M24" i="4"/>
  <c r="N23" i="4"/>
  <c r="M23" i="4"/>
  <c r="N22" i="4"/>
  <c r="M22" i="4"/>
  <c r="N21" i="4"/>
  <c r="M21" i="4"/>
  <c r="N20" i="4"/>
  <c r="M20" i="4"/>
  <c r="N19" i="4"/>
  <c r="M19" i="4"/>
  <c r="N18" i="4"/>
  <c r="M18" i="4"/>
  <c r="N17" i="4"/>
  <c r="M17" i="4"/>
  <c r="N16" i="4"/>
  <c r="M16" i="4"/>
  <c r="N15" i="4"/>
  <c r="M15" i="4"/>
  <c r="N14" i="4"/>
  <c r="M14" i="4"/>
  <c r="N13" i="4"/>
  <c r="M13" i="4"/>
  <c r="N12" i="4"/>
  <c r="M12" i="4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2" i="1"/>
  <c r="I892" i="1"/>
  <c r="I891" i="1"/>
  <c r="I889" i="1"/>
  <c r="I888" i="1"/>
  <c r="I887" i="1"/>
  <c r="I886" i="1"/>
  <c r="I885" i="1"/>
  <c r="I884" i="1"/>
  <c r="I883" i="1"/>
  <c r="I882" i="1"/>
  <c r="I881" i="1"/>
  <c r="I879" i="1"/>
  <c r="I878" i="1"/>
  <c r="I877" i="1"/>
  <c r="I876" i="1"/>
  <c r="I875" i="1"/>
  <c r="I874" i="1"/>
  <c r="I873" i="1"/>
  <c r="I872" i="1"/>
  <c r="I871" i="1"/>
  <c r="I869" i="1"/>
  <c r="I868" i="1"/>
  <c r="I867" i="1"/>
  <c r="I866" i="1"/>
  <c r="I864" i="1"/>
  <c r="I863" i="1"/>
  <c r="I862" i="1"/>
  <c r="I860" i="1"/>
  <c r="I859" i="1"/>
  <c r="I858" i="1"/>
  <c r="I857" i="1"/>
  <c r="I856" i="1"/>
  <c r="I855" i="1"/>
  <c r="I854" i="1"/>
  <c r="I853" i="1"/>
  <c r="I852" i="1"/>
  <c r="I850" i="1"/>
  <c r="I849" i="1"/>
  <c r="I847" i="1"/>
  <c r="I846" i="1"/>
  <c r="I845" i="1"/>
  <c r="I844" i="1"/>
  <c r="I843" i="1"/>
  <c r="I842" i="1"/>
  <c r="I840" i="1"/>
  <c r="I838" i="1"/>
  <c r="I837" i="1"/>
  <c r="I836" i="1"/>
  <c r="I835" i="1"/>
  <c r="I833" i="1"/>
  <c r="I832" i="1"/>
  <c r="I829" i="1"/>
  <c r="I826" i="1"/>
  <c r="I825" i="1"/>
  <c r="I824" i="1"/>
  <c r="I823" i="1"/>
  <c r="I822" i="1"/>
  <c r="I821" i="1"/>
  <c r="I820" i="1"/>
  <c r="I819" i="1"/>
  <c r="I818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3" i="1"/>
  <c r="I791" i="1"/>
  <c r="I790" i="1"/>
  <c r="I789" i="1"/>
  <c r="I788" i="1"/>
  <c r="I787" i="1"/>
  <c r="I786" i="1"/>
  <c r="I784" i="1"/>
  <c r="I783" i="1"/>
  <c r="I782" i="1"/>
  <c r="I781" i="1"/>
  <c r="I779" i="1"/>
  <c r="I777" i="1"/>
  <c r="I776" i="1"/>
  <c r="I774" i="1"/>
  <c r="I773" i="1"/>
  <c r="I772" i="1"/>
  <c r="I771" i="1"/>
  <c r="I769" i="1"/>
  <c r="I767" i="1"/>
  <c r="I766" i="1"/>
  <c r="I765" i="1"/>
  <c r="I764" i="1"/>
  <c r="I763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39" i="1"/>
  <c r="I738" i="1"/>
  <c r="I737" i="1"/>
  <c r="I736" i="1"/>
  <c r="I735" i="1"/>
  <c r="I733" i="1"/>
  <c r="I732" i="1"/>
  <c r="I731" i="1"/>
  <c r="I730" i="1"/>
  <c r="I728" i="1"/>
  <c r="I727" i="1"/>
  <c r="I726" i="1"/>
  <c r="I725" i="1"/>
  <c r="I724" i="1"/>
  <c r="I723" i="1"/>
  <c r="I722" i="1"/>
  <c r="I721" i="1"/>
  <c r="I719" i="1"/>
  <c r="I718" i="1"/>
  <c r="I717" i="1"/>
  <c r="I716" i="1"/>
  <c r="I715" i="1"/>
  <c r="I714" i="1"/>
  <c r="I712" i="1"/>
  <c r="I710" i="1"/>
  <c r="I709" i="1"/>
  <c r="I708" i="1"/>
  <c r="I707" i="1"/>
  <c r="I706" i="1"/>
  <c r="I705" i="1"/>
  <c r="I704" i="1"/>
  <c r="I703" i="1"/>
  <c r="I702" i="1"/>
  <c r="I701" i="1"/>
  <c r="I700" i="1"/>
  <c r="I698" i="1"/>
  <c r="I697" i="1"/>
  <c r="I696" i="1"/>
  <c r="I695" i="1"/>
  <c r="I693" i="1"/>
  <c r="I692" i="1"/>
  <c r="I691" i="1"/>
  <c r="I690" i="1"/>
  <c r="I689" i="1"/>
  <c r="I688" i="1"/>
  <c r="I687" i="1"/>
  <c r="I686" i="1"/>
  <c r="I685" i="1"/>
  <c r="I684" i="1"/>
  <c r="I683" i="1"/>
  <c r="I681" i="1"/>
  <c r="I680" i="1"/>
  <c r="I679" i="1"/>
  <c r="I678" i="1"/>
  <c r="I677" i="1"/>
  <c r="I675" i="1"/>
  <c r="I674" i="1"/>
  <c r="I673" i="1"/>
  <c r="I672" i="1"/>
  <c r="I670" i="1"/>
  <c r="I668" i="1"/>
  <c r="I667" i="1"/>
  <c r="I666" i="1"/>
  <c r="I665" i="1"/>
  <c r="I664" i="1"/>
  <c r="I663" i="1"/>
  <c r="I662" i="1"/>
  <c r="I661" i="1"/>
  <c r="I660" i="1"/>
  <c r="I659" i="1"/>
  <c r="I657" i="1"/>
  <c r="I656" i="1"/>
  <c r="I654" i="1"/>
  <c r="I653" i="1"/>
  <c r="I651" i="1"/>
  <c r="I649" i="1"/>
  <c r="I648" i="1"/>
  <c r="I647" i="1"/>
  <c r="I646" i="1"/>
  <c r="I644" i="1"/>
  <c r="I643" i="1"/>
  <c r="I642" i="1"/>
  <c r="I640" i="1"/>
  <c r="I639" i="1"/>
  <c r="I638" i="1"/>
  <c r="I637" i="1"/>
  <c r="I636" i="1"/>
  <c r="I634" i="1"/>
  <c r="I633" i="1"/>
  <c r="I632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2" i="1"/>
  <c r="I611" i="1"/>
  <c r="I610" i="1"/>
  <c r="I609" i="1"/>
  <c r="I608" i="1"/>
  <c r="I607" i="1"/>
  <c r="I606" i="1"/>
  <c r="I605" i="1"/>
  <c r="I602" i="1"/>
  <c r="I601" i="1"/>
  <c r="I599" i="1"/>
  <c r="I597" i="1"/>
  <c r="I596" i="1"/>
  <c r="I594" i="1"/>
  <c r="I593" i="1"/>
  <c r="I592" i="1"/>
  <c r="I590" i="1"/>
  <c r="I589" i="1"/>
  <c r="I588" i="1"/>
  <c r="I587" i="1"/>
  <c r="I585" i="1"/>
  <c r="I584" i="1"/>
  <c r="I583" i="1"/>
  <c r="I582" i="1"/>
  <c r="I581" i="1"/>
  <c r="I579" i="1"/>
  <c r="I578" i="1"/>
  <c r="I577" i="1"/>
  <c r="I576" i="1"/>
  <c r="I574" i="1"/>
  <c r="I573" i="1"/>
  <c r="I572" i="1"/>
  <c r="I571" i="1"/>
  <c r="I569" i="1"/>
  <c r="I568" i="1"/>
  <c r="I567" i="1"/>
  <c r="I564" i="1"/>
  <c r="I563" i="1"/>
  <c r="I561" i="1"/>
  <c r="I560" i="1"/>
  <c r="I558" i="1"/>
  <c r="I557" i="1"/>
  <c r="I556" i="1"/>
  <c r="I555" i="1"/>
  <c r="I553" i="1"/>
  <c r="I552" i="1"/>
  <c r="I551" i="1"/>
  <c r="I550" i="1"/>
  <c r="I548" i="1"/>
  <c r="I547" i="1"/>
  <c r="I546" i="1"/>
  <c r="I545" i="1"/>
  <c r="I544" i="1"/>
  <c r="I543" i="1"/>
  <c r="I542" i="1"/>
  <c r="I541" i="1"/>
  <c r="I539" i="1"/>
  <c r="I538" i="1"/>
  <c r="I537" i="1"/>
  <c r="I536" i="1"/>
  <c r="I534" i="1"/>
  <c r="I532" i="1"/>
  <c r="I531" i="1"/>
  <c r="I530" i="1"/>
  <c r="I528" i="1"/>
  <c r="I527" i="1"/>
  <c r="I525" i="1"/>
  <c r="I523" i="1"/>
  <c r="I522" i="1"/>
  <c r="I521" i="1"/>
  <c r="I520" i="1"/>
  <c r="I518" i="1"/>
  <c r="I517" i="1"/>
  <c r="I516" i="1"/>
  <c r="I515" i="1"/>
  <c r="I514" i="1"/>
  <c r="I512" i="1"/>
  <c r="I511" i="1"/>
  <c r="I510" i="1"/>
  <c r="I508" i="1"/>
  <c r="I507" i="1"/>
  <c r="I506" i="1"/>
  <c r="I505" i="1"/>
  <c r="I503" i="1"/>
  <c r="I502" i="1"/>
  <c r="I501" i="1"/>
  <c r="I500" i="1"/>
  <c r="I498" i="1"/>
  <c r="I496" i="1"/>
  <c r="I495" i="1"/>
  <c r="I494" i="1"/>
  <c r="I493" i="1"/>
  <c r="I491" i="1"/>
  <c r="I490" i="1"/>
  <c r="I489" i="1"/>
  <c r="I488" i="1"/>
  <c r="I486" i="1"/>
  <c r="I485" i="1"/>
  <c r="I484" i="1"/>
  <c r="I482" i="1"/>
  <c r="I481" i="1"/>
  <c r="I480" i="1"/>
  <c r="I479" i="1"/>
  <c r="I478" i="1"/>
  <c r="I476" i="1"/>
  <c r="I475" i="1"/>
  <c r="I474" i="1"/>
  <c r="I473" i="1"/>
  <c r="I471" i="1"/>
  <c r="I469" i="1"/>
  <c r="I467" i="1"/>
  <c r="I465" i="1"/>
  <c r="I464" i="1"/>
  <c r="I463" i="1"/>
  <c r="I462" i="1"/>
  <c r="I460" i="1"/>
  <c r="I458" i="1"/>
  <c r="I457" i="1"/>
  <c r="I455" i="1"/>
  <c r="I454" i="1"/>
  <c r="I452" i="1"/>
  <c r="I451" i="1"/>
  <c r="I450" i="1"/>
  <c r="I449" i="1"/>
  <c r="I448" i="1"/>
  <c r="I447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2" i="1"/>
  <c r="I431" i="1"/>
  <c r="I429" i="1"/>
  <c r="I428" i="1"/>
  <c r="I426" i="1"/>
  <c r="I425" i="1"/>
  <c r="I424" i="1"/>
  <c r="I423" i="1"/>
  <c r="I421" i="1"/>
  <c r="I420" i="1"/>
  <c r="I419" i="1"/>
  <c r="I418" i="1"/>
  <c r="I416" i="1"/>
  <c r="I414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89" i="1"/>
  <c r="I388" i="1"/>
  <c r="I387" i="1"/>
  <c r="I385" i="1"/>
  <c r="I384" i="1"/>
  <c r="I383" i="1"/>
  <c r="I382" i="1"/>
  <c r="I381" i="1"/>
  <c r="I380" i="1"/>
  <c r="I379" i="1"/>
  <c r="I378" i="1"/>
  <c r="I376" i="1"/>
  <c r="I375" i="1"/>
  <c r="I374" i="1"/>
  <c r="I373" i="1"/>
  <c r="I372" i="1"/>
  <c r="I371" i="1"/>
  <c r="I368" i="1"/>
  <c r="I367" i="1"/>
  <c r="I365" i="1"/>
  <c r="I364" i="1"/>
  <c r="I363" i="1"/>
  <c r="I362" i="1"/>
  <c r="I359" i="1"/>
  <c r="I358" i="1"/>
  <c r="I357" i="1"/>
  <c r="I355" i="1"/>
  <c r="I354" i="1"/>
  <c r="I352" i="1"/>
  <c r="I351" i="1"/>
  <c r="I350" i="1"/>
  <c r="I348" i="1"/>
  <c r="I347" i="1"/>
  <c r="I346" i="1"/>
  <c r="I345" i="1"/>
  <c r="I344" i="1"/>
  <c r="I343" i="1"/>
  <c r="I342" i="1"/>
  <c r="I341" i="1"/>
  <c r="I340" i="1"/>
  <c r="I339" i="1"/>
  <c r="I338" i="1"/>
  <c r="I335" i="1"/>
  <c r="I334" i="1"/>
  <c r="I333" i="1"/>
  <c r="I331" i="1"/>
  <c r="I330" i="1"/>
  <c r="I329" i="1"/>
  <c r="I328" i="1"/>
  <c r="I327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7" i="1"/>
  <c r="I304" i="1"/>
  <c r="I301" i="1"/>
  <c r="I299" i="1"/>
  <c r="I298" i="1"/>
  <c r="I296" i="1"/>
  <c r="I295" i="1"/>
  <c r="I294" i="1"/>
  <c r="I293" i="1"/>
  <c r="I292" i="1"/>
  <c r="I291" i="1"/>
  <c r="I290" i="1"/>
  <c r="I289" i="1"/>
  <c r="I288" i="1"/>
  <c r="I287" i="1"/>
  <c r="I285" i="1"/>
  <c r="I284" i="1"/>
  <c r="I283" i="1"/>
  <c r="I282" i="1"/>
  <c r="I281" i="1"/>
  <c r="I280" i="1"/>
  <c r="I278" i="1"/>
  <c r="I277" i="1"/>
  <c r="I275" i="1"/>
  <c r="I274" i="1"/>
  <c r="I273" i="1"/>
  <c r="I271" i="1"/>
  <c r="I270" i="1"/>
  <c r="I269" i="1"/>
  <c r="I268" i="1"/>
  <c r="I267" i="1"/>
  <c r="I265" i="1"/>
  <c r="I264" i="1"/>
  <c r="I263" i="1"/>
  <c r="I261" i="1"/>
  <c r="I260" i="1"/>
  <c r="I259" i="1"/>
  <c r="I257" i="1"/>
  <c r="I256" i="1"/>
  <c r="I255" i="1"/>
  <c r="I254" i="1"/>
  <c r="I253" i="1"/>
  <c r="I251" i="1"/>
  <c r="I250" i="1"/>
  <c r="I249" i="1"/>
  <c r="I248" i="1"/>
  <c r="I247" i="1"/>
  <c r="I246" i="1"/>
  <c r="I245" i="1"/>
  <c r="I244" i="1"/>
  <c r="I241" i="1"/>
  <c r="I240" i="1"/>
  <c r="I239" i="1"/>
  <c r="I238" i="1"/>
  <c r="I236" i="1"/>
  <c r="I235" i="1"/>
  <c r="I234" i="1"/>
  <c r="I233" i="1"/>
  <c r="I232" i="1"/>
  <c r="I230" i="1"/>
  <c r="I229" i="1"/>
  <c r="I228" i="1"/>
  <c r="I227" i="1"/>
  <c r="I226" i="1"/>
  <c r="I224" i="1"/>
  <c r="I223" i="1"/>
  <c r="I222" i="1"/>
  <c r="I221" i="1"/>
  <c r="I220" i="1"/>
  <c r="I219" i="1"/>
  <c r="I218" i="1"/>
  <c r="I217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2" i="1"/>
  <c r="I201" i="1"/>
  <c r="I199" i="1"/>
  <c r="I197" i="1"/>
  <c r="I196" i="1"/>
  <c r="I195" i="1"/>
  <c r="I194" i="1"/>
  <c r="I193" i="1"/>
  <c r="I192" i="1"/>
  <c r="I191" i="1"/>
  <c r="I190" i="1"/>
  <c r="I189" i="1"/>
  <c r="I186" i="1"/>
  <c r="I185" i="1"/>
  <c r="I184" i="1"/>
  <c r="I181" i="1"/>
  <c r="I180" i="1"/>
  <c r="I179" i="1"/>
  <c r="I177" i="1"/>
  <c r="I176" i="1"/>
  <c r="I175" i="1"/>
  <c r="I174" i="1"/>
  <c r="I173" i="1"/>
  <c r="I172" i="1"/>
  <c r="I171" i="1"/>
  <c r="I169" i="1"/>
  <c r="I167" i="1"/>
  <c r="I166" i="1"/>
  <c r="I165" i="1"/>
  <c r="I164" i="1"/>
  <c r="I163" i="1"/>
  <c r="I162" i="1"/>
  <c r="I159" i="1"/>
  <c r="I158" i="1"/>
  <c r="I157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1" i="1"/>
  <c r="I140" i="1"/>
  <c r="I139" i="1"/>
  <c r="I138" i="1"/>
  <c r="I137" i="1"/>
  <c r="I136" i="1"/>
  <c r="I135" i="1"/>
  <c r="I134" i="1"/>
  <c r="I133" i="1"/>
  <c r="I132" i="1"/>
  <c r="I131" i="1"/>
  <c r="I129" i="1"/>
  <c r="I127" i="1"/>
  <c r="I126" i="1"/>
  <c r="I125" i="1"/>
  <c r="I124" i="1"/>
  <c r="I122" i="1"/>
  <c r="I121" i="1"/>
  <c r="I120" i="1"/>
  <c r="I119" i="1"/>
  <c r="I118" i="1"/>
  <c r="I117" i="1"/>
  <c r="I116" i="1"/>
  <c r="I115" i="1"/>
  <c r="I114" i="1"/>
  <c r="I113" i="1"/>
  <c r="I112" i="1"/>
  <c r="I110" i="1"/>
  <c r="I108" i="1"/>
  <c r="I107" i="1"/>
  <c r="I106" i="1"/>
  <c r="I105" i="1"/>
  <c r="I104" i="1"/>
  <c r="I102" i="1"/>
  <c r="I101" i="1"/>
  <c r="I100" i="1"/>
  <c r="I99" i="1"/>
  <c r="I98" i="1"/>
  <c r="I96" i="1"/>
  <c r="I95" i="1"/>
  <c r="I94" i="1"/>
  <c r="I93" i="1"/>
  <c r="I92" i="1"/>
  <c r="I91" i="1"/>
  <c r="I90" i="1"/>
  <c r="I88" i="1"/>
  <c r="I87" i="1"/>
  <c r="I86" i="1"/>
  <c r="I85" i="1"/>
  <c r="I83" i="1"/>
  <c r="I82" i="1"/>
  <c r="I81" i="1"/>
  <c r="I80" i="1"/>
  <c r="I77" i="1"/>
  <c r="I76" i="1"/>
  <c r="I75" i="1"/>
  <c r="I74" i="1"/>
  <c r="I73" i="1"/>
  <c r="I72" i="1"/>
  <c r="I71" i="1"/>
  <c r="I70" i="1"/>
  <c r="I69" i="1"/>
  <c r="I68" i="1"/>
  <c r="I65" i="1"/>
  <c r="I64" i="1"/>
  <c r="I62" i="1"/>
  <c r="I61" i="1"/>
  <c r="I60" i="1"/>
  <c r="I59" i="1"/>
  <c r="I58" i="1"/>
  <c r="I56" i="1"/>
  <c r="I55" i="1"/>
  <c r="I54" i="1"/>
  <c r="I53" i="1"/>
  <c r="I52" i="1"/>
  <c r="I51" i="1"/>
  <c r="I46" i="1"/>
  <c r="I45" i="1"/>
  <c r="I43" i="1"/>
  <c r="I42" i="1"/>
  <c r="I41" i="1"/>
  <c r="I40" i="1"/>
  <c r="I39" i="1"/>
  <c r="I37" i="1"/>
  <c r="I36" i="1"/>
  <c r="I35" i="1"/>
  <c r="I32" i="1"/>
  <c r="I29" i="1"/>
  <c r="I27" i="1"/>
  <c r="I26" i="1"/>
  <c r="I25" i="1"/>
  <c r="I24" i="1"/>
  <c r="I23" i="1"/>
  <c r="I22" i="1"/>
  <c r="I20" i="1"/>
  <c r="I18" i="1"/>
  <c r="I17" i="1"/>
  <c r="I16" i="1"/>
  <c r="I15" i="1"/>
  <c r="I14" i="1"/>
  <c r="I13" i="1"/>
  <c r="I12" i="1"/>
  <c r="I11" i="1"/>
  <c r="I10" i="1"/>
  <c r="I9" i="1"/>
  <c r="I8" i="1"/>
  <c r="I6" i="1"/>
  <c r="I5" i="1"/>
  <c r="I4" i="1"/>
  <c r="I3" i="1"/>
  <c r="I2" i="1"/>
  <c r="V888" i="5" l="1"/>
  <c r="X888" i="5" s="1"/>
  <c r="V872" i="5"/>
  <c r="X872" i="5" s="1"/>
  <c r="V856" i="5"/>
  <c r="X856" i="5" s="1"/>
  <c r="V840" i="5"/>
  <c r="X840" i="5" s="1"/>
  <c r="V824" i="5"/>
  <c r="X824" i="5" s="1"/>
  <c r="V808" i="5"/>
  <c r="X808" i="5" s="1"/>
  <c r="V792" i="5"/>
  <c r="X792" i="5" s="1"/>
  <c r="V784" i="5"/>
  <c r="X784" i="5" s="1"/>
  <c r="V768" i="5"/>
  <c r="X768" i="5" s="1"/>
  <c r="V751" i="5"/>
  <c r="X751" i="5" s="1"/>
  <c r="V734" i="5"/>
  <c r="X734" i="5" s="1"/>
  <c r="V717" i="5"/>
  <c r="X717" i="5" s="1"/>
  <c r="W691" i="5"/>
  <c r="Y691" i="5" s="1"/>
  <c r="W629" i="5"/>
  <c r="Y629" i="5" s="1"/>
  <c r="W454" i="5"/>
  <c r="Y454" i="5" s="1"/>
  <c r="W45" i="5"/>
  <c r="Y45" i="5" s="1"/>
  <c r="W894" i="5"/>
  <c r="Y894" i="5" s="1"/>
  <c r="W886" i="5"/>
  <c r="Y886" i="5" s="1"/>
  <c r="W878" i="5"/>
  <c r="Y878" i="5" s="1"/>
  <c r="W870" i="5"/>
  <c r="Y870" i="5" s="1"/>
  <c r="W862" i="5"/>
  <c r="Y862" i="5" s="1"/>
  <c r="W854" i="5"/>
  <c r="Y854" i="5" s="1"/>
  <c r="W846" i="5"/>
  <c r="Y846" i="5" s="1"/>
  <c r="W838" i="5"/>
  <c r="Y838" i="5" s="1"/>
  <c r="W830" i="5"/>
  <c r="Y830" i="5" s="1"/>
  <c r="Z830" i="5" s="1"/>
  <c r="AA829" i="5" s="1"/>
  <c r="W822" i="5"/>
  <c r="Y822" i="5" s="1"/>
  <c r="W814" i="5"/>
  <c r="Y814" i="5" s="1"/>
  <c r="Z814" i="5" s="1"/>
  <c r="AA813" i="5" s="1"/>
  <c r="W806" i="5"/>
  <c r="Y806" i="5" s="1"/>
  <c r="W798" i="5"/>
  <c r="Y798" i="5" s="1"/>
  <c r="Z798" i="5" s="1"/>
  <c r="AA797" i="5" s="1"/>
  <c r="W790" i="5"/>
  <c r="Y790" i="5" s="1"/>
  <c r="W782" i="5"/>
  <c r="Y782" i="5" s="1"/>
  <c r="W774" i="5"/>
  <c r="Y774" i="5" s="1"/>
  <c r="W766" i="5"/>
  <c r="Y766" i="5" s="1"/>
  <c r="V758" i="5"/>
  <c r="X758" i="5" s="1"/>
  <c r="W749" i="5"/>
  <c r="Y749" i="5" s="1"/>
  <c r="V741" i="5"/>
  <c r="X741" i="5" s="1"/>
  <c r="W732" i="5"/>
  <c r="Y732" i="5" s="1"/>
  <c r="V724" i="5"/>
  <c r="X724" i="5" s="1"/>
  <c r="W715" i="5"/>
  <c r="Y715" i="5" s="1"/>
  <c r="V707" i="5"/>
  <c r="X707" i="5" s="1"/>
  <c r="W698" i="5"/>
  <c r="Y698" i="5" s="1"/>
  <c r="V690" i="5"/>
  <c r="X690" i="5" s="1"/>
  <c r="W681" i="5"/>
  <c r="Y681" i="5" s="1"/>
  <c r="W670" i="5"/>
  <c r="Y670" i="5" s="1"/>
  <c r="V658" i="5"/>
  <c r="X658" i="5" s="1"/>
  <c r="W643" i="5"/>
  <c r="Y643" i="5" s="1"/>
  <c r="W624" i="5"/>
  <c r="Y624" i="5" s="1"/>
  <c r="W603" i="5"/>
  <c r="Y603" i="5" s="1"/>
  <c r="W583" i="5"/>
  <c r="Y583" i="5" s="1"/>
  <c r="W561" i="5"/>
  <c r="Y561" i="5" s="1"/>
  <c r="W542" i="5"/>
  <c r="Y542" i="5" s="1"/>
  <c r="W520" i="5"/>
  <c r="Y520" i="5" s="1"/>
  <c r="W495" i="5"/>
  <c r="Y495" i="5" s="1"/>
  <c r="V473" i="5"/>
  <c r="X473" i="5" s="1"/>
  <c r="W449" i="5"/>
  <c r="Y449" i="5" s="1"/>
  <c r="W423" i="5"/>
  <c r="Y423" i="5" s="1"/>
  <c r="W400" i="5"/>
  <c r="Y400" i="5" s="1"/>
  <c r="V377" i="5"/>
  <c r="X377" i="5" s="1"/>
  <c r="W350" i="5"/>
  <c r="Y350" i="5" s="1"/>
  <c r="W327" i="5"/>
  <c r="Y327" i="5" s="1"/>
  <c r="W304" i="5"/>
  <c r="Y304" i="5" s="1"/>
  <c r="W277" i="5"/>
  <c r="Y277" i="5" s="1"/>
  <c r="W254" i="5"/>
  <c r="Y254" i="5" s="1"/>
  <c r="W231" i="5"/>
  <c r="Y231" i="5" s="1"/>
  <c r="W203" i="5"/>
  <c r="Y203" i="5" s="1"/>
  <c r="W181" i="5"/>
  <c r="Y181" i="5" s="1"/>
  <c r="W157" i="5"/>
  <c r="Y157" i="5" s="1"/>
  <c r="W127" i="5"/>
  <c r="Y127" i="5" s="1"/>
  <c r="W103" i="5"/>
  <c r="Y103" i="5" s="1"/>
  <c r="W72" i="5"/>
  <c r="Y72" i="5" s="1"/>
  <c r="W39" i="5"/>
  <c r="Y39" i="5" s="1"/>
  <c r="W211" i="5"/>
  <c r="Y211" i="5" s="1"/>
  <c r="V894" i="5"/>
  <c r="X894" i="5" s="1"/>
  <c r="V886" i="5"/>
  <c r="X886" i="5" s="1"/>
  <c r="V878" i="5"/>
  <c r="X878" i="5" s="1"/>
  <c r="Z878" i="5" s="1"/>
  <c r="AA877" i="5" s="1"/>
  <c r="V870" i="5"/>
  <c r="X870" i="5" s="1"/>
  <c r="V862" i="5"/>
  <c r="X862" i="5" s="1"/>
  <c r="Z862" i="5" s="1"/>
  <c r="AA861" i="5" s="1"/>
  <c r="V854" i="5"/>
  <c r="X854" i="5" s="1"/>
  <c r="V846" i="5"/>
  <c r="X846" i="5" s="1"/>
  <c r="V838" i="5"/>
  <c r="X838" i="5" s="1"/>
  <c r="Z838" i="5" s="1"/>
  <c r="AA837" i="5" s="1"/>
  <c r="V830" i="5"/>
  <c r="X830" i="5" s="1"/>
  <c r="V822" i="5"/>
  <c r="X822" i="5" s="1"/>
  <c r="V814" i="5"/>
  <c r="X814" i="5" s="1"/>
  <c r="V806" i="5"/>
  <c r="X806" i="5" s="1"/>
  <c r="V798" i="5"/>
  <c r="X798" i="5" s="1"/>
  <c r="V790" i="5"/>
  <c r="X790" i="5" s="1"/>
  <c r="V782" i="5"/>
  <c r="X782" i="5" s="1"/>
  <c r="V774" i="5"/>
  <c r="X774" i="5" s="1"/>
  <c r="V766" i="5"/>
  <c r="X766" i="5" s="1"/>
  <c r="Z766" i="5" s="1"/>
  <c r="AA765" i="5" s="1"/>
  <c r="W757" i="5"/>
  <c r="Y757" i="5" s="1"/>
  <c r="V749" i="5"/>
  <c r="X749" i="5" s="1"/>
  <c r="Z749" i="5" s="1"/>
  <c r="AA748" i="5" s="1"/>
  <c r="W740" i="5"/>
  <c r="Y740" i="5" s="1"/>
  <c r="V732" i="5"/>
  <c r="X732" i="5" s="1"/>
  <c r="Z732" i="5" s="1"/>
  <c r="AA731" i="5" s="1"/>
  <c r="W723" i="5"/>
  <c r="Y723" i="5" s="1"/>
  <c r="V715" i="5"/>
  <c r="X715" i="5" s="1"/>
  <c r="W706" i="5"/>
  <c r="Y706" i="5" s="1"/>
  <c r="Z706" i="5" s="1"/>
  <c r="AA705" i="5" s="1"/>
  <c r="V698" i="5"/>
  <c r="X698" i="5" s="1"/>
  <c r="W689" i="5"/>
  <c r="Y689" i="5" s="1"/>
  <c r="V681" i="5"/>
  <c r="X681" i="5" s="1"/>
  <c r="V670" i="5"/>
  <c r="X670" i="5" s="1"/>
  <c r="W657" i="5"/>
  <c r="Y657" i="5" s="1"/>
  <c r="V641" i="5"/>
  <c r="X641" i="5" s="1"/>
  <c r="W623" i="5"/>
  <c r="Y623" i="5" s="1"/>
  <c r="W601" i="5"/>
  <c r="Y601" i="5" s="1"/>
  <c r="W582" i="5"/>
  <c r="Y582" i="5" s="1"/>
  <c r="V561" i="5"/>
  <c r="X561" i="5" s="1"/>
  <c r="W541" i="5"/>
  <c r="Y541" i="5" s="1"/>
  <c r="W515" i="5"/>
  <c r="Y515" i="5" s="1"/>
  <c r="W494" i="5"/>
  <c r="Y494" i="5" s="1"/>
  <c r="W472" i="5"/>
  <c r="Y472" i="5" s="1"/>
  <c r="V449" i="5"/>
  <c r="X449" i="5" s="1"/>
  <c r="W422" i="5"/>
  <c r="Y422" i="5" s="1"/>
  <c r="W399" i="5"/>
  <c r="Y399" i="5" s="1"/>
  <c r="W376" i="5"/>
  <c r="Y376" i="5" s="1"/>
  <c r="W349" i="5"/>
  <c r="Y349" i="5" s="1"/>
  <c r="W326" i="5"/>
  <c r="Y326" i="5" s="1"/>
  <c r="W303" i="5"/>
  <c r="Y303" i="5" s="1"/>
  <c r="W275" i="5"/>
  <c r="Y275" i="5" s="1"/>
  <c r="W253" i="5"/>
  <c r="Y253" i="5" s="1"/>
  <c r="W230" i="5"/>
  <c r="Y230" i="5" s="1"/>
  <c r="W201" i="5"/>
  <c r="Y201" i="5" s="1"/>
  <c r="W179" i="5"/>
  <c r="Y179" i="5" s="1"/>
  <c r="W150" i="5"/>
  <c r="Y150" i="5" s="1"/>
  <c r="W126" i="5"/>
  <c r="Y126" i="5" s="1"/>
  <c r="W102" i="5"/>
  <c r="Y102" i="5" s="1"/>
  <c r="W71" i="5"/>
  <c r="Y71" i="5" s="1"/>
  <c r="W38" i="5"/>
  <c r="Y38" i="5" s="1"/>
  <c r="W160" i="5"/>
  <c r="Y160" i="5" s="1"/>
  <c r="W893" i="5"/>
  <c r="Y893" i="5" s="1"/>
  <c r="W885" i="5"/>
  <c r="Y885" i="5" s="1"/>
  <c r="W877" i="5"/>
  <c r="Y877" i="5" s="1"/>
  <c r="W869" i="5"/>
  <c r="Y869" i="5" s="1"/>
  <c r="W861" i="5"/>
  <c r="Y861" i="5" s="1"/>
  <c r="W853" i="5"/>
  <c r="Y853" i="5" s="1"/>
  <c r="W845" i="5"/>
  <c r="Y845" i="5" s="1"/>
  <c r="W837" i="5"/>
  <c r="Y837" i="5" s="1"/>
  <c r="W829" i="5"/>
  <c r="Y829" i="5" s="1"/>
  <c r="W821" i="5"/>
  <c r="Y821" i="5" s="1"/>
  <c r="W813" i="5"/>
  <c r="Y813" i="5" s="1"/>
  <c r="W805" i="5"/>
  <c r="Y805" i="5" s="1"/>
  <c r="W797" i="5"/>
  <c r="Y797" i="5" s="1"/>
  <c r="W789" i="5"/>
  <c r="Y789" i="5" s="1"/>
  <c r="W781" i="5"/>
  <c r="Y781" i="5" s="1"/>
  <c r="W773" i="5"/>
  <c r="Y773" i="5" s="1"/>
  <c r="W765" i="5"/>
  <c r="Y765" i="5" s="1"/>
  <c r="V757" i="5"/>
  <c r="X757" i="5" s="1"/>
  <c r="W748" i="5"/>
  <c r="Y748" i="5" s="1"/>
  <c r="V740" i="5"/>
  <c r="X740" i="5" s="1"/>
  <c r="W731" i="5"/>
  <c r="Y731" i="5" s="1"/>
  <c r="V723" i="5"/>
  <c r="X723" i="5" s="1"/>
  <c r="W714" i="5"/>
  <c r="Y714" i="5" s="1"/>
  <c r="V706" i="5"/>
  <c r="X706" i="5" s="1"/>
  <c r="W697" i="5"/>
  <c r="Y697" i="5" s="1"/>
  <c r="V689" i="5"/>
  <c r="X689" i="5" s="1"/>
  <c r="W680" i="5"/>
  <c r="Y680" i="5" s="1"/>
  <c r="W669" i="5"/>
  <c r="Y669" i="5" s="1"/>
  <c r="W656" i="5"/>
  <c r="Y656" i="5" s="1"/>
  <c r="W640" i="5"/>
  <c r="Y640" i="5" s="1"/>
  <c r="W622" i="5"/>
  <c r="Y622" i="5" s="1"/>
  <c r="V601" i="5"/>
  <c r="X601" i="5" s="1"/>
  <c r="Z601" i="5" s="1"/>
  <c r="AA600" i="5" s="1"/>
  <c r="W581" i="5"/>
  <c r="Y581" i="5" s="1"/>
  <c r="W560" i="5"/>
  <c r="Y560" i="5" s="1"/>
  <c r="W539" i="5"/>
  <c r="Y539" i="5" s="1"/>
  <c r="W513" i="5"/>
  <c r="Y513" i="5" s="1"/>
  <c r="W493" i="5"/>
  <c r="Y493" i="5" s="1"/>
  <c r="W471" i="5"/>
  <c r="Y471" i="5" s="1"/>
  <c r="W448" i="5"/>
  <c r="Y448" i="5" s="1"/>
  <c r="W421" i="5"/>
  <c r="Y421" i="5" s="1"/>
  <c r="W398" i="5"/>
  <c r="Y398" i="5" s="1"/>
  <c r="W375" i="5"/>
  <c r="Y375" i="5" s="1"/>
  <c r="W347" i="5"/>
  <c r="Y347" i="5" s="1"/>
  <c r="W325" i="5"/>
  <c r="Y325" i="5" s="1"/>
  <c r="W302" i="5"/>
  <c r="Y302" i="5" s="1"/>
  <c r="W273" i="5"/>
  <c r="Y273" i="5" s="1"/>
  <c r="W251" i="5"/>
  <c r="Y251" i="5" s="1"/>
  <c r="W229" i="5"/>
  <c r="Y229" i="5" s="1"/>
  <c r="V201" i="5"/>
  <c r="X201" i="5" s="1"/>
  <c r="W177" i="5"/>
  <c r="Y177" i="5" s="1"/>
  <c r="W149" i="5"/>
  <c r="Y149" i="5" s="1"/>
  <c r="W125" i="5"/>
  <c r="Y125" i="5" s="1"/>
  <c r="W95" i="5"/>
  <c r="Y95" i="5" s="1"/>
  <c r="W70" i="5"/>
  <c r="Y70" i="5" s="1"/>
  <c r="W37" i="5"/>
  <c r="Y37" i="5" s="1"/>
  <c r="W184" i="5"/>
  <c r="Y184" i="5" s="1"/>
  <c r="V893" i="5"/>
  <c r="X893" i="5" s="1"/>
  <c r="V885" i="5"/>
  <c r="X885" i="5" s="1"/>
  <c r="V877" i="5"/>
  <c r="X877" i="5" s="1"/>
  <c r="Z877" i="5" s="1"/>
  <c r="AA876" i="5" s="1"/>
  <c r="V869" i="5"/>
  <c r="X869" i="5" s="1"/>
  <c r="V861" i="5"/>
  <c r="X861" i="5" s="1"/>
  <c r="V853" i="5"/>
  <c r="X853" i="5" s="1"/>
  <c r="V845" i="5"/>
  <c r="X845" i="5" s="1"/>
  <c r="V837" i="5"/>
  <c r="X837" i="5" s="1"/>
  <c r="Z837" i="5" s="1"/>
  <c r="AA836" i="5" s="1"/>
  <c r="V829" i="5"/>
  <c r="X829" i="5" s="1"/>
  <c r="V821" i="5"/>
  <c r="X821" i="5" s="1"/>
  <c r="V813" i="5"/>
  <c r="X813" i="5" s="1"/>
  <c r="V805" i="5"/>
  <c r="X805" i="5" s="1"/>
  <c r="V797" i="5"/>
  <c r="X797" i="5" s="1"/>
  <c r="V789" i="5"/>
  <c r="X789" i="5" s="1"/>
  <c r="V781" i="5"/>
  <c r="X781" i="5" s="1"/>
  <c r="V773" i="5"/>
  <c r="X773" i="5" s="1"/>
  <c r="V765" i="5"/>
  <c r="X765" i="5" s="1"/>
  <c r="W756" i="5"/>
  <c r="Y756" i="5" s="1"/>
  <c r="V748" i="5"/>
  <c r="X748" i="5" s="1"/>
  <c r="Z748" i="5" s="1"/>
  <c r="AA747" i="5" s="1"/>
  <c r="W739" i="5"/>
  <c r="Y739" i="5" s="1"/>
  <c r="V731" i="5"/>
  <c r="X731" i="5" s="1"/>
  <c r="W722" i="5"/>
  <c r="Y722" i="5" s="1"/>
  <c r="V714" i="5"/>
  <c r="X714" i="5" s="1"/>
  <c r="W705" i="5"/>
  <c r="Y705" i="5" s="1"/>
  <c r="V697" i="5"/>
  <c r="X697" i="5" s="1"/>
  <c r="W688" i="5"/>
  <c r="Y688" i="5" s="1"/>
  <c r="V680" i="5"/>
  <c r="X680" i="5" s="1"/>
  <c r="W667" i="5"/>
  <c r="Y667" i="5" s="1"/>
  <c r="W655" i="5"/>
  <c r="Y655" i="5" s="1"/>
  <c r="W639" i="5"/>
  <c r="Y639" i="5" s="1"/>
  <c r="W621" i="5"/>
  <c r="Y621" i="5" s="1"/>
  <c r="W600" i="5"/>
  <c r="Y600" i="5" s="1"/>
  <c r="W579" i="5"/>
  <c r="Y579" i="5" s="1"/>
  <c r="W559" i="5"/>
  <c r="Y559" i="5" s="1"/>
  <c r="W537" i="5"/>
  <c r="Y537" i="5" s="1"/>
  <c r="V513" i="5"/>
  <c r="X513" i="5" s="1"/>
  <c r="W491" i="5"/>
  <c r="Y491" i="5" s="1"/>
  <c r="W470" i="5"/>
  <c r="Y470" i="5" s="1"/>
  <c r="W441" i="5"/>
  <c r="Y441" i="5" s="1"/>
  <c r="W419" i="5"/>
  <c r="Y419" i="5" s="1"/>
  <c r="W397" i="5"/>
  <c r="Y397" i="5" s="1"/>
  <c r="V369" i="5"/>
  <c r="X369" i="5" s="1"/>
  <c r="W345" i="5"/>
  <c r="Y345" i="5" s="1"/>
  <c r="W323" i="5"/>
  <c r="Y323" i="5" s="1"/>
  <c r="W296" i="5"/>
  <c r="Y296" i="5" s="1"/>
  <c r="V273" i="5"/>
  <c r="X273" i="5" s="1"/>
  <c r="W249" i="5"/>
  <c r="Y249" i="5" s="1"/>
  <c r="W223" i="5"/>
  <c r="Y223" i="5" s="1"/>
  <c r="W200" i="5"/>
  <c r="Y200" i="5" s="1"/>
  <c r="V177" i="5"/>
  <c r="X177" i="5" s="1"/>
  <c r="W147" i="5"/>
  <c r="Y147" i="5" s="1"/>
  <c r="W123" i="5"/>
  <c r="Y123" i="5" s="1"/>
  <c r="W94" i="5"/>
  <c r="Y94" i="5" s="1"/>
  <c r="W69" i="5"/>
  <c r="Y69" i="5" s="1"/>
  <c r="W27" i="5"/>
  <c r="Y27" i="5" s="1"/>
  <c r="V880" i="5"/>
  <c r="X880" i="5" s="1"/>
  <c r="V864" i="5"/>
  <c r="X864" i="5" s="1"/>
  <c r="V848" i="5"/>
  <c r="X848" i="5" s="1"/>
  <c r="V832" i="5"/>
  <c r="X832" i="5" s="1"/>
  <c r="V816" i="5"/>
  <c r="X816" i="5" s="1"/>
  <c r="V800" i="5"/>
  <c r="X800" i="5" s="1"/>
  <c r="V776" i="5"/>
  <c r="X776" i="5" s="1"/>
  <c r="V760" i="5"/>
  <c r="X760" i="5" s="1"/>
  <c r="W742" i="5"/>
  <c r="Y742" i="5" s="1"/>
  <c r="W725" i="5"/>
  <c r="Y725" i="5" s="1"/>
  <c r="W708" i="5"/>
  <c r="Y708" i="5" s="1"/>
  <c r="V700" i="5"/>
  <c r="X700" i="5" s="1"/>
  <c r="V683" i="5"/>
  <c r="X683" i="5" s="1"/>
  <c r="W672" i="5"/>
  <c r="Y672" i="5" s="1"/>
  <c r="W660" i="5"/>
  <c r="Y660" i="5" s="1"/>
  <c r="W646" i="5"/>
  <c r="Y646" i="5" s="1"/>
  <c r="W607" i="5"/>
  <c r="Y607" i="5" s="1"/>
  <c r="W585" i="5"/>
  <c r="Y585" i="5" s="1"/>
  <c r="W566" i="5"/>
  <c r="Y566" i="5" s="1"/>
  <c r="V545" i="5"/>
  <c r="X545" i="5" s="1"/>
  <c r="W523" i="5"/>
  <c r="Y523" i="5" s="1"/>
  <c r="W502" i="5"/>
  <c r="Y502" i="5" s="1"/>
  <c r="W477" i="5"/>
  <c r="Y477" i="5" s="1"/>
  <c r="W431" i="5"/>
  <c r="Y431" i="5" s="1"/>
  <c r="W129" i="5"/>
  <c r="Y129" i="5" s="1"/>
  <c r="W892" i="5"/>
  <c r="Y892" i="5" s="1"/>
  <c r="W884" i="5"/>
  <c r="Y884" i="5" s="1"/>
  <c r="W876" i="5"/>
  <c r="Y876" i="5" s="1"/>
  <c r="W868" i="5"/>
  <c r="Y868" i="5" s="1"/>
  <c r="W860" i="5"/>
  <c r="Y860" i="5" s="1"/>
  <c r="W852" i="5"/>
  <c r="Y852" i="5" s="1"/>
  <c r="W844" i="5"/>
  <c r="Y844" i="5" s="1"/>
  <c r="W836" i="5"/>
  <c r="Y836" i="5" s="1"/>
  <c r="W828" i="5"/>
  <c r="Y828" i="5" s="1"/>
  <c r="W820" i="5"/>
  <c r="Y820" i="5" s="1"/>
  <c r="W812" i="5"/>
  <c r="Y812" i="5" s="1"/>
  <c r="W804" i="5"/>
  <c r="Y804" i="5" s="1"/>
  <c r="W796" i="5"/>
  <c r="Y796" i="5" s="1"/>
  <c r="W788" i="5"/>
  <c r="Y788" i="5" s="1"/>
  <c r="W780" i="5"/>
  <c r="Y780" i="5" s="1"/>
  <c r="W772" i="5"/>
  <c r="Y772" i="5" s="1"/>
  <c r="W764" i="5"/>
  <c r="Y764" i="5" s="1"/>
  <c r="V756" i="5"/>
  <c r="X756" i="5" s="1"/>
  <c r="W747" i="5"/>
  <c r="Y747" i="5" s="1"/>
  <c r="V739" i="5"/>
  <c r="X739" i="5" s="1"/>
  <c r="Z739" i="5" s="1"/>
  <c r="AA738" i="5" s="1"/>
  <c r="W730" i="5"/>
  <c r="Y730" i="5" s="1"/>
  <c r="V722" i="5"/>
  <c r="X722" i="5" s="1"/>
  <c r="W713" i="5"/>
  <c r="Y713" i="5" s="1"/>
  <c r="V705" i="5"/>
  <c r="X705" i="5" s="1"/>
  <c r="W696" i="5"/>
  <c r="Y696" i="5" s="1"/>
  <c r="V688" i="5"/>
  <c r="X688" i="5" s="1"/>
  <c r="Z688" i="5" s="1"/>
  <c r="AA687" i="5" s="1"/>
  <c r="W678" i="5"/>
  <c r="Y678" i="5" s="1"/>
  <c r="W666" i="5"/>
  <c r="Y666" i="5" s="1"/>
  <c r="W654" i="5"/>
  <c r="Y654" i="5" s="1"/>
  <c r="W638" i="5"/>
  <c r="Y638" i="5" s="1"/>
  <c r="W619" i="5"/>
  <c r="Y619" i="5" s="1"/>
  <c r="W599" i="5"/>
  <c r="Y599" i="5" s="1"/>
  <c r="W577" i="5"/>
  <c r="Y577" i="5" s="1"/>
  <c r="W558" i="5"/>
  <c r="Y558" i="5" s="1"/>
  <c r="W534" i="5"/>
  <c r="Y534" i="5" s="1"/>
  <c r="W512" i="5"/>
  <c r="Y512" i="5" s="1"/>
  <c r="W489" i="5"/>
  <c r="Y489" i="5" s="1"/>
  <c r="W469" i="5"/>
  <c r="Y469" i="5" s="1"/>
  <c r="V441" i="5"/>
  <c r="X441" i="5" s="1"/>
  <c r="W417" i="5"/>
  <c r="Y417" i="5" s="1"/>
  <c r="Z417" i="5" s="1"/>
  <c r="AA416" i="5" s="1"/>
  <c r="W395" i="5"/>
  <c r="Y395" i="5" s="1"/>
  <c r="W368" i="5"/>
  <c r="Y368" i="5" s="1"/>
  <c r="V345" i="5"/>
  <c r="X345" i="5" s="1"/>
  <c r="Z345" i="5" s="1"/>
  <c r="AA344" i="5" s="1"/>
  <c r="W321" i="5"/>
  <c r="Y321" i="5" s="1"/>
  <c r="W295" i="5"/>
  <c r="Y295" i="5" s="1"/>
  <c r="W272" i="5"/>
  <c r="Y272" i="5" s="1"/>
  <c r="V249" i="5"/>
  <c r="X249" i="5" s="1"/>
  <c r="Z249" i="5" s="1"/>
  <c r="AA248" i="5" s="1"/>
  <c r="W222" i="5"/>
  <c r="Y222" i="5" s="1"/>
  <c r="W199" i="5"/>
  <c r="Y199" i="5" s="1"/>
  <c r="W176" i="5"/>
  <c r="Y176" i="5" s="1"/>
  <c r="W145" i="5"/>
  <c r="Y145" i="5" s="1"/>
  <c r="Z145" i="5" s="1"/>
  <c r="AA144" i="5" s="1"/>
  <c r="W121" i="5"/>
  <c r="Y121" i="5" s="1"/>
  <c r="W93" i="5"/>
  <c r="Y93" i="5" s="1"/>
  <c r="W67" i="5"/>
  <c r="Y67" i="5" s="1"/>
  <c r="W24" i="5"/>
  <c r="Y24" i="5" s="1"/>
  <c r="W285" i="5"/>
  <c r="Y285" i="5" s="1"/>
  <c r="V892" i="5"/>
  <c r="X892" i="5" s="1"/>
  <c r="V884" i="5"/>
  <c r="X884" i="5" s="1"/>
  <c r="V876" i="5"/>
  <c r="X876" i="5" s="1"/>
  <c r="V868" i="5"/>
  <c r="X868" i="5" s="1"/>
  <c r="V860" i="5"/>
  <c r="X860" i="5" s="1"/>
  <c r="V852" i="5"/>
  <c r="X852" i="5" s="1"/>
  <c r="V844" i="5"/>
  <c r="X844" i="5" s="1"/>
  <c r="V836" i="5"/>
  <c r="X836" i="5" s="1"/>
  <c r="V828" i="5"/>
  <c r="X828" i="5" s="1"/>
  <c r="V820" i="5"/>
  <c r="X820" i="5" s="1"/>
  <c r="V812" i="5"/>
  <c r="X812" i="5" s="1"/>
  <c r="Z812" i="5" s="1"/>
  <c r="AA811" i="5" s="1"/>
  <c r="V804" i="5"/>
  <c r="X804" i="5" s="1"/>
  <c r="V796" i="5"/>
  <c r="X796" i="5" s="1"/>
  <c r="V788" i="5"/>
  <c r="X788" i="5" s="1"/>
  <c r="V780" i="5"/>
  <c r="X780" i="5" s="1"/>
  <c r="V772" i="5"/>
  <c r="X772" i="5" s="1"/>
  <c r="Z772" i="5" s="1"/>
  <c r="AA771" i="5" s="1"/>
  <c r="V764" i="5"/>
  <c r="X764" i="5" s="1"/>
  <c r="W755" i="5"/>
  <c r="Y755" i="5" s="1"/>
  <c r="V747" i="5"/>
  <c r="X747" i="5" s="1"/>
  <c r="W738" i="5"/>
  <c r="Y738" i="5" s="1"/>
  <c r="V730" i="5"/>
  <c r="X730" i="5" s="1"/>
  <c r="W721" i="5"/>
  <c r="Y721" i="5" s="1"/>
  <c r="V713" i="5"/>
  <c r="X713" i="5" s="1"/>
  <c r="W704" i="5"/>
  <c r="Y704" i="5" s="1"/>
  <c r="V696" i="5"/>
  <c r="X696" i="5" s="1"/>
  <c r="V687" i="5"/>
  <c r="X687" i="5" s="1"/>
  <c r="V678" i="5"/>
  <c r="X678" i="5" s="1"/>
  <c r="Z678" i="5" s="1"/>
  <c r="AA677" i="5" s="1"/>
  <c r="V666" i="5"/>
  <c r="X666" i="5" s="1"/>
  <c r="W653" i="5"/>
  <c r="Y653" i="5" s="1"/>
  <c r="W637" i="5"/>
  <c r="Y637" i="5" s="1"/>
  <c r="W617" i="5"/>
  <c r="Y617" i="5" s="1"/>
  <c r="W598" i="5"/>
  <c r="Y598" i="5" s="1"/>
  <c r="V577" i="5"/>
  <c r="X577" i="5" s="1"/>
  <c r="W557" i="5"/>
  <c r="Y557" i="5" s="1"/>
  <c r="W533" i="5"/>
  <c r="Y533" i="5" s="1"/>
  <c r="W511" i="5"/>
  <c r="Y511" i="5" s="1"/>
  <c r="V489" i="5"/>
  <c r="X489" i="5" s="1"/>
  <c r="W467" i="5"/>
  <c r="Y467" i="5" s="1"/>
  <c r="W440" i="5"/>
  <c r="Y440" i="5" s="1"/>
  <c r="V417" i="5"/>
  <c r="X417" i="5" s="1"/>
  <c r="W393" i="5"/>
  <c r="Y393" i="5" s="1"/>
  <c r="W367" i="5"/>
  <c r="Y367" i="5" s="1"/>
  <c r="W344" i="5"/>
  <c r="Y344" i="5" s="1"/>
  <c r="V321" i="5"/>
  <c r="X321" i="5" s="1"/>
  <c r="W294" i="5"/>
  <c r="Y294" i="5" s="1"/>
  <c r="W271" i="5"/>
  <c r="Y271" i="5" s="1"/>
  <c r="W248" i="5"/>
  <c r="Y248" i="5" s="1"/>
  <c r="W221" i="5"/>
  <c r="Y221" i="5" s="1"/>
  <c r="W198" i="5"/>
  <c r="Y198" i="5" s="1"/>
  <c r="W175" i="5"/>
  <c r="Y175" i="5" s="1"/>
  <c r="V145" i="5"/>
  <c r="X145" i="5" s="1"/>
  <c r="V121" i="5"/>
  <c r="X121" i="5" s="1"/>
  <c r="W91" i="5"/>
  <c r="Y91" i="5" s="1"/>
  <c r="W64" i="5"/>
  <c r="Y64" i="5" s="1"/>
  <c r="W23" i="5"/>
  <c r="Y23" i="5" s="1"/>
  <c r="W403" i="5"/>
  <c r="Y403" i="5" s="1"/>
  <c r="W891" i="5"/>
  <c r="Y891" i="5" s="1"/>
  <c r="W883" i="5"/>
  <c r="Y883" i="5" s="1"/>
  <c r="W875" i="5"/>
  <c r="Y875" i="5" s="1"/>
  <c r="W867" i="5"/>
  <c r="Y867" i="5" s="1"/>
  <c r="W859" i="5"/>
  <c r="Y859" i="5" s="1"/>
  <c r="W851" i="5"/>
  <c r="Y851" i="5" s="1"/>
  <c r="W843" i="5"/>
  <c r="Y843" i="5" s="1"/>
  <c r="W835" i="5"/>
  <c r="Y835" i="5" s="1"/>
  <c r="Z835" i="5" s="1"/>
  <c r="AA834" i="5" s="1"/>
  <c r="W827" i="5"/>
  <c r="Y827" i="5" s="1"/>
  <c r="W819" i="5"/>
  <c r="Y819" i="5" s="1"/>
  <c r="W811" i="5"/>
  <c r="Y811" i="5" s="1"/>
  <c r="W803" i="5"/>
  <c r="Y803" i="5" s="1"/>
  <c r="W795" i="5"/>
  <c r="Y795" i="5" s="1"/>
  <c r="W787" i="5"/>
  <c r="Y787" i="5" s="1"/>
  <c r="W779" i="5"/>
  <c r="Y779" i="5" s="1"/>
  <c r="W771" i="5"/>
  <c r="Y771" i="5" s="1"/>
  <c r="W763" i="5"/>
  <c r="Y763" i="5" s="1"/>
  <c r="V755" i="5"/>
  <c r="X755" i="5" s="1"/>
  <c r="W746" i="5"/>
  <c r="Y746" i="5" s="1"/>
  <c r="V738" i="5"/>
  <c r="X738" i="5" s="1"/>
  <c r="W729" i="5"/>
  <c r="Y729" i="5" s="1"/>
  <c r="V721" i="5"/>
  <c r="X721" i="5" s="1"/>
  <c r="W712" i="5"/>
  <c r="Y712" i="5" s="1"/>
  <c r="V704" i="5"/>
  <c r="X704" i="5" s="1"/>
  <c r="Z704" i="5" s="1"/>
  <c r="AA703" i="5" s="1"/>
  <c r="V695" i="5"/>
  <c r="X695" i="5" s="1"/>
  <c r="W686" i="5"/>
  <c r="Y686" i="5" s="1"/>
  <c r="W677" i="5"/>
  <c r="Y677" i="5" s="1"/>
  <c r="W665" i="5"/>
  <c r="Y665" i="5" s="1"/>
  <c r="W652" i="5"/>
  <c r="Y652" i="5" s="1"/>
  <c r="W636" i="5"/>
  <c r="Y636" i="5" s="1"/>
  <c r="V617" i="5"/>
  <c r="X617" i="5" s="1"/>
  <c r="W597" i="5"/>
  <c r="Y597" i="5" s="1"/>
  <c r="W576" i="5"/>
  <c r="Y576" i="5" s="1"/>
  <c r="W555" i="5"/>
  <c r="Y555" i="5" s="1"/>
  <c r="W531" i="5"/>
  <c r="Y531" i="5" s="1"/>
  <c r="W510" i="5"/>
  <c r="Y510" i="5" s="1"/>
  <c r="W488" i="5"/>
  <c r="Y488" i="5" s="1"/>
  <c r="W465" i="5"/>
  <c r="Y465" i="5" s="1"/>
  <c r="W439" i="5"/>
  <c r="Y439" i="5" s="1"/>
  <c r="W416" i="5"/>
  <c r="Y416" i="5" s="1"/>
  <c r="V393" i="5"/>
  <c r="X393" i="5" s="1"/>
  <c r="W366" i="5"/>
  <c r="Y366" i="5" s="1"/>
  <c r="W343" i="5"/>
  <c r="Y343" i="5" s="1"/>
  <c r="W320" i="5"/>
  <c r="Y320" i="5" s="1"/>
  <c r="W293" i="5"/>
  <c r="Y293" i="5" s="1"/>
  <c r="W270" i="5"/>
  <c r="Y270" i="5" s="1"/>
  <c r="W247" i="5"/>
  <c r="Y247" i="5" s="1"/>
  <c r="W219" i="5"/>
  <c r="Y219" i="5" s="1"/>
  <c r="W197" i="5"/>
  <c r="Y197" i="5" s="1"/>
  <c r="W168" i="5"/>
  <c r="Y168" i="5" s="1"/>
  <c r="W144" i="5"/>
  <c r="Y144" i="5" s="1"/>
  <c r="W120" i="5"/>
  <c r="Y120" i="5" s="1"/>
  <c r="W89" i="5"/>
  <c r="Y89" i="5" s="1"/>
  <c r="W63" i="5"/>
  <c r="Y63" i="5" s="1"/>
  <c r="W22" i="5"/>
  <c r="Y22" i="5" s="1"/>
  <c r="V257" i="5"/>
  <c r="X257" i="5" s="1"/>
  <c r="V891" i="5"/>
  <c r="X891" i="5" s="1"/>
  <c r="V883" i="5"/>
  <c r="X883" i="5" s="1"/>
  <c r="V875" i="5"/>
  <c r="X875" i="5" s="1"/>
  <c r="V867" i="5"/>
  <c r="X867" i="5" s="1"/>
  <c r="V859" i="5"/>
  <c r="X859" i="5" s="1"/>
  <c r="V851" i="5"/>
  <c r="X851" i="5" s="1"/>
  <c r="V843" i="5"/>
  <c r="X843" i="5" s="1"/>
  <c r="V835" i="5"/>
  <c r="X835" i="5" s="1"/>
  <c r="V827" i="5"/>
  <c r="X827" i="5" s="1"/>
  <c r="V819" i="5"/>
  <c r="X819" i="5" s="1"/>
  <c r="V811" i="5"/>
  <c r="X811" i="5" s="1"/>
  <c r="Z811" i="5" s="1"/>
  <c r="AA810" i="5" s="1"/>
  <c r="V803" i="5"/>
  <c r="X803" i="5" s="1"/>
  <c r="V795" i="5"/>
  <c r="X795" i="5" s="1"/>
  <c r="V787" i="5"/>
  <c r="X787" i="5" s="1"/>
  <c r="V779" i="5"/>
  <c r="X779" i="5" s="1"/>
  <c r="V771" i="5"/>
  <c r="X771" i="5" s="1"/>
  <c r="Z771" i="5" s="1"/>
  <c r="AA770" i="5" s="1"/>
  <c r="V763" i="5"/>
  <c r="X763" i="5" s="1"/>
  <c r="W754" i="5"/>
  <c r="Y754" i="5" s="1"/>
  <c r="V746" i="5"/>
  <c r="X746" i="5" s="1"/>
  <c r="W737" i="5"/>
  <c r="Y737" i="5" s="1"/>
  <c r="V729" i="5"/>
  <c r="X729" i="5" s="1"/>
  <c r="W720" i="5"/>
  <c r="Y720" i="5" s="1"/>
  <c r="V712" i="5"/>
  <c r="X712" i="5" s="1"/>
  <c r="V703" i="5"/>
  <c r="X703" i="5" s="1"/>
  <c r="W694" i="5"/>
  <c r="Y694" i="5" s="1"/>
  <c r="V686" i="5"/>
  <c r="X686" i="5" s="1"/>
  <c r="W676" i="5"/>
  <c r="Y676" i="5" s="1"/>
  <c r="V665" i="5"/>
  <c r="X665" i="5" s="1"/>
  <c r="W651" i="5"/>
  <c r="Y651" i="5" s="1"/>
  <c r="W635" i="5"/>
  <c r="Y635" i="5" s="1"/>
  <c r="W616" i="5"/>
  <c r="Y616" i="5" s="1"/>
  <c r="W595" i="5"/>
  <c r="Y595" i="5" s="1"/>
  <c r="W575" i="5"/>
  <c r="Y575" i="5" s="1"/>
  <c r="W552" i="5"/>
  <c r="Y552" i="5" s="1"/>
  <c r="W529" i="5"/>
  <c r="Y529" i="5" s="1"/>
  <c r="W509" i="5"/>
  <c r="Y509" i="5" s="1"/>
  <c r="W487" i="5"/>
  <c r="Y487" i="5" s="1"/>
  <c r="W461" i="5"/>
  <c r="Y461" i="5" s="1"/>
  <c r="W438" i="5"/>
  <c r="Y438" i="5" s="1"/>
  <c r="W415" i="5"/>
  <c r="Y415" i="5" s="1"/>
  <c r="W387" i="5"/>
  <c r="Y387" i="5" s="1"/>
  <c r="W365" i="5"/>
  <c r="Y365" i="5" s="1"/>
  <c r="W342" i="5"/>
  <c r="Y342" i="5" s="1"/>
  <c r="W313" i="5"/>
  <c r="Y313" i="5" s="1"/>
  <c r="W291" i="5"/>
  <c r="Y291" i="5" s="1"/>
  <c r="W269" i="5"/>
  <c r="Y269" i="5" s="1"/>
  <c r="V241" i="5"/>
  <c r="X241" i="5" s="1"/>
  <c r="W217" i="5"/>
  <c r="Y217" i="5" s="1"/>
  <c r="Z217" i="5" s="1"/>
  <c r="AA216" i="5" s="1"/>
  <c r="W195" i="5"/>
  <c r="Y195" i="5" s="1"/>
  <c r="W167" i="5"/>
  <c r="Y167" i="5" s="1"/>
  <c r="W143" i="5"/>
  <c r="Y143" i="5" s="1"/>
  <c r="V113" i="5"/>
  <c r="X113" i="5" s="1"/>
  <c r="V89" i="5"/>
  <c r="X89" i="5" s="1"/>
  <c r="W62" i="5"/>
  <c r="Y62" i="5" s="1"/>
  <c r="W21" i="5"/>
  <c r="Y21" i="5" s="1"/>
  <c r="W233" i="5"/>
  <c r="Y233" i="5" s="1"/>
  <c r="W890" i="5"/>
  <c r="Y890" i="5" s="1"/>
  <c r="W882" i="5"/>
  <c r="Y882" i="5" s="1"/>
  <c r="W874" i="5"/>
  <c r="Y874" i="5" s="1"/>
  <c r="W866" i="5"/>
  <c r="Y866" i="5" s="1"/>
  <c r="W858" i="5"/>
  <c r="Y858" i="5" s="1"/>
  <c r="W850" i="5"/>
  <c r="Y850" i="5" s="1"/>
  <c r="W842" i="5"/>
  <c r="Y842" i="5" s="1"/>
  <c r="W834" i="5"/>
  <c r="Y834" i="5" s="1"/>
  <c r="Z834" i="5" s="1"/>
  <c r="AA833" i="5" s="1"/>
  <c r="W826" i="5"/>
  <c r="Y826" i="5" s="1"/>
  <c r="W818" i="5"/>
  <c r="Y818" i="5" s="1"/>
  <c r="W810" i="5"/>
  <c r="Y810" i="5" s="1"/>
  <c r="W802" i="5"/>
  <c r="Y802" i="5" s="1"/>
  <c r="W794" i="5"/>
  <c r="Y794" i="5" s="1"/>
  <c r="W786" i="5"/>
  <c r="Y786" i="5" s="1"/>
  <c r="W778" i="5"/>
  <c r="Y778" i="5" s="1"/>
  <c r="W770" i="5"/>
  <c r="Y770" i="5" s="1"/>
  <c r="W762" i="5"/>
  <c r="Y762" i="5" s="1"/>
  <c r="V754" i="5"/>
  <c r="X754" i="5" s="1"/>
  <c r="W745" i="5"/>
  <c r="Y745" i="5" s="1"/>
  <c r="V737" i="5"/>
  <c r="X737" i="5" s="1"/>
  <c r="W728" i="5"/>
  <c r="Y728" i="5" s="1"/>
  <c r="V720" i="5"/>
  <c r="X720" i="5" s="1"/>
  <c r="V711" i="5"/>
  <c r="X711" i="5" s="1"/>
  <c r="W702" i="5"/>
  <c r="Y702" i="5" s="1"/>
  <c r="Z702" i="5" s="1"/>
  <c r="AA701" i="5" s="1"/>
  <c r="V694" i="5"/>
  <c r="X694" i="5" s="1"/>
  <c r="W685" i="5"/>
  <c r="Y685" i="5" s="1"/>
  <c r="W675" i="5"/>
  <c r="Y675" i="5" s="1"/>
  <c r="W664" i="5"/>
  <c r="Y664" i="5" s="1"/>
  <c r="V650" i="5"/>
  <c r="X650" i="5" s="1"/>
  <c r="W633" i="5"/>
  <c r="Y633" i="5" s="1"/>
  <c r="W615" i="5"/>
  <c r="Y615" i="5" s="1"/>
  <c r="W593" i="5"/>
  <c r="Y593" i="5" s="1"/>
  <c r="W574" i="5"/>
  <c r="Y574" i="5" s="1"/>
  <c r="W551" i="5"/>
  <c r="Y551" i="5" s="1"/>
  <c r="V529" i="5"/>
  <c r="X529" i="5" s="1"/>
  <c r="Z529" i="5" s="1"/>
  <c r="AA528" i="5" s="1"/>
  <c r="W507" i="5"/>
  <c r="Y507" i="5" s="1"/>
  <c r="W486" i="5"/>
  <c r="Y486" i="5" s="1"/>
  <c r="W459" i="5"/>
  <c r="Y459" i="5" s="1"/>
  <c r="W437" i="5"/>
  <c r="Y437" i="5" s="1"/>
  <c r="W414" i="5"/>
  <c r="Y414" i="5" s="1"/>
  <c r="W385" i="5"/>
  <c r="Y385" i="5" s="1"/>
  <c r="W363" i="5"/>
  <c r="Y363" i="5" s="1"/>
  <c r="W341" i="5"/>
  <c r="Y341" i="5" s="1"/>
  <c r="V313" i="5"/>
  <c r="X313" i="5" s="1"/>
  <c r="W289" i="5"/>
  <c r="Y289" i="5" s="1"/>
  <c r="W267" i="5"/>
  <c r="Y267" i="5" s="1"/>
  <c r="W240" i="5"/>
  <c r="Y240" i="5" s="1"/>
  <c r="V217" i="5"/>
  <c r="X217" i="5" s="1"/>
  <c r="W193" i="5"/>
  <c r="Y193" i="5" s="1"/>
  <c r="W166" i="5"/>
  <c r="Y166" i="5" s="1"/>
  <c r="W142" i="5"/>
  <c r="Y142" i="5" s="1"/>
  <c r="W112" i="5"/>
  <c r="Y112" i="5" s="1"/>
  <c r="W88" i="5"/>
  <c r="Y88" i="5" s="1"/>
  <c r="W53" i="5"/>
  <c r="Y53" i="5" s="1"/>
  <c r="W19" i="5"/>
  <c r="Y19" i="5" s="1"/>
  <c r="W358" i="5"/>
  <c r="Y358" i="5" s="1"/>
  <c r="V890" i="5"/>
  <c r="X890" i="5" s="1"/>
  <c r="V882" i="5"/>
  <c r="X882" i="5" s="1"/>
  <c r="V874" i="5"/>
  <c r="X874" i="5" s="1"/>
  <c r="V866" i="5"/>
  <c r="X866" i="5" s="1"/>
  <c r="V858" i="5"/>
  <c r="X858" i="5" s="1"/>
  <c r="V850" i="5"/>
  <c r="X850" i="5" s="1"/>
  <c r="V842" i="5"/>
  <c r="X842" i="5" s="1"/>
  <c r="V834" i="5"/>
  <c r="X834" i="5" s="1"/>
  <c r="V826" i="5"/>
  <c r="X826" i="5" s="1"/>
  <c r="V818" i="5"/>
  <c r="X818" i="5" s="1"/>
  <c r="V810" i="5"/>
  <c r="X810" i="5" s="1"/>
  <c r="Z810" i="5" s="1"/>
  <c r="AA809" i="5" s="1"/>
  <c r="V802" i="5"/>
  <c r="X802" i="5" s="1"/>
  <c r="V794" i="5"/>
  <c r="X794" i="5" s="1"/>
  <c r="V786" i="5"/>
  <c r="X786" i="5" s="1"/>
  <c r="V778" i="5"/>
  <c r="X778" i="5" s="1"/>
  <c r="V770" i="5"/>
  <c r="X770" i="5" s="1"/>
  <c r="Z770" i="5" s="1"/>
  <c r="AA769" i="5" s="1"/>
  <c r="V762" i="5"/>
  <c r="X762" i="5" s="1"/>
  <c r="W753" i="5"/>
  <c r="Y753" i="5" s="1"/>
  <c r="V745" i="5"/>
  <c r="X745" i="5" s="1"/>
  <c r="W736" i="5"/>
  <c r="Y736" i="5" s="1"/>
  <c r="V728" i="5"/>
  <c r="X728" i="5" s="1"/>
  <c r="V719" i="5"/>
  <c r="X719" i="5" s="1"/>
  <c r="W710" i="5"/>
  <c r="Y710" i="5" s="1"/>
  <c r="V702" i="5"/>
  <c r="X702" i="5" s="1"/>
  <c r="W693" i="5"/>
  <c r="Y693" i="5" s="1"/>
  <c r="V685" i="5"/>
  <c r="X685" i="5" s="1"/>
  <c r="W674" i="5"/>
  <c r="Y674" i="5" s="1"/>
  <c r="W663" i="5"/>
  <c r="Y663" i="5" s="1"/>
  <c r="W649" i="5"/>
  <c r="Y649" i="5" s="1"/>
  <c r="V633" i="5"/>
  <c r="X633" i="5" s="1"/>
  <c r="W614" i="5"/>
  <c r="Y614" i="5" s="1"/>
  <c r="V593" i="5"/>
  <c r="X593" i="5" s="1"/>
  <c r="Z593" i="5" s="1"/>
  <c r="AA592" i="5" s="1"/>
  <c r="W569" i="5"/>
  <c r="Y569" i="5" s="1"/>
  <c r="W550" i="5"/>
  <c r="Y550" i="5" s="1"/>
  <c r="W528" i="5"/>
  <c r="Y528" i="5" s="1"/>
  <c r="W505" i="5"/>
  <c r="Y505" i="5" s="1"/>
  <c r="W485" i="5"/>
  <c r="Y485" i="5" s="1"/>
  <c r="W457" i="5"/>
  <c r="Y457" i="5" s="1"/>
  <c r="W435" i="5"/>
  <c r="Y435" i="5" s="1"/>
  <c r="W413" i="5"/>
  <c r="Y413" i="5" s="1"/>
  <c r="V385" i="5"/>
  <c r="X385" i="5" s="1"/>
  <c r="W361" i="5"/>
  <c r="Y361" i="5" s="1"/>
  <c r="W339" i="5"/>
  <c r="Y339" i="5" s="1"/>
  <c r="W312" i="5"/>
  <c r="Y312" i="5" s="1"/>
  <c r="V289" i="5"/>
  <c r="X289" i="5" s="1"/>
  <c r="W265" i="5"/>
  <c r="Y265" i="5" s="1"/>
  <c r="W239" i="5"/>
  <c r="Y239" i="5" s="1"/>
  <c r="W216" i="5"/>
  <c r="Y216" i="5" s="1"/>
  <c r="V193" i="5"/>
  <c r="X193" i="5" s="1"/>
  <c r="W165" i="5"/>
  <c r="Y165" i="5" s="1"/>
  <c r="W141" i="5"/>
  <c r="Y141" i="5" s="1"/>
  <c r="W111" i="5"/>
  <c r="Y111" i="5" s="1"/>
  <c r="W87" i="5"/>
  <c r="Y87" i="5" s="1"/>
  <c r="W51" i="5"/>
  <c r="Y51" i="5" s="1"/>
  <c r="W16" i="5"/>
  <c r="Y16" i="5" s="1"/>
  <c r="W307" i="5"/>
  <c r="Y307" i="5" s="1"/>
  <c r="W889" i="5"/>
  <c r="Y889" i="5" s="1"/>
  <c r="W881" i="5"/>
  <c r="Y881" i="5" s="1"/>
  <c r="W873" i="5"/>
  <c r="Y873" i="5" s="1"/>
  <c r="W865" i="5"/>
  <c r="Y865" i="5" s="1"/>
  <c r="W857" i="5"/>
  <c r="Y857" i="5" s="1"/>
  <c r="W849" i="5"/>
  <c r="Y849" i="5" s="1"/>
  <c r="W841" i="5"/>
  <c r="Y841" i="5" s="1"/>
  <c r="W833" i="5"/>
  <c r="Y833" i="5" s="1"/>
  <c r="W825" i="5"/>
  <c r="Y825" i="5" s="1"/>
  <c r="W817" i="5"/>
  <c r="Y817" i="5" s="1"/>
  <c r="W809" i="5"/>
  <c r="Y809" i="5" s="1"/>
  <c r="W801" i="5"/>
  <c r="Y801" i="5" s="1"/>
  <c r="W793" i="5"/>
  <c r="Y793" i="5" s="1"/>
  <c r="W785" i="5"/>
  <c r="Y785" i="5" s="1"/>
  <c r="W777" i="5"/>
  <c r="Y777" i="5" s="1"/>
  <c r="W769" i="5"/>
  <c r="Y769" i="5" s="1"/>
  <c r="W761" i="5"/>
  <c r="Y761" i="5" s="1"/>
  <c r="V753" i="5"/>
  <c r="X753" i="5" s="1"/>
  <c r="W744" i="5"/>
  <c r="Y744" i="5" s="1"/>
  <c r="V736" i="5"/>
  <c r="X736" i="5" s="1"/>
  <c r="V727" i="5"/>
  <c r="X727" i="5" s="1"/>
  <c r="W718" i="5"/>
  <c r="Y718" i="5" s="1"/>
  <c r="V710" i="5"/>
  <c r="X710" i="5" s="1"/>
  <c r="W701" i="5"/>
  <c r="Y701" i="5" s="1"/>
  <c r="V693" i="5"/>
  <c r="X693" i="5" s="1"/>
  <c r="W684" i="5"/>
  <c r="Y684" i="5" s="1"/>
  <c r="V674" i="5"/>
  <c r="X674" i="5" s="1"/>
  <c r="W662" i="5"/>
  <c r="Y662" i="5" s="1"/>
  <c r="V649" i="5"/>
  <c r="X649" i="5" s="1"/>
  <c r="W632" i="5"/>
  <c r="Y632" i="5" s="1"/>
  <c r="W613" i="5"/>
  <c r="Y613" i="5" s="1"/>
  <c r="W592" i="5"/>
  <c r="Y592" i="5" s="1"/>
  <c r="V569" i="5"/>
  <c r="X569" i="5" s="1"/>
  <c r="W549" i="5"/>
  <c r="Y549" i="5" s="1"/>
  <c r="W527" i="5"/>
  <c r="Y527" i="5" s="1"/>
  <c r="V505" i="5"/>
  <c r="X505" i="5" s="1"/>
  <c r="W483" i="5"/>
  <c r="Y483" i="5" s="1"/>
  <c r="V457" i="5"/>
  <c r="X457" i="5" s="1"/>
  <c r="W433" i="5"/>
  <c r="Y433" i="5" s="1"/>
  <c r="W411" i="5"/>
  <c r="Y411" i="5" s="1"/>
  <c r="W384" i="5"/>
  <c r="Y384" i="5" s="1"/>
  <c r="V361" i="5"/>
  <c r="X361" i="5" s="1"/>
  <c r="W337" i="5"/>
  <c r="Y337" i="5" s="1"/>
  <c r="W311" i="5"/>
  <c r="Y311" i="5" s="1"/>
  <c r="W288" i="5"/>
  <c r="Y288" i="5" s="1"/>
  <c r="V265" i="5"/>
  <c r="X265" i="5" s="1"/>
  <c r="W238" i="5"/>
  <c r="Y238" i="5" s="1"/>
  <c r="W215" i="5"/>
  <c r="Y215" i="5" s="1"/>
  <c r="W192" i="5"/>
  <c r="Y192" i="5" s="1"/>
  <c r="W163" i="5"/>
  <c r="Y163" i="5" s="1"/>
  <c r="W139" i="5"/>
  <c r="Y139" i="5" s="1"/>
  <c r="W110" i="5"/>
  <c r="Y110" i="5" s="1"/>
  <c r="W86" i="5"/>
  <c r="Y86" i="5" s="1"/>
  <c r="W48" i="5"/>
  <c r="Y48" i="5" s="1"/>
  <c r="W15" i="5"/>
  <c r="Y15" i="5" s="1"/>
  <c r="W329" i="5"/>
  <c r="Y329" i="5" s="1"/>
  <c r="V889" i="5"/>
  <c r="X889" i="5" s="1"/>
  <c r="V881" i="5"/>
  <c r="X881" i="5" s="1"/>
  <c r="V873" i="5"/>
  <c r="X873" i="5" s="1"/>
  <c r="V865" i="5"/>
  <c r="X865" i="5" s="1"/>
  <c r="V857" i="5"/>
  <c r="X857" i="5" s="1"/>
  <c r="V849" i="5"/>
  <c r="X849" i="5" s="1"/>
  <c r="V841" i="5"/>
  <c r="X841" i="5" s="1"/>
  <c r="V833" i="5"/>
  <c r="X833" i="5" s="1"/>
  <c r="V825" i="5"/>
  <c r="X825" i="5" s="1"/>
  <c r="V817" i="5"/>
  <c r="X817" i="5" s="1"/>
  <c r="V809" i="5"/>
  <c r="X809" i="5" s="1"/>
  <c r="Z809" i="5" s="1"/>
  <c r="AA808" i="5" s="1"/>
  <c r="V801" i="5"/>
  <c r="X801" i="5" s="1"/>
  <c r="V793" i="5"/>
  <c r="X793" i="5" s="1"/>
  <c r="V785" i="5"/>
  <c r="X785" i="5" s="1"/>
  <c r="V777" i="5"/>
  <c r="X777" i="5" s="1"/>
  <c r="V769" i="5"/>
  <c r="X769" i="5" s="1"/>
  <c r="Z769" i="5" s="1"/>
  <c r="AA768" i="5" s="1"/>
  <c r="V761" i="5"/>
  <c r="X761" i="5" s="1"/>
  <c r="W752" i="5"/>
  <c r="Y752" i="5" s="1"/>
  <c r="V744" i="5"/>
  <c r="X744" i="5" s="1"/>
  <c r="V735" i="5"/>
  <c r="X735" i="5" s="1"/>
  <c r="W726" i="5"/>
  <c r="Y726" i="5" s="1"/>
  <c r="V718" i="5"/>
  <c r="X718" i="5" s="1"/>
  <c r="W709" i="5"/>
  <c r="Y709" i="5" s="1"/>
  <c r="V701" i="5"/>
  <c r="X701" i="5" s="1"/>
  <c r="W692" i="5"/>
  <c r="Y692" i="5" s="1"/>
  <c r="V684" i="5"/>
  <c r="X684" i="5" s="1"/>
  <c r="W673" i="5"/>
  <c r="Y673" i="5" s="1"/>
  <c r="V662" i="5"/>
  <c r="X662" i="5" s="1"/>
  <c r="W648" i="5"/>
  <c r="Y648" i="5" s="1"/>
  <c r="W631" i="5"/>
  <c r="Y631" i="5" s="1"/>
  <c r="W611" i="5"/>
  <c r="Y611" i="5" s="1"/>
  <c r="W589" i="5"/>
  <c r="Y589" i="5" s="1"/>
  <c r="W568" i="5"/>
  <c r="Y568" i="5" s="1"/>
  <c r="W547" i="5"/>
  <c r="Y547" i="5" s="1"/>
  <c r="W526" i="5"/>
  <c r="Y526" i="5" s="1"/>
  <c r="W504" i="5"/>
  <c r="Y504" i="5" s="1"/>
  <c r="W479" i="5"/>
  <c r="Y479" i="5" s="1"/>
  <c r="W456" i="5"/>
  <c r="Y456" i="5" s="1"/>
  <c r="V433" i="5"/>
  <c r="X433" i="5" s="1"/>
  <c r="W406" i="5"/>
  <c r="Y406" i="5" s="1"/>
  <c r="W383" i="5"/>
  <c r="Y383" i="5" s="1"/>
  <c r="W360" i="5"/>
  <c r="Y360" i="5" s="1"/>
  <c r="W333" i="5"/>
  <c r="Y333" i="5" s="1"/>
  <c r="W310" i="5"/>
  <c r="Y310" i="5" s="1"/>
  <c r="W287" i="5"/>
  <c r="Y287" i="5" s="1"/>
  <c r="W259" i="5"/>
  <c r="Y259" i="5" s="1"/>
  <c r="W237" i="5"/>
  <c r="Y237" i="5" s="1"/>
  <c r="W214" i="5"/>
  <c r="Y214" i="5" s="1"/>
  <c r="W185" i="5"/>
  <c r="Y185" i="5" s="1"/>
  <c r="W161" i="5"/>
  <c r="Y161" i="5" s="1"/>
  <c r="W137" i="5"/>
  <c r="Y137" i="5" s="1"/>
  <c r="W109" i="5"/>
  <c r="Y109" i="5" s="1"/>
  <c r="W85" i="5"/>
  <c r="Y85" i="5" s="1"/>
  <c r="W47" i="5"/>
  <c r="Y47" i="5" s="1"/>
  <c r="W14" i="5"/>
  <c r="Y14" i="5" s="1"/>
  <c r="W381" i="5"/>
  <c r="Y381" i="5" s="1"/>
  <c r="W888" i="5"/>
  <c r="Y888" i="5" s="1"/>
  <c r="W880" i="5"/>
  <c r="Y880" i="5" s="1"/>
  <c r="W872" i="5"/>
  <c r="Y872" i="5" s="1"/>
  <c r="W864" i="5"/>
  <c r="Y864" i="5" s="1"/>
  <c r="W856" i="5"/>
  <c r="Y856" i="5" s="1"/>
  <c r="W848" i="5"/>
  <c r="Y848" i="5" s="1"/>
  <c r="W840" i="5"/>
  <c r="Y840" i="5" s="1"/>
  <c r="W832" i="5"/>
  <c r="Y832" i="5" s="1"/>
  <c r="Z832" i="5" s="1"/>
  <c r="AA831" i="5" s="1"/>
  <c r="W824" i="5"/>
  <c r="Y824" i="5" s="1"/>
  <c r="W816" i="5"/>
  <c r="Y816" i="5" s="1"/>
  <c r="W808" i="5"/>
  <c r="Y808" i="5" s="1"/>
  <c r="W800" i="5"/>
  <c r="Y800" i="5" s="1"/>
  <c r="Z800" i="5" s="1"/>
  <c r="AA799" i="5" s="1"/>
  <c r="W792" i="5"/>
  <c r="Y792" i="5" s="1"/>
  <c r="Z792" i="5" s="1"/>
  <c r="AA791" i="5" s="1"/>
  <c r="W784" i="5"/>
  <c r="Y784" i="5" s="1"/>
  <c r="Z784" i="5" s="1"/>
  <c r="AA783" i="5" s="1"/>
  <c r="W776" i="5"/>
  <c r="Y776" i="5" s="1"/>
  <c r="Z776" i="5" s="1"/>
  <c r="AA775" i="5" s="1"/>
  <c r="W768" i="5"/>
  <c r="Y768" i="5" s="1"/>
  <c r="W760" i="5"/>
  <c r="Y760" i="5" s="1"/>
  <c r="V752" i="5"/>
  <c r="X752" i="5" s="1"/>
  <c r="V743" i="5"/>
  <c r="X743" i="5" s="1"/>
  <c r="W734" i="5"/>
  <c r="Y734" i="5" s="1"/>
  <c r="V726" i="5"/>
  <c r="X726" i="5" s="1"/>
  <c r="W717" i="5"/>
  <c r="Y717" i="5" s="1"/>
  <c r="V709" i="5"/>
  <c r="X709" i="5" s="1"/>
  <c r="W700" i="5"/>
  <c r="Y700" i="5" s="1"/>
  <c r="V692" i="5"/>
  <c r="X692" i="5" s="1"/>
  <c r="W683" i="5"/>
  <c r="Y683" i="5" s="1"/>
  <c r="V673" i="5"/>
  <c r="X673" i="5" s="1"/>
  <c r="W661" i="5"/>
  <c r="Y661" i="5" s="1"/>
  <c r="W647" i="5"/>
  <c r="Y647" i="5" s="1"/>
  <c r="W630" i="5"/>
  <c r="Y630" i="5" s="1"/>
  <c r="W609" i="5"/>
  <c r="Y609" i="5" s="1"/>
  <c r="W587" i="5"/>
  <c r="Y587" i="5" s="1"/>
  <c r="W567" i="5"/>
  <c r="Y567" i="5" s="1"/>
  <c r="W545" i="5"/>
  <c r="Y545" i="5" s="1"/>
  <c r="Z545" i="5" s="1"/>
  <c r="AA544" i="5" s="1"/>
  <c r="W525" i="5"/>
  <c r="Y525" i="5" s="1"/>
  <c r="W503" i="5"/>
  <c r="Y503" i="5" s="1"/>
  <c r="W478" i="5"/>
  <c r="Y478" i="5" s="1"/>
  <c r="W455" i="5"/>
  <c r="Y455" i="5" s="1"/>
  <c r="W432" i="5"/>
  <c r="Y432" i="5" s="1"/>
  <c r="W405" i="5"/>
  <c r="Y405" i="5" s="1"/>
  <c r="W382" i="5"/>
  <c r="Y382" i="5" s="1"/>
  <c r="W359" i="5"/>
  <c r="Y359" i="5" s="1"/>
  <c r="W331" i="5"/>
  <c r="Y331" i="5" s="1"/>
  <c r="W309" i="5"/>
  <c r="Y309" i="5" s="1"/>
  <c r="W286" i="5"/>
  <c r="Y286" i="5" s="1"/>
  <c r="W257" i="5"/>
  <c r="Y257" i="5" s="1"/>
  <c r="W235" i="5"/>
  <c r="Y235" i="5" s="1"/>
  <c r="W213" i="5"/>
  <c r="Y213" i="5" s="1"/>
  <c r="V185" i="5"/>
  <c r="X185" i="5" s="1"/>
  <c r="V161" i="5"/>
  <c r="X161" i="5" s="1"/>
  <c r="W131" i="5"/>
  <c r="Y131" i="5" s="1"/>
  <c r="W107" i="5"/>
  <c r="Y107" i="5" s="1"/>
  <c r="W83" i="5"/>
  <c r="Y83" i="5" s="1"/>
  <c r="W46" i="5"/>
  <c r="Y46" i="5" s="1"/>
  <c r="W11" i="5"/>
  <c r="Y11" i="5" s="1"/>
  <c r="W77" i="5"/>
  <c r="Y77" i="5" s="1"/>
  <c r="W887" i="5"/>
  <c r="Y887" i="5" s="1"/>
  <c r="W879" i="5"/>
  <c r="Y879" i="5" s="1"/>
  <c r="W871" i="5"/>
  <c r="Y871" i="5" s="1"/>
  <c r="W863" i="5"/>
  <c r="Y863" i="5" s="1"/>
  <c r="W855" i="5"/>
  <c r="Y855" i="5" s="1"/>
  <c r="W847" i="5"/>
  <c r="Y847" i="5" s="1"/>
  <c r="W839" i="5"/>
  <c r="Y839" i="5" s="1"/>
  <c r="W831" i="5"/>
  <c r="Y831" i="5" s="1"/>
  <c r="W823" i="5"/>
  <c r="Y823" i="5" s="1"/>
  <c r="W815" i="5"/>
  <c r="Y815" i="5" s="1"/>
  <c r="W807" i="5"/>
  <c r="Y807" i="5" s="1"/>
  <c r="W799" i="5"/>
  <c r="Y799" i="5" s="1"/>
  <c r="W791" i="5"/>
  <c r="Y791" i="5" s="1"/>
  <c r="W783" i="5"/>
  <c r="Y783" i="5" s="1"/>
  <c r="W775" i="5"/>
  <c r="Y775" i="5" s="1"/>
  <c r="W767" i="5"/>
  <c r="Y767" i="5" s="1"/>
  <c r="V759" i="5"/>
  <c r="X759" i="5" s="1"/>
  <c r="W750" i="5"/>
  <c r="Y750" i="5" s="1"/>
  <c r="V742" i="5"/>
  <c r="X742" i="5" s="1"/>
  <c r="Z742" i="5" s="1"/>
  <c r="AA741" i="5" s="1"/>
  <c r="W733" i="5"/>
  <c r="Y733" i="5" s="1"/>
  <c r="V725" i="5"/>
  <c r="X725" i="5" s="1"/>
  <c r="W716" i="5"/>
  <c r="Y716" i="5" s="1"/>
  <c r="V708" i="5"/>
  <c r="X708" i="5" s="1"/>
  <c r="W699" i="5"/>
  <c r="Y699" i="5" s="1"/>
  <c r="V691" i="5"/>
  <c r="X691" i="5" s="1"/>
  <c r="W682" i="5"/>
  <c r="Y682" i="5" s="1"/>
  <c r="V672" i="5"/>
  <c r="X672" i="5" s="1"/>
  <c r="W659" i="5"/>
  <c r="Y659" i="5" s="1"/>
  <c r="W645" i="5"/>
  <c r="Y645" i="5" s="1"/>
  <c r="W628" i="5"/>
  <c r="Y628" i="5" s="1"/>
  <c r="W606" i="5"/>
  <c r="Y606" i="5" s="1"/>
  <c r="V585" i="5"/>
  <c r="X585" i="5" s="1"/>
  <c r="Z585" i="5" s="1"/>
  <c r="AA584" i="5" s="1"/>
  <c r="W565" i="5"/>
  <c r="Y565" i="5" s="1"/>
  <c r="W544" i="5"/>
  <c r="Y544" i="5" s="1"/>
  <c r="W521" i="5"/>
  <c r="Y521" i="5" s="1"/>
  <c r="V497" i="5"/>
  <c r="X497" i="5" s="1"/>
  <c r="W475" i="5"/>
  <c r="Y475" i="5" s="1"/>
  <c r="W453" i="5"/>
  <c r="Y453" i="5" s="1"/>
  <c r="W430" i="5"/>
  <c r="Y430" i="5" s="1"/>
  <c r="W401" i="5"/>
  <c r="Y401" i="5" s="1"/>
  <c r="W379" i="5"/>
  <c r="Y379" i="5" s="1"/>
  <c r="W357" i="5"/>
  <c r="Y357" i="5" s="1"/>
  <c r="V329" i="5"/>
  <c r="X329" i="5" s="1"/>
  <c r="W305" i="5"/>
  <c r="Y305" i="5" s="1"/>
  <c r="W283" i="5"/>
  <c r="Y283" i="5" s="1"/>
  <c r="W256" i="5"/>
  <c r="Y256" i="5" s="1"/>
  <c r="V233" i="5"/>
  <c r="X233" i="5" s="1"/>
  <c r="Z233" i="5" s="1"/>
  <c r="AA232" i="5" s="1"/>
  <c r="W209" i="5"/>
  <c r="Y209" i="5" s="1"/>
  <c r="W183" i="5"/>
  <c r="Y183" i="5" s="1"/>
  <c r="W159" i="5"/>
  <c r="Y159" i="5" s="1"/>
  <c r="V129" i="5"/>
  <c r="X129" i="5" s="1"/>
  <c r="Z129" i="5" s="1"/>
  <c r="AA128" i="5" s="1"/>
  <c r="V105" i="5"/>
  <c r="X105" i="5" s="1"/>
  <c r="W75" i="5"/>
  <c r="Y75" i="5" s="1"/>
  <c r="W43" i="5"/>
  <c r="Y43" i="5" s="1"/>
  <c r="W105" i="5"/>
  <c r="Y105" i="5" s="1"/>
  <c r="V887" i="5"/>
  <c r="X887" i="5" s="1"/>
  <c r="V879" i="5"/>
  <c r="X879" i="5" s="1"/>
  <c r="V871" i="5"/>
  <c r="X871" i="5" s="1"/>
  <c r="V863" i="5"/>
  <c r="X863" i="5" s="1"/>
  <c r="V855" i="5"/>
  <c r="X855" i="5" s="1"/>
  <c r="V847" i="5"/>
  <c r="X847" i="5" s="1"/>
  <c r="V839" i="5"/>
  <c r="X839" i="5" s="1"/>
  <c r="V831" i="5"/>
  <c r="X831" i="5" s="1"/>
  <c r="V823" i="5"/>
  <c r="X823" i="5" s="1"/>
  <c r="V815" i="5"/>
  <c r="X815" i="5" s="1"/>
  <c r="V807" i="5"/>
  <c r="X807" i="5" s="1"/>
  <c r="V799" i="5"/>
  <c r="X799" i="5" s="1"/>
  <c r="V791" i="5"/>
  <c r="X791" i="5" s="1"/>
  <c r="V783" i="5"/>
  <c r="X783" i="5" s="1"/>
  <c r="V775" i="5"/>
  <c r="X775" i="5" s="1"/>
  <c r="V767" i="5"/>
  <c r="X767" i="5" s="1"/>
  <c r="W758" i="5"/>
  <c r="Y758" i="5" s="1"/>
  <c r="V750" i="5"/>
  <c r="X750" i="5" s="1"/>
  <c r="W741" i="5"/>
  <c r="Y741" i="5" s="1"/>
  <c r="V733" i="5"/>
  <c r="X733" i="5" s="1"/>
  <c r="W724" i="5"/>
  <c r="Y724" i="5" s="1"/>
  <c r="V716" i="5"/>
  <c r="X716" i="5" s="1"/>
  <c r="W707" i="5"/>
  <c r="Y707" i="5" s="1"/>
  <c r="V699" i="5"/>
  <c r="X699" i="5" s="1"/>
  <c r="W690" i="5"/>
  <c r="Y690" i="5" s="1"/>
  <c r="V682" i="5"/>
  <c r="X682" i="5" s="1"/>
  <c r="W671" i="5"/>
  <c r="Y671" i="5" s="1"/>
  <c r="W658" i="5"/>
  <c r="Y658" i="5" s="1"/>
  <c r="W644" i="5"/>
  <c r="Y644" i="5" s="1"/>
  <c r="V625" i="5"/>
  <c r="X625" i="5" s="1"/>
  <c r="W605" i="5"/>
  <c r="Y605" i="5" s="1"/>
  <c r="W584" i="5"/>
  <c r="Y584" i="5" s="1"/>
  <c r="W563" i="5"/>
  <c r="Y563" i="5" s="1"/>
  <c r="W543" i="5"/>
  <c r="Y543" i="5" s="1"/>
  <c r="V521" i="5"/>
  <c r="X521" i="5" s="1"/>
  <c r="W496" i="5"/>
  <c r="Y496" i="5" s="1"/>
  <c r="W473" i="5"/>
  <c r="Y473" i="5" s="1"/>
  <c r="W451" i="5"/>
  <c r="Y451" i="5" s="1"/>
  <c r="W424" i="5"/>
  <c r="Y424" i="5" s="1"/>
  <c r="V401" i="5"/>
  <c r="X401" i="5" s="1"/>
  <c r="W377" i="5"/>
  <c r="Y377" i="5" s="1"/>
  <c r="W351" i="5"/>
  <c r="Y351" i="5" s="1"/>
  <c r="W328" i="5"/>
  <c r="Y328" i="5" s="1"/>
  <c r="V305" i="5"/>
  <c r="X305" i="5" s="1"/>
  <c r="W278" i="5"/>
  <c r="Y278" i="5" s="1"/>
  <c r="W255" i="5"/>
  <c r="Y255" i="5" s="1"/>
  <c r="W232" i="5"/>
  <c r="Y232" i="5" s="1"/>
  <c r="W205" i="5"/>
  <c r="Y205" i="5" s="1"/>
  <c r="W182" i="5"/>
  <c r="Y182" i="5" s="1"/>
  <c r="W158" i="5"/>
  <c r="Y158" i="5" s="1"/>
  <c r="W128" i="5"/>
  <c r="Y128" i="5" s="1"/>
  <c r="W104" i="5"/>
  <c r="Y104" i="5" s="1"/>
  <c r="W73" i="5"/>
  <c r="Y73" i="5" s="1"/>
  <c r="W40" i="5"/>
  <c r="Y40" i="5" s="1"/>
  <c r="W174" i="5"/>
  <c r="Y174" i="5" s="1"/>
  <c r="W155" i="5"/>
  <c r="Y155" i="5" s="1"/>
  <c r="V137" i="5"/>
  <c r="X137" i="5" s="1"/>
  <c r="W119" i="5"/>
  <c r="Y119" i="5" s="1"/>
  <c r="W101" i="5"/>
  <c r="Y101" i="5" s="1"/>
  <c r="W81" i="5"/>
  <c r="Y81" i="5" s="1"/>
  <c r="W61" i="5"/>
  <c r="Y61" i="5" s="1"/>
  <c r="W35" i="5"/>
  <c r="Y35" i="5" s="1"/>
  <c r="V465" i="5"/>
  <c r="X465" i="5" s="1"/>
  <c r="W447" i="5"/>
  <c r="Y447" i="5" s="1"/>
  <c r="W429" i="5"/>
  <c r="Y429" i="5" s="1"/>
  <c r="W409" i="5"/>
  <c r="Y409" i="5" s="1"/>
  <c r="W392" i="5"/>
  <c r="Y392" i="5" s="1"/>
  <c r="W374" i="5"/>
  <c r="Y374" i="5" s="1"/>
  <c r="W355" i="5"/>
  <c r="Y355" i="5" s="1"/>
  <c r="V337" i="5"/>
  <c r="X337" i="5" s="1"/>
  <c r="W319" i="5"/>
  <c r="Y319" i="5" s="1"/>
  <c r="W301" i="5"/>
  <c r="Y301" i="5" s="1"/>
  <c r="W281" i="5"/>
  <c r="Y281" i="5" s="1"/>
  <c r="W264" i="5"/>
  <c r="Y264" i="5" s="1"/>
  <c r="W246" i="5"/>
  <c r="Y246" i="5" s="1"/>
  <c r="W227" i="5"/>
  <c r="Y227" i="5" s="1"/>
  <c r="V209" i="5"/>
  <c r="X209" i="5" s="1"/>
  <c r="W191" i="5"/>
  <c r="Y191" i="5" s="1"/>
  <c r="W173" i="5"/>
  <c r="Y173" i="5" s="1"/>
  <c r="W153" i="5"/>
  <c r="Y153" i="5" s="1"/>
  <c r="W136" i="5"/>
  <c r="Y136" i="5" s="1"/>
  <c r="W118" i="5"/>
  <c r="Y118" i="5" s="1"/>
  <c r="W99" i="5"/>
  <c r="Y99" i="5" s="1"/>
  <c r="V81" i="5"/>
  <c r="X81" i="5" s="1"/>
  <c r="W59" i="5"/>
  <c r="Y59" i="5" s="1"/>
  <c r="W32" i="5"/>
  <c r="Y32" i="5" s="1"/>
  <c r="V537" i="5"/>
  <c r="X537" i="5" s="1"/>
  <c r="W519" i="5"/>
  <c r="Y519" i="5" s="1"/>
  <c r="W501" i="5"/>
  <c r="Y501" i="5" s="1"/>
  <c r="W481" i="5"/>
  <c r="Y481" i="5" s="1"/>
  <c r="W464" i="5"/>
  <c r="Y464" i="5" s="1"/>
  <c r="W446" i="5"/>
  <c r="Y446" i="5" s="1"/>
  <c r="W427" i="5"/>
  <c r="Y427" i="5" s="1"/>
  <c r="V409" i="5"/>
  <c r="X409" i="5" s="1"/>
  <c r="W391" i="5"/>
  <c r="Y391" i="5" s="1"/>
  <c r="W373" i="5"/>
  <c r="Y373" i="5" s="1"/>
  <c r="W353" i="5"/>
  <c r="Y353" i="5" s="1"/>
  <c r="W336" i="5"/>
  <c r="Y336" i="5" s="1"/>
  <c r="W318" i="5"/>
  <c r="Y318" i="5" s="1"/>
  <c r="W299" i="5"/>
  <c r="Y299" i="5" s="1"/>
  <c r="V281" i="5"/>
  <c r="X281" i="5" s="1"/>
  <c r="W263" i="5"/>
  <c r="Y263" i="5" s="1"/>
  <c r="W245" i="5"/>
  <c r="Y245" i="5" s="1"/>
  <c r="W225" i="5"/>
  <c r="Y225" i="5" s="1"/>
  <c r="W208" i="5"/>
  <c r="Y208" i="5" s="1"/>
  <c r="W190" i="5"/>
  <c r="Y190" i="5" s="1"/>
  <c r="W171" i="5"/>
  <c r="Y171" i="5" s="1"/>
  <c r="V153" i="5"/>
  <c r="X153" i="5" s="1"/>
  <c r="W135" i="5"/>
  <c r="Y135" i="5" s="1"/>
  <c r="W117" i="5"/>
  <c r="Y117" i="5" s="1"/>
  <c r="W97" i="5"/>
  <c r="Y97" i="5" s="1"/>
  <c r="W80" i="5"/>
  <c r="Y80" i="5" s="1"/>
  <c r="W56" i="5"/>
  <c r="Y56" i="5" s="1"/>
  <c r="W31" i="5"/>
  <c r="Y31" i="5" s="1"/>
  <c r="W759" i="5"/>
  <c r="Y759" i="5" s="1"/>
  <c r="W751" i="5"/>
  <c r="Y751" i="5" s="1"/>
  <c r="W743" i="5"/>
  <c r="Y743" i="5" s="1"/>
  <c r="W735" i="5"/>
  <c r="Y735" i="5" s="1"/>
  <c r="W727" i="5"/>
  <c r="Y727" i="5" s="1"/>
  <c r="W719" i="5"/>
  <c r="Y719" i="5" s="1"/>
  <c r="W711" i="5"/>
  <c r="Y711" i="5" s="1"/>
  <c r="W703" i="5"/>
  <c r="Y703" i="5" s="1"/>
  <c r="W695" i="5"/>
  <c r="Y695" i="5" s="1"/>
  <c r="W687" i="5"/>
  <c r="Y687" i="5" s="1"/>
  <c r="W679" i="5"/>
  <c r="Y679" i="5" s="1"/>
  <c r="W668" i="5"/>
  <c r="Y668" i="5" s="1"/>
  <c r="V657" i="5"/>
  <c r="X657" i="5" s="1"/>
  <c r="Z657" i="5" s="1"/>
  <c r="AA656" i="5" s="1"/>
  <c r="V642" i="5"/>
  <c r="X642" i="5" s="1"/>
  <c r="W627" i="5"/>
  <c r="Y627" i="5" s="1"/>
  <c r="V609" i="5"/>
  <c r="X609" i="5" s="1"/>
  <c r="W591" i="5"/>
  <c r="Y591" i="5" s="1"/>
  <c r="W573" i="5"/>
  <c r="Y573" i="5" s="1"/>
  <c r="W553" i="5"/>
  <c r="Y553" i="5" s="1"/>
  <c r="W536" i="5"/>
  <c r="Y536" i="5" s="1"/>
  <c r="W518" i="5"/>
  <c r="Y518" i="5" s="1"/>
  <c r="W499" i="5"/>
  <c r="Y499" i="5" s="1"/>
  <c r="V481" i="5"/>
  <c r="X481" i="5" s="1"/>
  <c r="W463" i="5"/>
  <c r="Y463" i="5" s="1"/>
  <c r="W445" i="5"/>
  <c r="Y445" i="5" s="1"/>
  <c r="W425" i="5"/>
  <c r="Y425" i="5" s="1"/>
  <c r="W408" i="5"/>
  <c r="Y408" i="5" s="1"/>
  <c r="W390" i="5"/>
  <c r="Y390" i="5" s="1"/>
  <c r="W371" i="5"/>
  <c r="Y371" i="5" s="1"/>
  <c r="V353" i="5"/>
  <c r="X353" i="5" s="1"/>
  <c r="W335" i="5"/>
  <c r="Y335" i="5" s="1"/>
  <c r="W317" i="5"/>
  <c r="Y317" i="5" s="1"/>
  <c r="W297" i="5"/>
  <c r="Y297" i="5" s="1"/>
  <c r="W280" i="5"/>
  <c r="Y280" i="5" s="1"/>
  <c r="W262" i="5"/>
  <c r="Y262" i="5" s="1"/>
  <c r="W243" i="5"/>
  <c r="Y243" i="5" s="1"/>
  <c r="V225" i="5"/>
  <c r="X225" i="5" s="1"/>
  <c r="W207" i="5"/>
  <c r="Y207" i="5" s="1"/>
  <c r="W189" i="5"/>
  <c r="Y189" i="5" s="1"/>
  <c r="W169" i="5"/>
  <c r="Y169" i="5" s="1"/>
  <c r="W152" i="5"/>
  <c r="Y152" i="5" s="1"/>
  <c r="W134" i="5"/>
  <c r="Y134" i="5" s="1"/>
  <c r="W115" i="5"/>
  <c r="Y115" i="5" s="1"/>
  <c r="V97" i="5"/>
  <c r="X97" i="5" s="1"/>
  <c r="W79" i="5"/>
  <c r="Y79" i="5" s="1"/>
  <c r="W55" i="5"/>
  <c r="Y55" i="5" s="1"/>
  <c r="W30" i="5"/>
  <c r="Y30" i="5" s="1"/>
  <c r="W641" i="5"/>
  <c r="Y641" i="5" s="1"/>
  <c r="Z641" i="5" s="1"/>
  <c r="AA640" i="5" s="1"/>
  <c r="W625" i="5"/>
  <c r="Y625" i="5" s="1"/>
  <c r="W608" i="5"/>
  <c r="Y608" i="5" s="1"/>
  <c r="W590" i="5"/>
  <c r="Y590" i="5" s="1"/>
  <c r="W571" i="5"/>
  <c r="Y571" i="5" s="1"/>
  <c r="V553" i="5"/>
  <c r="X553" i="5" s="1"/>
  <c r="W535" i="5"/>
  <c r="Y535" i="5" s="1"/>
  <c r="W517" i="5"/>
  <c r="Y517" i="5" s="1"/>
  <c r="W497" i="5"/>
  <c r="Y497" i="5" s="1"/>
  <c r="W480" i="5"/>
  <c r="Y480" i="5" s="1"/>
  <c r="W462" i="5"/>
  <c r="Y462" i="5" s="1"/>
  <c r="W443" i="5"/>
  <c r="Y443" i="5" s="1"/>
  <c r="V425" i="5"/>
  <c r="X425" i="5" s="1"/>
  <c r="W407" i="5"/>
  <c r="Y407" i="5" s="1"/>
  <c r="W389" i="5"/>
  <c r="Y389" i="5" s="1"/>
  <c r="W369" i="5"/>
  <c r="Y369" i="5" s="1"/>
  <c r="W352" i="5"/>
  <c r="Y352" i="5" s="1"/>
  <c r="W334" i="5"/>
  <c r="Y334" i="5" s="1"/>
  <c r="W315" i="5"/>
  <c r="Y315" i="5" s="1"/>
  <c r="V297" i="5"/>
  <c r="X297" i="5" s="1"/>
  <c r="W279" i="5"/>
  <c r="Y279" i="5" s="1"/>
  <c r="W261" i="5"/>
  <c r="Y261" i="5" s="1"/>
  <c r="W241" i="5"/>
  <c r="Y241" i="5" s="1"/>
  <c r="W224" i="5"/>
  <c r="Y224" i="5" s="1"/>
  <c r="W206" i="5"/>
  <c r="Y206" i="5" s="1"/>
  <c r="W187" i="5"/>
  <c r="Y187" i="5" s="1"/>
  <c r="V169" i="5"/>
  <c r="X169" i="5" s="1"/>
  <c r="W151" i="5"/>
  <c r="Y151" i="5" s="1"/>
  <c r="W133" i="5"/>
  <c r="Y133" i="5" s="1"/>
  <c r="W113" i="5"/>
  <c r="Y113" i="5" s="1"/>
  <c r="W96" i="5"/>
  <c r="Y96" i="5" s="1"/>
  <c r="W78" i="5"/>
  <c r="Y78" i="5" s="1"/>
  <c r="W54" i="5"/>
  <c r="Y54" i="5" s="1"/>
  <c r="W29" i="5"/>
  <c r="Y29" i="5" s="1"/>
  <c r="V675" i="5"/>
  <c r="X675" i="5" s="1"/>
  <c r="Z675" i="5" s="1"/>
  <c r="AA674" i="5" s="1"/>
  <c r="V667" i="5"/>
  <c r="X667" i="5" s="1"/>
  <c r="Z667" i="5" s="1"/>
  <c r="AA666" i="5" s="1"/>
  <c r="V659" i="5"/>
  <c r="X659" i="5" s="1"/>
  <c r="V651" i="5"/>
  <c r="X651" i="5" s="1"/>
  <c r="V643" i="5"/>
  <c r="X643" i="5" s="1"/>
  <c r="V635" i="5"/>
  <c r="X635" i="5" s="1"/>
  <c r="V627" i="5"/>
  <c r="X627" i="5" s="1"/>
  <c r="V619" i="5"/>
  <c r="X619" i="5" s="1"/>
  <c r="Z619" i="5" s="1"/>
  <c r="AA618" i="5" s="1"/>
  <c r="V611" i="5"/>
  <c r="X611" i="5" s="1"/>
  <c r="V603" i="5"/>
  <c r="X603" i="5" s="1"/>
  <c r="V595" i="5"/>
  <c r="X595" i="5" s="1"/>
  <c r="V587" i="5"/>
  <c r="X587" i="5" s="1"/>
  <c r="V579" i="5"/>
  <c r="X579" i="5" s="1"/>
  <c r="V571" i="5"/>
  <c r="X571" i="5" s="1"/>
  <c r="V563" i="5"/>
  <c r="X563" i="5" s="1"/>
  <c r="V555" i="5"/>
  <c r="X555" i="5" s="1"/>
  <c r="V547" i="5"/>
  <c r="X547" i="5" s="1"/>
  <c r="V539" i="5"/>
  <c r="X539" i="5" s="1"/>
  <c r="Z539" i="5" s="1"/>
  <c r="AA538" i="5" s="1"/>
  <c r="V531" i="5"/>
  <c r="X531" i="5" s="1"/>
  <c r="V523" i="5"/>
  <c r="X523" i="5" s="1"/>
  <c r="V515" i="5"/>
  <c r="X515" i="5" s="1"/>
  <c r="V507" i="5"/>
  <c r="X507" i="5" s="1"/>
  <c r="V499" i="5"/>
  <c r="X499" i="5" s="1"/>
  <c r="V491" i="5"/>
  <c r="X491" i="5" s="1"/>
  <c r="V483" i="5"/>
  <c r="X483" i="5" s="1"/>
  <c r="V475" i="5"/>
  <c r="X475" i="5" s="1"/>
  <c r="V467" i="5"/>
  <c r="X467" i="5" s="1"/>
  <c r="Z467" i="5" s="1"/>
  <c r="AA466" i="5" s="1"/>
  <c r="V459" i="5"/>
  <c r="X459" i="5" s="1"/>
  <c r="V451" i="5"/>
  <c r="X451" i="5" s="1"/>
  <c r="V443" i="5"/>
  <c r="X443" i="5" s="1"/>
  <c r="V435" i="5"/>
  <c r="X435" i="5" s="1"/>
  <c r="V427" i="5"/>
  <c r="X427" i="5" s="1"/>
  <c r="V419" i="5"/>
  <c r="X419" i="5" s="1"/>
  <c r="V411" i="5"/>
  <c r="X411" i="5" s="1"/>
  <c r="V403" i="5"/>
  <c r="X403" i="5" s="1"/>
  <c r="Z403" i="5" s="1"/>
  <c r="AA402" i="5" s="1"/>
  <c r="V395" i="5"/>
  <c r="X395" i="5" s="1"/>
  <c r="V387" i="5"/>
  <c r="X387" i="5" s="1"/>
  <c r="V379" i="5"/>
  <c r="X379" i="5" s="1"/>
  <c r="V371" i="5"/>
  <c r="X371" i="5" s="1"/>
  <c r="V363" i="5"/>
  <c r="X363" i="5" s="1"/>
  <c r="V355" i="5"/>
  <c r="X355" i="5" s="1"/>
  <c r="V347" i="5"/>
  <c r="X347" i="5" s="1"/>
  <c r="V339" i="5"/>
  <c r="X339" i="5" s="1"/>
  <c r="V331" i="5"/>
  <c r="X331" i="5" s="1"/>
  <c r="V323" i="5"/>
  <c r="X323" i="5" s="1"/>
  <c r="V315" i="5"/>
  <c r="X315" i="5" s="1"/>
  <c r="V307" i="5"/>
  <c r="X307" i="5" s="1"/>
  <c r="V299" i="5"/>
  <c r="X299" i="5" s="1"/>
  <c r="V291" i="5"/>
  <c r="X291" i="5" s="1"/>
  <c r="V283" i="5"/>
  <c r="X283" i="5" s="1"/>
  <c r="V275" i="5"/>
  <c r="X275" i="5" s="1"/>
  <c r="Z275" i="5" s="1"/>
  <c r="AA274" i="5" s="1"/>
  <c r="V267" i="5"/>
  <c r="X267" i="5" s="1"/>
  <c r="V259" i="5"/>
  <c r="X259" i="5" s="1"/>
  <c r="V251" i="5"/>
  <c r="X251" i="5" s="1"/>
  <c r="V243" i="5"/>
  <c r="X243" i="5" s="1"/>
  <c r="V235" i="5"/>
  <c r="X235" i="5" s="1"/>
  <c r="V227" i="5"/>
  <c r="X227" i="5" s="1"/>
  <c r="V219" i="5"/>
  <c r="X219" i="5" s="1"/>
  <c r="Z219" i="5" s="1"/>
  <c r="AA218" i="5" s="1"/>
  <c r="V211" i="5"/>
  <c r="X211" i="5" s="1"/>
  <c r="Z211" i="5" s="1"/>
  <c r="AA210" i="5" s="1"/>
  <c r="V203" i="5"/>
  <c r="X203" i="5" s="1"/>
  <c r="V195" i="5"/>
  <c r="X195" i="5" s="1"/>
  <c r="V187" i="5"/>
  <c r="X187" i="5" s="1"/>
  <c r="V179" i="5"/>
  <c r="X179" i="5" s="1"/>
  <c r="V171" i="5"/>
  <c r="X171" i="5" s="1"/>
  <c r="V163" i="5"/>
  <c r="X163" i="5" s="1"/>
  <c r="V155" i="5"/>
  <c r="X155" i="5" s="1"/>
  <c r="V147" i="5"/>
  <c r="X147" i="5" s="1"/>
  <c r="V139" i="5"/>
  <c r="X139" i="5" s="1"/>
  <c r="V131" i="5"/>
  <c r="X131" i="5" s="1"/>
  <c r="V123" i="5"/>
  <c r="X123" i="5" s="1"/>
  <c r="V115" i="5"/>
  <c r="X115" i="5" s="1"/>
  <c r="V107" i="5"/>
  <c r="X107" i="5" s="1"/>
  <c r="V99" i="5"/>
  <c r="X99" i="5" s="1"/>
  <c r="V91" i="5"/>
  <c r="X91" i="5" s="1"/>
  <c r="Z91" i="5" s="1"/>
  <c r="AA90" i="5" s="1"/>
  <c r="V83" i="5"/>
  <c r="X83" i="5" s="1"/>
  <c r="V75" i="5"/>
  <c r="X75" i="5" s="1"/>
  <c r="V67" i="5"/>
  <c r="X67" i="5" s="1"/>
  <c r="V59" i="5"/>
  <c r="X59" i="5" s="1"/>
  <c r="V51" i="5"/>
  <c r="X51" i="5" s="1"/>
  <c r="V43" i="5"/>
  <c r="X43" i="5" s="1"/>
  <c r="V35" i="5"/>
  <c r="X35" i="5" s="1"/>
  <c r="V27" i="5"/>
  <c r="X27" i="5" s="1"/>
  <c r="V19" i="5"/>
  <c r="X19" i="5" s="1"/>
  <c r="V11" i="5"/>
  <c r="X11" i="5" s="1"/>
  <c r="W650" i="5"/>
  <c r="Y650" i="5" s="1"/>
  <c r="Z650" i="5" s="1"/>
  <c r="AA649" i="5" s="1"/>
  <c r="W642" i="5"/>
  <c r="Y642" i="5" s="1"/>
  <c r="W634" i="5"/>
  <c r="Y634" i="5" s="1"/>
  <c r="W626" i="5"/>
  <c r="Y626" i="5" s="1"/>
  <c r="W618" i="5"/>
  <c r="Y618" i="5" s="1"/>
  <c r="W610" i="5"/>
  <c r="Y610" i="5" s="1"/>
  <c r="W602" i="5"/>
  <c r="Y602" i="5" s="1"/>
  <c r="W594" i="5"/>
  <c r="Y594" i="5" s="1"/>
  <c r="W586" i="5"/>
  <c r="Y586" i="5" s="1"/>
  <c r="W578" i="5"/>
  <c r="Y578" i="5" s="1"/>
  <c r="W570" i="5"/>
  <c r="Y570" i="5" s="1"/>
  <c r="W562" i="5"/>
  <c r="Y562" i="5" s="1"/>
  <c r="W554" i="5"/>
  <c r="Y554" i="5" s="1"/>
  <c r="W546" i="5"/>
  <c r="Y546" i="5" s="1"/>
  <c r="W538" i="5"/>
  <c r="Y538" i="5" s="1"/>
  <c r="W530" i="5"/>
  <c r="Y530" i="5" s="1"/>
  <c r="W522" i="5"/>
  <c r="Y522" i="5" s="1"/>
  <c r="W514" i="5"/>
  <c r="Y514" i="5" s="1"/>
  <c r="W506" i="5"/>
  <c r="Y506" i="5" s="1"/>
  <c r="W498" i="5"/>
  <c r="Y498" i="5" s="1"/>
  <c r="W490" i="5"/>
  <c r="Y490" i="5" s="1"/>
  <c r="W482" i="5"/>
  <c r="Y482" i="5" s="1"/>
  <c r="W474" i="5"/>
  <c r="Y474" i="5" s="1"/>
  <c r="W466" i="5"/>
  <c r="Y466" i="5" s="1"/>
  <c r="W458" i="5"/>
  <c r="Y458" i="5" s="1"/>
  <c r="W450" i="5"/>
  <c r="Y450" i="5" s="1"/>
  <c r="W442" i="5"/>
  <c r="Y442" i="5" s="1"/>
  <c r="W434" i="5"/>
  <c r="Y434" i="5" s="1"/>
  <c r="W426" i="5"/>
  <c r="Y426" i="5" s="1"/>
  <c r="W418" i="5"/>
  <c r="Y418" i="5" s="1"/>
  <c r="W410" i="5"/>
  <c r="Y410" i="5" s="1"/>
  <c r="W402" i="5"/>
  <c r="Y402" i="5" s="1"/>
  <c r="W394" i="5"/>
  <c r="Y394" i="5" s="1"/>
  <c r="W386" i="5"/>
  <c r="Y386" i="5" s="1"/>
  <c r="W378" i="5"/>
  <c r="Y378" i="5" s="1"/>
  <c r="W370" i="5"/>
  <c r="Y370" i="5" s="1"/>
  <c r="W362" i="5"/>
  <c r="Y362" i="5" s="1"/>
  <c r="W354" i="5"/>
  <c r="Y354" i="5" s="1"/>
  <c r="W346" i="5"/>
  <c r="Y346" i="5" s="1"/>
  <c r="W338" i="5"/>
  <c r="Y338" i="5" s="1"/>
  <c r="W330" i="5"/>
  <c r="Y330" i="5" s="1"/>
  <c r="W322" i="5"/>
  <c r="Y322" i="5" s="1"/>
  <c r="W314" i="5"/>
  <c r="Y314" i="5" s="1"/>
  <c r="W306" i="5"/>
  <c r="Y306" i="5" s="1"/>
  <c r="W298" i="5"/>
  <c r="Y298" i="5" s="1"/>
  <c r="W290" i="5"/>
  <c r="Y290" i="5" s="1"/>
  <c r="W282" i="5"/>
  <c r="Y282" i="5" s="1"/>
  <c r="W274" i="5"/>
  <c r="Y274" i="5" s="1"/>
  <c r="W266" i="5"/>
  <c r="Y266" i="5" s="1"/>
  <c r="W258" i="5"/>
  <c r="Y258" i="5" s="1"/>
  <c r="W250" i="5"/>
  <c r="Y250" i="5" s="1"/>
  <c r="W242" i="5"/>
  <c r="Y242" i="5" s="1"/>
  <c r="W234" i="5"/>
  <c r="Y234" i="5" s="1"/>
  <c r="W226" i="5"/>
  <c r="Y226" i="5" s="1"/>
  <c r="W218" i="5"/>
  <c r="Y218" i="5" s="1"/>
  <c r="W210" i="5"/>
  <c r="Y210" i="5" s="1"/>
  <c r="W202" i="5"/>
  <c r="Y202" i="5" s="1"/>
  <c r="W194" i="5"/>
  <c r="Y194" i="5" s="1"/>
  <c r="W186" i="5"/>
  <c r="Y186" i="5" s="1"/>
  <c r="W178" i="5"/>
  <c r="Y178" i="5" s="1"/>
  <c r="W170" i="5"/>
  <c r="Y170" i="5" s="1"/>
  <c r="W162" i="5"/>
  <c r="Y162" i="5" s="1"/>
  <c r="W154" i="5"/>
  <c r="Y154" i="5" s="1"/>
  <c r="W146" i="5"/>
  <c r="Y146" i="5" s="1"/>
  <c r="W138" i="5"/>
  <c r="Y138" i="5" s="1"/>
  <c r="W130" i="5"/>
  <c r="Y130" i="5" s="1"/>
  <c r="W122" i="5"/>
  <c r="Y122" i="5" s="1"/>
  <c r="W114" i="5"/>
  <c r="Y114" i="5" s="1"/>
  <c r="W106" i="5"/>
  <c r="Y106" i="5" s="1"/>
  <c r="W98" i="5"/>
  <c r="Y98" i="5" s="1"/>
  <c r="W90" i="5"/>
  <c r="Y90" i="5" s="1"/>
  <c r="W82" i="5"/>
  <c r="Y82" i="5" s="1"/>
  <c r="W74" i="5"/>
  <c r="Y74" i="5" s="1"/>
  <c r="W66" i="5"/>
  <c r="Y66" i="5" s="1"/>
  <c r="W58" i="5"/>
  <c r="Y58" i="5" s="1"/>
  <c r="W50" i="5"/>
  <c r="Y50" i="5" s="1"/>
  <c r="W42" i="5"/>
  <c r="Y42" i="5" s="1"/>
  <c r="W34" i="5"/>
  <c r="Y34" i="5" s="1"/>
  <c r="W26" i="5"/>
  <c r="Y26" i="5" s="1"/>
  <c r="W18" i="5"/>
  <c r="Y18" i="5" s="1"/>
  <c r="W10" i="5"/>
  <c r="Y10" i="5" s="1"/>
  <c r="V634" i="5"/>
  <c r="X634" i="5" s="1"/>
  <c r="V626" i="5"/>
  <c r="X626" i="5" s="1"/>
  <c r="V618" i="5"/>
  <c r="X618" i="5" s="1"/>
  <c r="V610" i="5"/>
  <c r="X610" i="5" s="1"/>
  <c r="V602" i="5"/>
  <c r="X602" i="5" s="1"/>
  <c r="V594" i="5"/>
  <c r="X594" i="5" s="1"/>
  <c r="V586" i="5"/>
  <c r="X586" i="5" s="1"/>
  <c r="V578" i="5"/>
  <c r="X578" i="5" s="1"/>
  <c r="V570" i="5"/>
  <c r="X570" i="5" s="1"/>
  <c r="V562" i="5"/>
  <c r="X562" i="5" s="1"/>
  <c r="V554" i="5"/>
  <c r="X554" i="5" s="1"/>
  <c r="V546" i="5"/>
  <c r="X546" i="5" s="1"/>
  <c r="V538" i="5"/>
  <c r="X538" i="5" s="1"/>
  <c r="V530" i="5"/>
  <c r="X530" i="5" s="1"/>
  <c r="V522" i="5"/>
  <c r="X522" i="5" s="1"/>
  <c r="V514" i="5"/>
  <c r="X514" i="5" s="1"/>
  <c r="V506" i="5"/>
  <c r="X506" i="5" s="1"/>
  <c r="V498" i="5"/>
  <c r="X498" i="5" s="1"/>
  <c r="V490" i="5"/>
  <c r="X490" i="5" s="1"/>
  <c r="V482" i="5"/>
  <c r="X482" i="5" s="1"/>
  <c r="V474" i="5"/>
  <c r="X474" i="5" s="1"/>
  <c r="V466" i="5"/>
  <c r="X466" i="5" s="1"/>
  <c r="V458" i="5"/>
  <c r="X458" i="5" s="1"/>
  <c r="V450" i="5"/>
  <c r="X450" i="5" s="1"/>
  <c r="V442" i="5"/>
  <c r="X442" i="5" s="1"/>
  <c r="V434" i="5"/>
  <c r="X434" i="5" s="1"/>
  <c r="V426" i="5"/>
  <c r="X426" i="5" s="1"/>
  <c r="V418" i="5"/>
  <c r="X418" i="5" s="1"/>
  <c r="V410" i="5"/>
  <c r="X410" i="5" s="1"/>
  <c r="V402" i="5"/>
  <c r="X402" i="5" s="1"/>
  <c r="V394" i="5"/>
  <c r="X394" i="5" s="1"/>
  <c r="V386" i="5"/>
  <c r="X386" i="5" s="1"/>
  <c r="V378" i="5"/>
  <c r="X378" i="5" s="1"/>
  <c r="V370" i="5"/>
  <c r="X370" i="5" s="1"/>
  <c r="V362" i="5"/>
  <c r="X362" i="5" s="1"/>
  <c r="V354" i="5"/>
  <c r="X354" i="5" s="1"/>
  <c r="V346" i="5"/>
  <c r="X346" i="5" s="1"/>
  <c r="V338" i="5"/>
  <c r="X338" i="5" s="1"/>
  <c r="V330" i="5"/>
  <c r="X330" i="5" s="1"/>
  <c r="V322" i="5"/>
  <c r="X322" i="5" s="1"/>
  <c r="V314" i="5"/>
  <c r="X314" i="5" s="1"/>
  <c r="V306" i="5"/>
  <c r="X306" i="5" s="1"/>
  <c r="V298" i="5"/>
  <c r="X298" i="5" s="1"/>
  <c r="V290" i="5"/>
  <c r="X290" i="5" s="1"/>
  <c r="V282" i="5"/>
  <c r="X282" i="5" s="1"/>
  <c r="V274" i="5"/>
  <c r="X274" i="5" s="1"/>
  <c r="V266" i="5"/>
  <c r="X266" i="5" s="1"/>
  <c r="V258" i="5"/>
  <c r="X258" i="5" s="1"/>
  <c r="V250" i="5"/>
  <c r="X250" i="5" s="1"/>
  <c r="V242" i="5"/>
  <c r="X242" i="5" s="1"/>
  <c r="V234" i="5"/>
  <c r="X234" i="5" s="1"/>
  <c r="V226" i="5"/>
  <c r="X226" i="5" s="1"/>
  <c r="V218" i="5"/>
  <c r="X218" i="5" s="1"/>
  <c r="V210" i="5"/>
  <c r="X210" i="5" s="1"/>
  <c r="V202" i="5"/>
  <c r="X202" i="5" s="1"/>
  <c r="V194" i="5"/>
  <c r="X194" i="5" s="1"/>
  <c r="V186" i="5"/>
  <c r="X186" i="5" s="1"/>
  <c r="V178" i="5"/>
  <c r="X178" i="5" s="1"/>
  <c r="V170" i="5"/>
  <c r="X170" i="5" s="1"/>
  <c r="V162" i="5"/>
  <c r="X162" i="5" s="1"/>
  <c r="V154" i="5"/>
  <c r="X154" i="5" s="1"/>
  <c r="V146" i="5"/>
  <c r="X146" i="5" s="1"/>
  <c r="V138" i="5"/>
  <c r="X138" i="5" s="1"/>
  <c r="V130" i="5"/>
  <c r="X130" i="5" s="1"/>
  <c r="V122" i="5"/>
  <c r="X122" i="5" s="1"/>
  <c r="V114" i="5"/>
  <c r="X114" i="5" s="1"/>
  <c r="V106" i="5"/>
  <c r="X106" i="5" s="1"/>
  <c r="V98" i="5"/>
  <c r="X98" i="5" s="1"/>
  <c r="V90" i="5"/>
  <c r="X90" i="5" s="1"/>
  <c r="V82" i="5"/>
  <c r="X82" i="5" s="1"/>
  <c r="V74" i="5"/>
  <c r="X74" i="5" s="1"/>
  <c r="V66" i="5"/>
  <c r="X66" i="5" s="1"/>
  <c r="V58" i="5"/>
  <c r="X58" i="5" s="1"/>
  <c r="V50" i="5"/>
  <c r="X50" i="5" s="1"/>
  <c r="V42" i="5"/>
  <c r="X42" i="5" s="1"/>
  <c r="V34" i="5"/>
  <c r="X34" i="5" s="1"/>
  <c r="V26" i="5"/>
  <c r="X26" i="5" s="1"/>
  <c r="V18" i="5"/>
  <c r="X18" i="5" s="1"/>
  <c r="V10" i="5"/>
  <c r="X10" i="5" s="1"/>
  <c r="W65" i="5"/>
  <c r="Y65" i="5" s="1"/>
  <c r="W57" i="5"/>
  <c r="Y57" i="5" s="1"/>
  <c r="W49" i="5"/>
  <c r="Y49" i="5" s="1"/>
  <c r="W41" i="5"/>
  <c r="Y41" i="5" s="1"/>
  <c r="W33" i="5"/>
  <c r="Y33" i="5" s="1"/>
  <c r="W25" i="5"/>
  <c r="Y25" i="5" s="1"/>
  <c r="W17" i="5"/>
  <c r="Y17" i="5" s="1"/>
  <c r="W9" i="5"/>
  <c r="Y9" i="5" s="1"/>
  <c r="V73" i="5"/>
  <c r="X73" i="5" s="1"/>
  <c r="V65" i="5"/>
  <c r="X65" i="5" s="1"/>
  <c r="V57" i="5"/>
  <c r="X57" i="5" s="1"/>
  <c r="V49" i="5"/>
  <c r="X49" i="5" s="1"/>
  <c r="V41" i="5"/>
  <c r="X41" i="5" s="1"/>
  <c r="V33" i="5"/>
  <c r="X33" i="5" s="1"/>
  <c r="V25" i="5"/>
  <c r="X25" i="5" s="1"/>
  <c r="V17" i="5"/>
  <c r="X17" i="5" s="1"/>
  <c r="V9" i="5"/>
  <c r="X9" i="5" s="1"/>
  <c r="W8" i="5"/>
  <c r="Y8" i="5" s="1"/>
  <c r="V664" i="5"/>
  <c r="X664" i="5" s="1"/>
  <c r="V656" i="5"/>
  <c r="X656" i="5" s="1"/>
  <c r="V648" i="5"/>
  <c r="X648" i="5" s="1"/>
  <c r="V640" i="5"/>
  <c r="X640" i="5" s="1"/>
  <c r="V632" i="5"/>
  <c r="X632" i="5" s="1"/>
  <c r="Z632" i="5" s="1"/>
  <c r="AA631" i="5" s="1"/>
  <c r="V624" i="5"/>
  <c r="X624" i="5" s="1"/>
  <c r="V616" i="5"/>
  <c r="X616" i="5" s="1"/>
  <c r="V608" i="5"/>
  <c r="X608" i="5" s="1"/>
  <c r="V600" i="5"/>
  <c r="X600" i="5" s="1"/>
  <c r="Z600" i="5" s="1"/>
  <c r="AA599" i="5" s="1"/>
  <c r="V592" i="5"/>
  <c r="X592" i="5" s="1"/>
  <c r="V584" i="5"/>
  <c r="X584" i="5" s="1"/>
  <c r="V576" i="5"/>
  <c r="X576" i="5" s="1"/>
  <c r="V568" i="5"/>
  <c r="X568" i="5" s="1"/>
  <c r="V560" i="5"/>
  <c r="X560" i="5" s="1"/>
  <c r="V552" i="5"/>
  <c r="X552" i="5" s="1"/>
  <c r="V544" i="5"/>
  <c r="X544" i="5" s="1"/>
  <c r="V536" i="5"/>
  <c r="X536" i="5" s="1"/>
  <c r="V528" i="5"/>
  <c r="X528" i="5" s="1"/>
  <c r="Z528" i="5" s="1"/>
  <c r="AA527" i="5" s="1"/>
  <c r="V520" i="5"/>
  <c r="X520" i="5" s="1"/>
  <c r="Z520" i="5" s="1"/>
  <c r="AA519" i="5" s="1"/>
  <c r="V512" i="5"/>
  <c r="X512" i="5" s="1"/>
  <c r="V504" i="5"/>
  <c r="X504" i="5" s="1"/>
  <c r="V496" i="5"/>
  <c r="X496" i="5" s="1"/>
  <c r="V488" i="5"/>
  <c r="X488" i="5" s="1"/>
  <c r="V480" i="5"/>
  <c r="X480" i="5" s="1"/>
  <c r="V472" i="5"/>
  <c r="X472" i="5" s="1"/>
  <c r="V464" i="5"/>
  <c r="X464" i="5" s="1"/>
  <c r="V456" i="5"/>
  <c r="X456" i="5" s="1"/>
  <c r="Z456" i="5" s="1"/>
  <c r="AA455" i="5" s="1"/>
  <c r="V448" i="5"/>
  <c r="X448" i="5" s="1"/>
  <c r="V440" i="5"/>
  <c r="X440" i="5" s="1"/>
  <c r="V432" i="5"/>
  <c r="X432" i="5" s="1"/>
  <c r="V424" i="5"/>
  <c r="X424" i="5" s="1"/>
  <c r="V416" i="5"/>
  <c r="X416" i="5" s="1"/>
  <c r="V408" i="5"/>
  <c r="X408" i="5" s="1"/>
  <c r="V400" i="5"/>
  <c r="X400" i="5" s="1"/>
  <c r="V392" i="5"/>
  <c r="X392" i="5" s="1"/>
  <c r="V384" i="5"/>
  <c r="X384" i="5" s="1"/>
  <c r="V376" i="5"/>
  <c r="X376" i="5" s="1"/>
  <c r="V368" i="5"/>
  <c r="X368" i="5" s="1"/>
  <c r="V360" i="5"/>
  <c r="X360" i="5" s="1"/>
  <c r="V352" i="5"/>
  <c r="X352" i="5" s="1"/>
  <c r="V344" i="5"/>
  <c r="X344" i="5" s="1"/>
  <c r="V336" i="5"/>
  <c r="X336" i="5" s="1"/>
  <c r="V328" i="5"/>
  <c r="X328" i="5" s="1"/>
  <c r="V320" i="5"/>
  <c r="X320" i="5" s="1"/>
  <c r="Z320" i="5" s="1"/>
  <c r="AA319" i="5" s="1"/>
  <c r="V312" i="5"/>
  <c r="X312" i="5" s="1"/>
  <c r="V304" i="5"/>
  <c r="X304" i="5" s="1"/>
  <c r="V296" i="5"/>
  <c r="X296" i="5" s="1"/>
  <c r="Z296" i="5" s="1"/>
  <c r="AA295" i="5" s="1"/>
  <c r="V288" i="5"/>
  <c r="X288" i="5" s="1"/>
  <c r="Z288" i="5" s="1"/>
  <c r="AA287" i="5" s="1"/>
  <c r="V280" i="5"/>
  <c r="X280" i="5" s="1"/>
  <c r="V272" i="5"/>
  <c r="X272" i="5" s="1"/>
  <c r="Z272" i="5" s="1"/>
  <c r="AA271" i="5" s="1"/>
  <c r="V264" i="5"/>
  <c r="X264" i="5" s="1"/>
  <c r="V256" i="5"/>
  <c r="X256" i="5" s="1"/>
  <c r="V248" i="5"/>
  <c r="X248" i="5" s="1"/>
  <c r="V240" i="5"/>
  <c r="X240" i="5" s="1"/>
  <c r="V232" i="5"/>
  <c r="X232" i="5" s="1"/>
  <c r="V224" i="5"/>
  <c r="X224" i="5" s="1"/>
  <c r="V216" i="5"/>
  <c r="X216" i="5" s="1"/>
  <c r="V208" i="5"/>
  <c r="X208" i="5" s="1"/>
  <c r="V200" i="5"/>
  <c r="X200" i="5" s="1"/>
  <c r="V192" i="5"/>
  <c r="X192" i="5" s="1"/>
  <c r="V184" i="5"/>
  <c r="X184" i="5" s="1"/>
  <c r="Z184" i="5" s="1"/>
  <c r="AA183" i="5" s="1"/>
  <c r="V176" i="5"/>
  <c r="X176" i="5" s="1"/>
  <c r="V168" i="5"/>
  <c r="X168" i="5" s="1"/>
  <c r="V160" i="5"/>
  <c r="X160" i="5" s="1"/>
  <c r="V152" i="5"/>
  <c r="X152" i="5" s="1"/>
  <c r="V144" i="5"/>
  <c r="X144" i="5" s="1"/>
  <c r="V136" i="5"/>
  <c r="X136" i="5" s="1"/>
  <c r="V128" i="5"/>
  <c r="X128" i="5" s="1"/>
  <c r="V120" i="5"/>
  <c r="X120" i="5" s="1"/>
  <c r="V112" i="5"/>
  <c r="X112" i="5" s="1"/>
  <c r="V104" i="5"/>
  <c r="X104" i="5" s="1"/>
  <c r="V96" i="5"/>
  <c r="X96" i="5" s="1"/>
  <c r="V88" i="5"/>
  <c r="X88" i="5" s="1"/>
  <c r="V80" i="5"/>
  <c r="X80" i="5" s="1"/>
  <c r="V72" i="5"/>
  <c r="X72" i="5" s="1"/>
  <c r="Z72" i="5" s="1"/>
  <c r="AA71" i="5" s="1"/>
  <c r="V64" i="5"/>
  <c r="X64" i="5" s="1"/>
  <c r="Z64" i="5" s="1"/>
  <c r="AA63" i="5" s="1"/>
  <c r="V56" i="5"/>
  <c r="X56" i="5" s="1"/>
  <c r="V48" i="5"/>
  <c r="X48" i="5" s="1"/>
  <c r="V40" i="5"/>
  <c r="X40" i="5" s="1"/>
  <c r="V32" i="5"/>
  <c r="X32" i="5" s="1"/>
  <c r="V24" i="5"/>
  <c r="X24" i="5" s="1"/>
  <c r="V16" i="5"/>
  <c r="X16" i="5" s="1"/>
  <c r="Z16" i="5" s="1"/>
  <c r="AA15" i="5" s="1"/>
  <c r="V8" i="5"/>
  <c r="X8" i="5" s="1"/>
  <c r="W7" i="5"/>
  <c r="Y7" i="5" s="1"/>
  <c r="V679" i="5"/>
  <c r="X679" i="5" s="1"/>
  <c r="V671" i="5"/>
  <c r="X671" i="5" s="1"/>
  <c r="V663" i="5"/>
  <c r="X663" i="5" s="1"/>
  <c r="V655" i="5"/>
  <c r="X655" i="5" s="1"/>
  <c r="Z655" i="5" s="1"/>
  <c r="AA654" i="5" s="1"/>
  <c r="V647" i="5"/>
  <c r="X647" i="5" s="1"/>
  <c r="Z647" i="5" s="1"/>
  <c r="AA646" i="5" s="1"/>
  <c r="V639" i="5"/>
  <c r="X639" i="5" s="1"/>
  <c r="Z639" i="5" s="1"/>
  <c r="AA638" i="5" s="1"/>
  <c r="V631" i="5"/>
  <c r="X631" i="5" s="1"/>
  <c r="V623" i="5"/>
  <c r="X623" i="5" s="1"/>
  <c r="V615" i="5"/>
  <c r="X615" i="5" s="1"/>
  <c r="V607" i="5"/>
  <c r="X607" i="5" s="1"/>
  <c r="V599" i="5"/>
  <c r="X599" i="5" s="1"/>
  <c r="Z599" i="5" s="1"/>
  <c r="AA598" i="5" s="1"/>
  <c r="V591" i="5"/>
  <c r="X591" i="5" s="1"/>
  <c r="V583" i="5"/>
  <c r="X583" i="5" s="1"/>
  <c r="V575" i="5"/>
  <c r="X575" i="5" s="1"/>
  <c r="V567" i="5"/>
  <c r="X567" i="5" s="1"/>
  <c r="V559" i="5"/>
  <c r="X559" i="5" s="1"/>
  <c r="V551" i="5"/>
  <c r="X551" i="5" s="1"/>
  <c r="V543" i="5"/>
  <c r="X543" i="5" s="1"/>
  <c r="V535" i="5"/>
  <c r="X535" i="5" s="1"/>
  <c r="V527" i="5"/>
  <c r="X527" i="5" s="1"/>
  <c r="V519" i="5"/>
  <c r="X519" i="5" s="1"/>
  <c r="V511" i="5"/>
  <c r="X511" i="5" s="1"/>
  <c r="V503" i="5"/>
  <c r="X503" i="5" s="1"/>
  <c r="V495" i="5"/>
  <c r="X495" i="5" s="1"/>
  <c r="Z495" i="5" s="1"/>
  <c r="AA494" i="5" s="1"/>
  <c r="V487" i="5"/>
  <c r="X487" i="5" s="1"/>
  <c r="Z487" i="5" s="1"/>
  <c r="AA486" i="5" s="1"/>
  <c r="V479" i="5"/>
  <c r="X479" i="5" s="1"/>
  <c r="V471" i="5"/>
  <c r="X471" i="5" s="1"/>
  <c r="Z471" i="5" s="1"/>
  <c r="AA470" i="5" s="1"/>
  <c r="V463" i="5"/>
  <c r="X463" i="5" s="1"/>
  <c r="V455" i="5"/>
  <c r="X455" i="5" s="1"/>
  <c r="V447" i="5"/>
  <c r="X447" i="5" s="1"/>
  <c r="V439" i="5"/>
  <c r="X439" i="5" s="1"/>
  <c r="V431" i="5"/>
  <c r="X431" i="5" s="1"/>
  <c r="V423" i="5"/>
  <c r="X423" i="5" s="1"/>
  <c r="Z423" i="5" s="1"/>
  <c r="AA422" i="5" s="1"/>
  <c r="V415" i="5"/>
  <c r="X415" i="5" s="1"/>
  <c r="V407" i="5"/>
  <c r="X407" i="5" s="1"/>
  <c r="V399" i="5"/>
  <c r="X399" i="5" s="1"/>
  <c r="V391" i="5"/>
  <c r="X391" i="5" s="1"/>
  <c r="V383" i="5"/>
  <c r="X383" i="5" s="1"/>
  <c r="V375" i="5"/>
  <c r="X375" i="5" s="1"/>
  <c r="V367" i="5"/>
  <c r="X367" i="5" s="1"/>
  <c r="V359" i="5"/>
  <c r="X359" i="5" s="1"/>
  <c r="V351" i="5"/>
  <c r="X351" i="5" s="1"/>
  <c r="V343" i="5"/>
  <c r="X343" i="5" s="1"/>
  <c r="Z343" i="5" s="1"/>
  <c r="AA342" i="5" s="1"/>
  <c r="V335" i="5"/>
  <c r="X335" i="5" s="1"/>
  <c r="V327" i="5"/>
  <c r="X327" i="5" s="1"/>
  <c r="V319" i="5"/>
  <c r="X319" i="5" s="1"/>
  <c r="V311" i="5"/>
  <c r="X311" i="5" s="1"/>
  <c r="V303" i="5"/>
  <c r="X303" i="5" s="1"/>
  <c r="Z303" i="5" s="1"/>
  <c r="AA302" i="5" s="1"/>
  <c r="V295" i="5"/>
  <c r="X295" i="5" s="1"/>
  <c r="Z295" i="5" s="1"/>
  <c r="AA294" i="5" s="1"/>
  <c r="V287" i="5"/>
  <c r="X287" i="5" s="1"/>
  <c r="V279" i="5"/>
  <c r="X279" i="5" s="1"/>
  <c r="V271" i="5"/>
  <c r="X271" i="5" s="1"/>
  <c r="V263" i="5"/>
  <c r="X263" i="5" s="1"/>
  <c r="V255" i="5"/>
  <c r="X255" i="5" s="1"/>
  <c r="V247" i="5"/>
  <c r="X247" i="5" s="1"/>
  <c r="Z247" i="5" s="1"/>
  <c r="AA246" i="5" s="1"/>
  <c r="V239" i="5"/>
  <c r="X239" i="5" s="1"/>
  <c r="V231" i="5"/>
  <c r="X231" i="5" s="1"/>
  <c r="V223" i="5"/>
  <c r="X223" i="5" s="1"/>
  <c r="Z223" i="5" s="1"/>
  <c r="AA222" i="5" s="1"/>
  <c r="V215" i="5"/>
  <c r="X215" i="5" s="1"/>
  <c r="Z215" i="5" s="1"/>
  <c r="AA214" i="5" s="1"/>
  <c r="V207" i="5"/>
  <c r="X207" i="5" s="1"/>
  <c r="V199" i="5"/>
  <c r="X199" i="5" s="1"/>
  <c r="V191" i="5"/>
  <c r="X191" i="5" s="1"/>
  <c r="V183" i="5"/>
  <c r="X183" i="5" s="1"/>
  <c r="V175" i="5"/>
  <c r="X175" i="5" s="1"/>
  <c r="V167" i="5"/>
  <c r="X167" i="5" s="1"/>
  <c r="V159" i="5"/>
  <c r="X159" i="5" s="1"/>
  <c r="V151" i="5"/>
  <c r="X151" i="5" s="1"/>
  <c r="V143" i="5"/>
  <c r="X143" i="5" s="1"/>
  <c r="Z143" i="5" s="1"/>
  <c r="AA142" i="5" s="1"/>
  <c r="V135" i="5"/>
  <c r="X135" i="5" s="1"/>
  <c r="V127" i="5"/>
  <c r="X127" i="5" s="1"/>
  <c r="V119" i="5"/>
  <c r="X119" i="5" s="1"/>
  <c r="V111" i="5"/>
  <c r="X111" i="5" s="1"/>
  <c r="V103" i="5"/>
  <c r="X103" i="5" s="1"/>
  <c r="Z103" i="5" s="1"/>
  <c r="AA102" i="5" s="1"/>
  <c r="V95" i="5"/>
  <c r="X95" i="5" s="1"/>
  <c r="Z95" i="5" s="1"/>
  <c r="AA94" i="5" s="1"/>
  <c r="V87" i="5"/>
  <c r="X87" i="5" s="1"/>
  <c r="Z87" i="5" s="1"/>
  <c r="AA86" i="5" s="1"/>
  <c r="V79" i="5"/>
  <c r="X79" i="5" s="1"/>
  <c r="V71" i="5"/>
  <c r="X71" i="5" s="1"/>
  <c r="V63" i="5"/>
  <c r="X63" i="5" s="1"/>
  <c r="V55" i="5"/>
  <c r="X55" i="5" s="1"/>
  <c r="V47" i="5"/>
  <c r="X47" i="5" s="1"/>
  <c r="Z47" i="5" s="1"/>
  <c r="AA46" i="5" s="1"/>
  <c r="V39" i="5"/>
  <c r="X39" i="5" s="1"/>
  <c r="V31" i="5"/>
  <c r="X31" i="5" s="1"/>
  <c r="V23" i="5"/>
  <c r="X23" i="5" s="1"/>
  <c r="V15" i="5"/>
  <c r="X15" i="5" s="1"/>
  <c r="V7" i="5"/>
  <c r="X7" i="5" s="1"/>
  <c r="W6" i="5"/>
  <c r="Y6" i="5" s="1"/>
  <c r="V654" i="5"/>
  <c r="X654" i="5" s="1"/>
  <c r="Z654" i="5" s="1"/>
  <c r="AA653" i="5" s="1"/>
  <c r="V646" i="5"/>
  <c r="X646" i="5" s="1"/>
  <c r="V638" i="5"/>
  <c r="X638" i="5" s="1"/>
  <c r="Z638" i="5" s="1"/>
  <c r="AA637" i="5" s="1"/>
  <c r="V630" i="5"/>
  <c r="X630" i="5" s="1"/>
  <c r="V622" i="5"/>
  <c r="X622" i="5" s="1"/>
  <c r="V614" i="5"/>
  <c r="X614" i="5" s="1"/>
  <c r="V606" i="5"/>
  <c r="X606" i="5" s="1"/>
  <c r="V598" i="5"/>
  <c r="X598" i="5" s="1"/>
  <c r="V590" i="5"/>
  <c r="X590" i="5" s="1"/>
  <c r="V582" i="5"/>
  <c r="X582" i="5" s="1"/>
  <c r="V574" i="5"/>
  <c r="X574" i="5" s="1"/>
  <c r="V566" i="5"/>
  <c r="X566" i="5" s="1"/>
  <c r="V558" i="5"/>
  <c r="X558" i="5" s="1"/>
  <c r="V550" i="5"/>
  <c r="X550" i="5" s="1"/>
  <c r="V542" i="5"/>
  <c r="X542" i="5" s="1"/>
  <c r="Z542" i="5" s="1"/>
  <c r="AA541" i="5" s="1"/>
  <c r="V534" i="5"/>
  <c r="X534" i="5" s="1"/>
  <c r="V526" i="5"/>
  <c r="X526" i="5" s="1"/>
  <c r="Z526" i="5" s="1"/>
  <c r="AA525" i="5" s="1"/>
  <c r="V518" i="5"/>
  <c r="X518" i="5" s="1"/>
  <c r="V510" i="5"/>
  <c r="X510" i="5" s="1"/>
  <c r="V502" i="5"/>
  <c r="X502" i="5" s="1"/>
  <c r="Z502" i="5" s="1"/>
  <c r="AA501" i="5" s="1"/>
  <c r="V494" i="5"/>
  <c r="X494" i="5" s="1"/>
  <c r="V486" i="5"/>
  <c r="X486" i="5" s="1"/>
  <c r="V478" i="5"/>
  <c r="X478" i="5" s="1"/>
  <c r="V470" i="5"/>
  <c r="X470" i="5" s="1"/>
  <c r="V462" i="5"/>
  <c r="X462" i="5" s="1"/>
  <c r="Z462" i="5" s="1"/>
  <c r="AA461" i="5" s="1"/>
  <c r="V454" i="5"/>
  <c r="X454" i="5" s="1"/>
  <c r="V446" i="5"/>
  <c r="X446" i="5" s="1"/>
  <c r="V438" i="5"/>
  <c r="X438" i="5" s="1"/>
  <c r="V430" i="5"/>
  <c r="X430" i="5" s="1"/>
  <c r="V422" i="5"/>
  <c r="X422" i="5" s="1"/>
  <c r="V414" i="5"/>
  <c r="X414" i="5" s="1"/>
  <c r="V406" i="5"/>
  <c r="X406" i="5" s="1"/>
  <c r="Z406" i="5" s="1"/>
  <c r="AA405" i="5" s="1"/>
  <c r="V398" i="5"/>
  <c r="X398" i="5" s="1"/>
  <c r="V390" i="5"/>
  <c r="X390" i="5" s="1"/>
  <c r="V382" i="5"/>
  <c r="X382" i="5" s="1"/>
  <c r="V374" i="5"/>
  <c r="X374" i="5" s="1"/>
  <c r="V366" i="5"/>
  <c r="X366" i="5" s="1"/>
  <c r="V358" i="5"/>
  <c r="X358" i="5" s="1"/>
  <c r="V350" i="5"/>
  <c r="X350" i="5" s="1"/>
  <c r="V342" i="5"/>
  <c r="X342" i="5" s="1"/>
  <c r="V334" i="5"/>
  <c r="X334" i="5" s="1"/>
  <c r="V326" i="5"/>
  <c r="X326" i="5" s="1"/>
  <c r="Z326" i="5" s="1"/>
  <c r="AA325" i="5" s="1"/>
  <c r="V318" i="5"/>
  <c r="X318" i="5" s="1"/>
  <c r="V310" i="5"/>
  <c r="X310" i="5" s="1"/>
  <c r="V302" i="5"/>
  <c r="X302" i="5" s="1"/>
  <c r="V294" i="5"/>
  <c r="X294" i="5" s="1"/>
  <c r="V286" i="5"/>
  <c r="X286" i="5" s="1"/>
  <c r="Z286" i="5" s="1"/>
  <c r="AA285" i="5" s="1"/>
  <c r="V278" i="5"/>
  <c r="X278" i="5" s="1"/>
  <c r="V270" i="5"/>
  <c r="X270" i="5" s="1"/>
  <c r="Z270" i="5" s="1"/>
  <c r="AA269" i="5" s="1"/>
  <c r="V262" i="5"/>
  <c r="X262" i="5" s="1"/>
  <c r="V254" i="5"/>
  <c r="X254" i="5" s="1"/>
  <c r="V246" i="5"/>
  <c r="X246" i="5" s="1"/>
  <c r="V238" i="5"/>
  <c r="X238" i="5" s="1"/>
  <c r="V230" i="5"/>
  <c r="X230" i="5" s="1"/>
  <c r="Z230" i="5" s="1"/>
  <c r="AA229" i="5" s="1"/>
  <c r="V222" i="5"/>
  <c r="X222" i="5" s="1"/>
  <c r="Z222" i="5" s="1"/>
  <c r="AA221" i="5" s="1"/>
  <c r="V214" i="5"/>
  <c r="X214" i="5" s="1"/>
  <c r="V206" i="5"/>
  <c r="X206" i="5" s="1"/>
  <c r="V198" i="5"/>
  <c r="X198" i="5" s="1"/>
  <c r="V190" i="5"/>
  <c r="X190" i="5" s="1"/>
  <c r="V182" i="5"/>
  <c r="X182" i="5" s="1"/>
  <c r="V174" i="5"/>
  <c r="X174" i="5" s="1"/>
  <c r="V166" i="5"/>
  <c r="X166" i="5" s="1"/>
  <c r="V158" i="5"/>
  <c r="X158" i="5" s="1"/>
  <c r="V150" i="5"/>
  <c r="X150" i="5" s="1"/>
  <c r="V142" i="5"/>
  <c r="X142" i="5" s="1"/>
  <c r="V134" i="5"/>
  <c r="X134" i="5" s="1"/>
  <c r="V126" i="5"/>
  <c r="X126" i="5" s="1"/>
  <c r="V118" i="5"/>
  <c r="X118" i="5" s="1"/>
  <c r="V110" i="5"/>
  <c r="X110" i="5" s="1"/>
  <c r="V102" i="5"/>
  <c r="X102" i="5" s="1"/>
  <c r="V94" i="5"/>
  <c r="X94" i="5" s="1"/>
  <c r="V86" i="5"/>
  <c r="X86" i="5" s="1"/>
  <c r="V78" i="5"/>
  <c r="X78" i="5" s="1"/>
  <c r="V70" i="5"/>
  <c r="X70" i="5" s="1"/>
  <c r="Z70" i="5" s="1"/>
  <c r="AA69" i="5" s="1"/>
  <c r="V62" i="5"/>
  <c r="X62" i="5" s="1"/>
  <c r="Z62" i="5" s="1"/>
  <c r="AA61" i="5" s="1"/>
  <c r="V54" i="5"/>
  <c r="X54" i="5" s="1"/>
  <c r="V46" i="5"/>
  <c r="X46" i="5" s="1"/>
  <c r="V38" i="5"/>
  <c r="X38" i="5" s="1"/>
  <c r="V30" i="5"/>
  <c r="X30" i="5" s="1"/>
  <c r="V22" i="5"/>
  <c r="X22" i="5" s="1"/>
  <c r="V14" i="5"/>
  <c r="X14" i="5" s="1"/>
  <c r="Z14" i="5" s="1"/>
  <c r="AA13" i="5" s="1"/>
  <c r="V6" i="5"/>
  <c r="X6" i="5" s="1"/>
  <c r="W13" i="5"/>
  <c r="Y13" i="5" s="1"/>
  <c r="W5" i="5"/>
  <c r="Y5" i="5" s="1"/>
  <c r="V677" i="5"/>
  <c r="X677" i="5" s="1"/>
  <c r="Z677" i="5" s="1"/>
  <c r="AA676" i="5" s="1"/>
  <c r="V669" i="5"/>
  <c r="X669" i="5" s="1"/>
  <c r="V661" i="5"/>
  <c r="X661" i="5" s="1"/>
  <c r="V653" i="5"/>
  <c r="X653" i="5" s="1"/>
  <c r="V645" i="5"/>
  <c r="X645" i="5" s="1"/>
  <c r="V637" i="5"/>
  <c r="X637" i="5" s="1"/>
  <c r="V629" i="5"/>
  <c r="X629" i="5" s="1"/>
  <c r="V621" i="5"/>
  <c r="X621" i="5" s="1"/>
  <c r="V613" i="5"/>
  <c r="X613" i="5" s="1"/>
  <c r="V605" i="5"/>
  <c r="X605" i="5" s="1"/>
  <c r="Z605" i="5" s="1"/>
  <c r="AA604" i="5" s="1"/>
  <c r="V597" i="5"/>
  <c r="X597" i="5" s="1"/>
  <c r="Z597" i="5" s="1"/>
  <c r="AA596" i="5" s="1"/>
  <c r="V589" i="5"/>
  <c r="X589" i="5" s="1"/>
  <c r="V581" i="5"/>
  <c r="X581" i="5" s="1"/>
  <c r="Z581" i="5" s="1"/>
  <c r="AA580" i="5" s="1"/>
  <c r="V573" i="5"/>
  <c r="X573" i="5" s="1"/>
  <c r="V565" i="5"/>
  <c r="X565" i="5" s="1"/>
  <c r="V557" i="5"/>
  <c r="X557" i="5" s="1"/>
  <c r="V549" i="5"/>
  <c r="X549" i="5" s="1"/>
  <c r="V541" i="5"/>
  <c r="X541" i="5" s="1"/>
  <c r="V533" i="5"/>
  <c r="X533" i="5" s="1"/>
  <c r="Z533" i="5" s="1"/>
  <c r="AA532" i="5" s="1"/>
  <c r="V525" i="5"/>
  <c r="X525" i="5" s="1"/>
  <c r="V517" i="5"/>
  <c r="X517" i="5" s="1"/>
  <c r="V509" i="5"/>
  <c r="X509" i="5" s="1"/>
  <c r="Z509" i="5" s="1"/>
  <c r="AA508" i="5" s="1"/>
  <c r="V501" i="5"/>
  <c r="X501" i="5" s="1"/>
  <c r="V493" i="5"/>
  <c r="X493" i="5" s="1"/>
  <c r="Z493" i="5" s="1"/>
  <c r="AA492" i="5" s="1"/>
  <c r="V485" i="5"/>
  <c r="X485" i="5" s="1"/>
  <c r="Z485" i="5" s="1"/>
  <c r="AA484" i="5" s="1"/>
  <c r="V477" i="5"/>
  <c r="X477" i="5" s="1"/>
  <c r="Z477" i="5" s="1"/>
  <c r="AA476" i="5" s="1"/>
  <c r="V469" i="5"/>
  <c r="X469" i="5" s="1"/>
  <c r="V461" i="5"/>
  <c r="X461" i="5" s="1"/>
  <c r="Z461" i="5" s="1"/>
  <c r="AA460" i="5" s="1"/>
  <c r="V453" i="5"/>
  <c r="X453" i="5" s="1"/>
  <c r="Z453" i="5" s="1"/>
  <c r="AA452" i="5" s="1"/>
  <c r="V445" i="5"/>
  <c r="X445" i="5" s="1"/>
  <c r="V437" i="5"/>
  <c r="X437" i="5" s="1"/>
  <c r="V429" i="5"/>
  <c r="X429" i="5" s="1"/>
  <c r="V421" i="5"/>
  <c r="X421" i="5" s="1"/>
  <c r="Z421" i="5" s="1"/>
  <c r="AA420" i="5" s="1"/>
  <c r="V413" i="5"/>
  <c r="X413" i="5" s="1"/>
  <c r="Z413" i="5" s="1"/>
  <c r="AA412" i="5" s="1"/>
  <c r="V405" i="5"/>
  <c r="X405" i="5" s="1"/>
  <c r="V397" i="5"/>
  <c r="X397" i="5" s="1"/>
  <c r="V389" i="5"/>
  <c r="X389" i="5" s="1"/>
  <c r="V381" i="5"/>
  <c r="X381" i="5" s="1"/>
  <c r="Z381" i="5" s="1"/>
  <c r="AA380" i="5" s="1"/>
  <c r="V373" i="5"/>
  <c r="X373" i="5" s="1"/>
  <c r="V365" i="5"/>
  <c r="X365" i="5" s="1"/>
  <c r="V357" i="5"/>
  <c r="X357" i="5" s="1"/>
  <c r="V349" i="5"/>
  <c r="X349" i="5" s="1"/>
  <c r="Z349" i="5" s="1"/>
  <c r="AA348" i="5" s="1"/>
  <c r="V341" i="5"/>
  <c r="X341" i="5" s="1"/>
  <c r="Z341" i="5" s="1"/>
  <c r="AA340" i="5" s="1"/>
  <c r="V333" i="5"/>
  <c r="X333" i="5" s="1"/>
  <c r="V325" i="5"/>
  <c r="X325" i="5" s="1"/>
  <c r="V317" i="5"/>
  <c r="X317" i="5" s="1"/>
  <c r="V309" i="5"/>
  <c r="X309" i="5" s="1"/>
  <c r="V301" i="5"/>
  <c r="X301" i="5" s="1"/>
  <c r="V293" i="5"/>
  <c r="X293" i="5" s="1"/>
  <c r="Z293" i="5" s="1"/>
  <c r="AA292" i="5" s="1"/>
  <c r="V285" i="5"/>
  <c r="X285" i="5" s="1"/>
  <c r="V277" i="5"/>
  <c r="X277" i="5" s="1"/>
  <c r="V269" i="5"/>
  <c r="X269" i="5" s="1"/>
  <c r="V261" i="5"/>
  <c r="X261" i="5" s="1"/>
  <c r="V253" i="5"/>
  <c r="X253" i="5" s="1"/>
  <c r="Z253" i="5" s="1"/>
  <c r="AA252" i="5" s="1"/>
  <c r="V245" i="5"/>
  <c r="X245" i="5" s="1"/>
  <c r="V237" i="5"/>
  <c r="X237" i="5" s="1"/>
  <c r="V229" i="5"/>
  <c r="X229" i="5" s="1"/>
  <c r="V221" i="5"/>
  <c r="X221" i="5" s="1"/>
  <c r="V213" i="5"/>
  <c r="X213" i="5" s="1"/>
  <c r="Z213" i="5" s="1"/>
  <c r="AA212" i="5" s="1"/>
  <c r="V205" i="5"/>
  <c r="X205" i="5" s="1"/>
  <c r="V197" i="5"/>
  <c r="X197" i="5" s="1"/>
  <c r="V189" i="5"/>
  <c r="X189" i="5" s="1"/>
  <c r="V181" i="5"/>
  <c r="X181" i="5" s="1"/>
  <c r="V173" i="5"/>
  <c r="X173" i="5" s="1"/>
  <c r="V165" i="5"/>
  <c r="X165" i="5" s="1"/>
  <c r="V157" i="5"/>
  <c r="X157" i="5" s="1"/>
  <c r="Z157" i="5" s="1"/>
  <c r="AA156" i="5" s="1"/>
  <c r="V149" i="5"/>
  <c r="X149" i="5" s="1"/>
  <c r="Z149" i="5" s="1"/>
  <c r="AA148" i="5" s="1"/>
  <c r="V141" i="5"/>
  <c r="X141" i="5" s="1"/>
  <c r="Z141" i="5" s="1"/>
  <c r="AA140" i="5" s="1"/>
  <c r="V133" i="5"/>
  <c r="X133" i="5" s="1"/>
  <c r="V125" i="5"/>
  <c r="X125" i="5" s="1"/>
  <c r="Z125" i="5" s="1"/>
  <c r="AA124" i="5" s="1"/>
  <c r="V117" i="5"/>
  <c r="X117" i="5" s="1"/>
  <c r="Z117" i="5" s="1"/>
  <c r="AA116" i="5" s="1"/>
  <c r="V109" i="5"/>
  <c r="X109" i="5" s="1"/>
  <c r="V101" i="5"/>
  <c r="X101" i="5" s="1"/>
  <c r="V93" i="5"/>
  <c r="X93" i="5" s="1"/>
  <c r="V85" i="5"/>
  <c r="X85" i="5" s="1"/>
  <c r="Z85" i="5" s="1"/>
  <c r="AA84" i="5" s="1"/>
  <c r="V77" i="5"/>
  <c r="X77" i="5" s="1"/>
  <c r="V69" i="5"/>
  <c r="X69" i="5" s="1"/>
  <c r="V61" i="5"/>
  <c r="X61" i="5" s="1"/>
  <c r="V53" i="5"/>
  <c r="X53" i="5" s="1"/>
  <c r="V45" i="5"/>
  <c r="X45" i="5" s="1"/>
  <c r="V37" i="5"/>
  <c r="X37" i="5" s="1"/>
  <c r="V29" i="5"/>
  <c r="X29" i="5" s="1"/>
  <c r="V21" i="5"/>
  <c r="X21" i="5" s="1"/>
  <c r="V13" i="5"/>
  <c r="X13" i="5" s="1"/>
  <c r="V5" i="5"/>
  <c r="X5" i="5" s="1"/>
  <c r="W620" i="5"/>
  <c r="Y620" i="5" s="1"/>
  <c r="W612" i="5"/>
  <c r="Y612" i="5" s="1"/>
  <c r="W604" i="5"/>
  <c r="Y604" i="5" s="1"/>
  <c r="W596" i="5"/>
  <c r="Y596" i="5" s="1"/>
  <c r="W588" i="5"/>
  <c r="Y588" i="5" s="1"/>
  <c r="W580" i="5"/>
  <c r="Y580" i="5" s="1"/>
  <c r="W572" i="5"/>
  <c r="Y572" i="5" s="1"/>
  <c r="W564" i="5"/>
  <c r="Y564" i="5" s="1"/>
  <c r="W556" i="5"/>
  <c r="Y556" i="5" s="1"/>
  <c r="W548" i="5"/>
  <c r="Y548" i="5" s="1"/>
  <c r="W540" i="5"/>
  <c r="Y540" i="5" s="1"/>
  <c r="W532" i="5"/>
  <c r="Y532" i="5" s="1"/>
  <c r="W524" i="5"/>
  <c r="Y524" i="5" s="1"/>
  <c r="W516" i="5"/>
  <c r="Y516" i="5" s="1"/>
  <c r="W508" i="5"/>
  <c r="Y508" i="5" s="1"/>
  <c r="W500" i="5"/>
  <c r="Y500" i="5" s="1"/>
  <c r="W492" i="5"/>
  <c r="Y492" i="5" s="1"/>
  <c r="W484" i="5"/>
  <c r="Y484" i="5" s="1"/>
  <c r="W476" i="5"/>
  <c r="Y476" i="5" s="1"/>
  <c r="W468" i="5"/>
  <c r="Y468" i="5" s="1"/>
  <c r="W460" i="5"/>
  <c r="Y460" i="5" s="1"/>
  <c r="W452" i="5"/>
  <c r="Y452" i="5" s="1"/>
  <c r="W444" i="5"/>
  <c r="Y444" i="5" s="1"/>
  <c r="W436" i="5"/>
  <c r="Y436" i="5" s="1"/>
  <c r="W428" i="5"/>
  <c r="Y428" i="5" s="1"/>
  <c r="W420" i="5"/>
  <c r="Y420" i="5" s="1"/>
  <c r="W412" i="5"/>
  <c r="Y412" i="5" s="1"/>
  <c r="W404" i="5"/>
  <c r="Y404" i="5" s="1"/>
  <c r="W396" i="5"/>
  <c r="Y396" i="5" s="1"/>
  <c r="W388" i="5"/>
  <c r="Y388" i="5" s="1"/>
  <c r="W380" i="5"/>
  <c r="Y380" i="5" s="1"/>
  <c r="W372" i="5"/>
  <c r="Y372" i="5" s="1"/>
  <c r="W364" i="5"/>
  <c r="Y364" i="5" s="1"/>
  <c r="W356" i="5"/>
  <c r="Y356" i="5" s="1"/>
  <c r="W348" i="5"/>
  <c r="Y348" i="5" s="1"/>
  <c r="W340" i="5"/>
  <c r="Y340" i="5" s="1"/>
  <c r="W332" i="5"/>
  <c r="Y332" i="5" s="1"/>
  <c r="W324" i="5"/>
  <c r="Y324" i="5" s="1"/>
  <c r="W316" i="5"/>
  <c r="Y316" i="5" s="1"/>
  <c r="W308" i="5"/>
  <c r="Y308" i="5" s="1"/>
  <c r="W300" i="5"/>
  <c r="Y300" i="5" s="1"/>
  <c r="W292" i="5"/>
  <c r="Y292" i="5" s="1"/>
  <c r="W284" i="5"/>
  <c r="Y284" i="5" s="1"/>
  <c r="W276" i="5"/>
  <c r="Y276" i="5" s="1"/>
  <c r="W268" i="5"/>
  <c r="Y268" i="5" s="1"/>
  <c r="W260" i="5"/>
  <c r="Y260" i="5" s="1"/>
  <c r="W252" i="5"/>
  <c r="Y252" i="5" s="1"/>
  <c r="W244" i="5"/>
  <c r="Y244" i="5" s="1"/>
  <c r="W236" i="5"/>
  <c r="Y236" i="5" s="1"/>
  <c r="W228" i="5"/>
  <c r="Y228" i="5" s="1"/>
  <c r="W220" i="5"/>
  <c r="Y220" i="5" s="1"/>
  <c r="W212" i="5"/>
  <c r="Y212" i="5" s="1"/>
  <c r="W204" i="5"/>
  <c r="Y204" i="5" s="1"/>
  <c r="W196" i="5"/>
  <c r="Y196" i="5" s="1"/>
  <c r="W188" i="5"/>
  <c r="Y188" i="5" s="1"/>
  <c r="W180" i="5"/>
  <c r="Y180" i="5" s="1"/>
  <c r="W172" i="5"/>
  <c r="Y172" i="5" s="1"/>
  <c r="W164" i="5"/>
  <c r="Y164" i="5" s="1"/>
  <c r="W156" i="5"/>
  <c r="Y156" i="5" s="1"/>
  <c r="W148" i="5"/>
  <c r="Y148" i="5" s="1"/>
  <c r="W140" i="5"/>
  <c r="Y140" i="5" s="1"/>
  <c r="W132" i="5"/>
  <c r="Y132" i="5" s="1"/>
  <c r="W124" i="5"/>
  <c r="Y124" i="5" s="1"/>
  <c r="W116" i="5"/>
  <c r="Y116" i="5" s="1"/>
  <c r="W108" i="5"/>
  <c r="Y108" i="5" s="1"/>
  <c r="W100" i="5"/>
  <c r="Y100" i="5" s="1"/>
  <c r="W92" i="5"/>
  <c r="Y92" i="5" s="1"/>
  <c r="W84" i="5"/>
  <c r="Y84" i="5" s="1"/>
  <c r="W76" i="5"/>
  <c r="Y76" i="5" s="1"/>
  <c r="W68" i="5"/>
  <c r="Y68" i="5" s="1"/>
  <c r="W60" i="5"/>
  <c r="Y60" i="5" s="1"/>
  <c r="W52" i="5"/>
  <c r="Y52" i="5" s="1"/>
  <c r="W44" i="5"/>
  <c r="Y44" i="5" s="1"/>
  <c r="W36" i="5"/>
  <c r="Y36" i="5" s="1"/>
  <c r="W28" i="5"/>
  <c r="Y28" i="5" s="1"/>
  <c r="W20" i="5"/>
  <c r="Y20" i="5" s="1"/>
  <c r="W12" i="5"/>
  <c r="Y12" i="5" s="1"/>
  <c r="W4" i="5"/>
  <c r="Y4" i="5" s="1"/>
  <c r="Z4" i="5" s="1"/>
  <c r="V676" i="5"/>
  <c r="X676" i="5" s="1"/>
  <c r="V668" i="5"/>
  <c r="X668" i="5" s="1"/>
  <c r="V660" i="5"/>
  <c r="X660" i="5" s="1"/>
  <c r="V652" i="5"/>
  <c r="X652" i="5" s="1"/>
  <c r="Z652" i="5" s="1"/>
  <c r="AA651" i="5" s="1"/>
  <c r="V644" i="5"/>
  <c r="X644" i="5" s="1"/>
  <c r="V636" i="5"/>
  <c r="X636" i="5" s="1"/>
  <c r="Z636" i="5" s="1"/>
  <c r="AA635" i="5" s="1"/>
  <c r="V628" i="5"/>
  <c r="X628" i="5" s="1"/>
  <c r="V620" i="5"/>
  <c r="X620" i="5" s="1"/>
  <c r="V612" i="5"/>
  <c r="X612" i="5" s="1"/>
  <c r="V604" i="5"/>
  <c r="X604" i="5" s="1"/>
  <c r="V596" i="5"/>
  <c r="X596" i="5" s="1"/>
  <c r="V588" i="5"/>
  <c r="X588" i="5" s="1"/>
  <c r="V580" i="5"/>
  <c r="X580" i="5" s="1"/>
  <c r="V572" i="5"/>
  <c r="X572" i="5" s="1"/>
  <c r="V564" i="5"/>
  <c r="X564" i="5" s="1"/>
  <c r="V556" i="5"/>
  <c r="X556" i="5" s="1"/>
  <c r="V548" i="5"/>
  <c r="X548" i="5" s="1"/>
  <c r="V540" i="5"/>
  <c r="X540" i="5" s="1"/>
  <c r="V532" i="5"/>
  <c r="X532" i="5" s="1"/>
  <c r="V524" i="5"/>
  <c r="X524" i="5" s="1"/>
  <c r="V516" i="5"/>
  <c r="X516" i="5" s="1"/>
  <c r="V508" i="5"/>
  <c r="X508" i="5" s="1"/>
  <c r="V500" i="5"/>
  <c r="X500" i="5" s="1"/>
  <c r="V492" i="5"/>
  <c r="X492" i="5" s="1"/>
  <c r="V484" i="5"/>
  <c r="X484" i="5" s="1"/>
  <c r="V476" i="5"/>
  <c r="X476" i="5" s="1"/>
  <c r="V468" i="5"/>
  <c r="X468" i="5" s="1"/>
  <c r="V460" i="5"/>
  <c r="X460" i="5" s="1"/>
  <c r="V452" i="5"/>
  <c r="X452" i="5" s="1"/>
  <c r="V444" i="5"/>
  <c r="X444" i="5" s="1"/>
  <c r="V436" i="5"/>
  <c r="X436" i="5" s="1"/>
  <c r="V428" i="5"/>
  <c r="X428" i="5" s="1"/>
  <c r="V420" i="5"/>
  <c r="X420" i="5" s="1"/>
  <c r="V412" i="5"/>
  <c r="X412" i="5" s="1"/>
  <c r="V404" i="5"/>
  <c r="X404" i="5" s="1"/>
  <c r="V396" i="5"/>
  <c r="X396" i="5" s="1"/>
  <c r="V388" i="5"/>
  <c r="X388" i="5" s="1"/>
  <c r="V380" i="5"/>
  <c r="X380" i="5" s="1"/>
  <c r="V372" i="5"/>
  <c r="X372" i="5" s="1"/>
  <c r="V364" i="5"/>
  <c r="X364" i="5" s="1"/>
  <c r="V356" i="5"/>
  <c r="X356" i="5" s="1"/>
  <c r="V348" i="5"/>
  <c r="X348" i="5" s="1"/>
  <c r="V340" i="5"/>
  <c r="X340" i="5" s="1"/>
  <c r="V332" i="5"/>
  <c r="X332" i="5" s="1"/>
  <c r="V324" i="5"/>
  <c r="X324" i="5" s="1"/>
  <c r="V316" i="5"/>
  <c r="X316" i="5" s="1"/>
  <c r="V308" i="5"/>
  <c r="X308" i="5" s="1"/>
  <c r="V300" i="5"/>
  <c r="X300" i="5" s="1"/>
  <c r="V292" i="5"/>
  <c r="X292" i="5" s="1"/>
  <c r="V284" i="5"/>
  <c r="X284" i="5" s="1"/>
  <c r="V276" i="5"/>
  <c r="X276" i="5" s="1"/>
  <c r="V268" i="5"/>
  <c r="X268" i="5" s="1"/>
  <c r="V260" i="5"/>
  <c r="X260" i="5" s="1"/>
  <c r="V252" i="5"/>
  <c r="X252" i="5" s="1"/>
  <c r="V244" i="5"/>
  <c r="X244" i="5" s="1"/>
  <c r="V236" i="5"/>
  <c r="X236" i="5" s="1"/>
  <c r="V228" i="5"/>
  <c r="X228" i="5" s="1"/>
  <c r="V220" i="5"/>
  <c r="X220" i="5" s="1"/>
  <c r="V212" i="5"/>
  <c r="X212" i="5" s="1"/>
  <c r="V204" i="5"/>
  <c r="X204" i="5" s="1"/>
  <c r="V196" i="5"/>
  <c r="X196" i="5" s="1"/>
  <c r="V188" i="5"/>
  <c r="X188" i="5" s="1"/>
  <c r="V180" i="5"/>
  <c r="X180" i="5" s="1"/>
  <c r="V172" i="5"/>
  <c r="X172" i="5" s="1"/>
  <c r="V164" i="5"/>
  <c r="X164" i="5" s="1"/>
  <c r="V156" i="5"/>
  <c r="X156" i="5" s="1"/>
  <c r="V148" i="5"/>
  <c r="X148" i="5" s="1"/>
  <c r="V140" i="5"/>
  <c r="X140" i="5" s="1"/>
  <c r="V132" i="5"/>
  <c r="X132" i="5" s="1"/>
  <c r="V124" i="5"/>
  <c r="X124" i="5" s="1"/>
  <c r="V116" i="5"/>
  <c r="X116" i="5" s="1"/>
  <c r="V108" i="5"/>
  <c r="X108" i="5" s="1"/>
  <c r="V100" i="5"/>
  <c r="X100" i="5" s="1"/>
  <c r="V92" i="5"/>
  <c r="X92" i="5" s="1"/>
  <c r="V84" i="5"/>
  <c r="X84" i="5" s="1"/>
  <c r="V76" i="5"/>
  <c r="X76" i="5" s="1"/>
  <c r="V68" i="5"/>
  <c r="X68" i="5" s="1"/>
  <c r="V60" i="5"/>
  <c r="X60" i="5" s="1"/>
  <c r="V52" i="5"/>
  <c r="X52" i="5" s="1"/>
  <c r="V44" i="5"/>
  <c r="X44" i="5" s="1"/>
  <c r="V36" i="5"/>
  <c r="X36" i="5" s="1"/>
  <c r="V28" i="5"/>
  <c r="X28" i="5" s="1"/>
  <c r="V20" i="5"/>
  <c r="X20" i="5" s="1"/>
  <c r="V12" i="5"/>
  <c r="X12" i="5" s="1"/>
  <c r="AG42" i="3"/>
  <c r="AH41" i="3" s="1"/>
  <c r="AG441" i="3"/>
  <c r="AH440" i="3" s="1"/>
  <c r="AG361" i="3"/>
  <c r="AH360" i="3" s="1"/>
  <c r="AG201" i="3"/>
  <c r="AH200" i="3" s="1"/>
  <c r="AG185" i="3"/>
  <c r="AH184" i="3" s="1"/>
  <c r="AG105" i="3"/>
  <c r="AH104" i="3" s="1"/>
  <c r="AG4" i="3"/>
  <c r="AG74" i="3"/>
  <c r="AH73" i="3" s="1"/>
  <c r="AG58" i="3"/>
  <c r="AH57" i="3" s="1"/>
  <c r="AG26" i="3"/>
  <c r="AH25" i="3" s="1"/>
  <c r="AG10" i="3"/>
  <c r="AH9" i="3" s="1"/>
  <c r="AG86" i="3"/>
  <c r="AH85" i="3" s="1"/>
  <c r="AE19" i="3"/>
  <c r="AG19" i="3" s="1"/>
  <c r="AH18" i="3" s="1"/>
  <c r="AE35" i="3"/>
  <c r="AG35" i="3" s="1"/>
  <c r="AH34" i="3" s="1"/>
  <c r="AE51" i="3"/>
  <c r="AG51" i="3" s="1"/>
  <c r="AH50" i="3" s="1"/>
  <c r="AE67" i="3"/>
  <c r="AG67" i="3" s="1"/>
  <c r="AH66" i="3" s="1"/>
  <c r="I8" i="3"/>
  <c r="AE8" i="3" s="1"/>
  <c r="AG8" i="3" s="1"/>
  <c r="AH7" i="3" s="1"/>
  <c r="I17" i="3"/>
  <c r="AE17" i="3" s="1"/>
  <c r="AG17" i="3" s="1"/>
  <c r="AH16" i="3" s="1"/>
  <c r="I33" i="3"/>
  <c r="AE33" i="3" s="1"/>
  <c r="AG33" i="3" s="1"/>
  <c r="AH32" i="3" s="1"/>
  <c r="I49" i="3"/>
  <c r="AE49" i="3" s="1"/>
  <c r="AG49" i="3" s="1"/>
  <c r="AH48" i="3" s="1"/>
  <c r="I65" i="3"/>
  <c r="AE65" i="3" s="1"/>
  <c r="AG65" i="3" s="1"/>
  <c r="AH64" i="3" s="1"/>
  <c r="I89" i="3"/>
  <c r="AE89" i="3" s="1"/>
  <c r="AG89" i="3" s="1"/>
  <c r="AH88" i="3" s="1"/>
  <c r="I281" i="3"/>
  <c r="AE281" i="3" s="1"/>
  <c r="AG281" i="3" s="1"/>
  <c r="AH280" i="3" s="1"/>
  <c r="I24" i="3"/>
  <c r="AE24" i="3" s="1"/>
  <c r="AG24" i="3" s="1"/>
  <c r="AH23" i="3" s="1"/>
  <c r="I40" i="3"/>
  <c r="AE40" i="3" s="1"/>
  <c r="AG40" i="3" s="1"/>
  <c r="AH39" i="3" s="1"/>
  <c r="I56" i="3"/>
  <c r="AE56" i="3" s="1"/>
  <c r="AG56" i="3" s="1"/>
  <c r="AH55" i="3" s="1"/>
  <c r="I72" i="3"/>
  <c r="AE72" i="3" s="1"/>
  <c r="AG72" i="3" s="1"/>
  <c r="AH71" i="3" s="1"/>
  <c r="I79" i="3"/>
  <c r="AE79" i="3" s="1"/>
  <c r="AG79" i="3" s="1"/>
  <c r="AH78" i="3" s="1"/>
  <c r="I888" i="3"/>
  <c r="AE888" i="3" s="1"/>
  <c r="AG888" i="3" s="1"/>
  <c r="AH887" i="3" s="1"/>
  <c r="I872" i="3"/>
  <c r="AE872" i="3" s="1"/>
  <c r="AG872" i="3" s="1"/>
  <c r="AH871" i="3" s="1"/>
  <c r="I856" i="3"/>
  <c r="AE856" i="3" s="1"/>
  <c r="AG856" i="3" s="1"/>
  <c r="AH855" i="3" s="1"/>
  <c r="I840" i="3"/>
  <c r="AE840" i="3" s="1"/>
  <c r="AG840" i="3" s="1"/>
  <c r="AH839" i="3" s="1"/>
  <c r="I824" i="3"/>
  <c r="AE824" i="3" s="1"/>
  <c r="AG824" i="3" s="1"/>
  <c r="AH823" i="3" s="1"/>
  <c r="I808" i="3"/>
  <c r="AE808" i="3" s="1"/>
  <c r="AG808" i="3" s="1"/>
  <c r="AH807" i="3" s="1"/>
  <c r="I792" i="3"/>
  <c r="AE792" i="3" s="1"/>
  <c r="AG792" i="3" s="1"/>
  <c r="AH791" i="3" s="1"/>
  <c r="I776" i="3"/>
  <c r="AE776" i="3" s="1"/>
  <c r="AG776" i="3" s="1"/>
  <c r="AH775" i="3" s="1"/>
  <c r="I760" i="3"/>
  <c r="AE760" i="3" s="1"/>
  <c r="AG760" i="3" s="1"/>
  <c r="AH759" i="3" s="1"/>
  <c r="I744" i="3"/>
  <c r="AE744" i="3" s="1"/>
  <c r="AG744" i="3" s="1"/>
  <c r="AH743" i="3" s="1"/>
  <c r="I728" i="3"/>
  <c r="AE728" i="3" s="1"/>
  <c r="AG728" i="3" s="1"/>
  <c r="AH727" i="3" s="1"/>
  <c r="I712" i="3"/>
  <c r="AE712" i="3" s="1"/>
  <c r="AG712" i="3" s="1"/>
  <c r="AH711" i="3" s="1"/>
  <c r="I696" i="3"/>
  <c r="AE696" i="3" s="1"/>
  <c r="AG696" i="3" s="1"/>
  <c r="AH695" i="3" s="1"/>
  <c r="I680" i="3"/>
  <c r="AE680" i="3" s="1"/>
  <c r="AG680" i="3" s="1"/>
  <c r="AH679" i="3" s="1"/>
  <c r="I664" i="3"/>
  <c r="AE664" i="3" s="1"/>
  <c r="AG664" i="3" s="1"/>
  <c r="AH663" i="3" s="1"/>
  <c r="I648" i="3"/>
  <c r="AE648" i="3" s="1"/>
  <c r="AG648" i="3" s="1"/>
  <c r="AH647" i="3" s="1"/>
  <c r="I632" i="3"/>
  <c r="AE632" i="3" s="1"/>
  <c r="AG632" i="3" s="1"/>
  <c r="AH631" i="3" s="1"/>
  <c r="I616" i="3"/>
  <c r="AE616" i="3" s="1"/>
  <c r="AG616" i="3" s="1"/>
  <c r="AH615" i="3" s="1"/>
  <c r="I600" i="3"/>
  <c r="AE600" i="3" s="1"/>
  <c r="AG600" i="3" s="1"/>
  <c r="AH599" i="3" s="1"/>
  <c r="I584" i="3"/>
  <c r="AE584" i="3" s="1"/>
  <c r="AG584" i="3" s="1"/>
  <c r="AH583" i="3" s="1"/>
  <c r="I568" i="3"/>
  <c r="AE568" i="3" s="1"/>
  <c r="AG568" i="3" s="1"/>
  <c r="AH567" i="3" s="1"/>
  <c r="I552" i="3"/>
  <c r="AE552" i="3" s="1"/>
  <c r="AG552" i="3" s="1"/>
  <c r="AH551" i="3" s="1"/>
  <c r="I536" i="3"/>
  <c r="AE536" i="3" s="1"/>
  <c r="AG536" i="3" s="1"/>
  <c r="AH535" i="3" s="1"/>
  <c r="I520" i="3"/>
  <c r="AE520" i="3" s="1"/>
  <c r="AG520" i="3" s="1"/>
  <c r="AH519" i="3" s="1"/>
  <c r="I504" i="3"/>
  <c r="AE504" i="3" s="1"/>
  <c r="AG504" i="3" s="1"/>
  <c r="AH503" i="3" s="1"/>
  <c r="I488" i="3"/>
  <c r="AE488" i="3" s="1"/>
  <c r="AG488" i="3" s="1"/>
  <c r="AH487" i="3" s="1"/>
  <c r="I472" i="3"/>
  <c r="AE472" i="3" s="1"/>
  <c r="AG472" i="3" s="1"/>
  <c r="AH471" i="3" s="1"/>
  <c r="I456" i="3"/>
  <c r="AE456" i="3" s="1"/>
  <c r="AG456" i="3" s="1"/>
  <c r="AH455" i="3" s="1"/>
  <c r="I881" i="3"/>
  <c r="AE881" i="3" s="1"/>
  <c r="AG881" i="3" s="1"/>
  <c r="AH880" i="3" s="1"/>
  <c r="I865" i="3"/>
  <c r="AE865" i="3" s="1"/>
  <c r="AG865" i="3" s="1"/>
  <c r="AH864" i="3" s="1"/>
  <c r="I849" i="3"/>
  <c r="AE849" i="3" s="1"/>
  <c r="AG849" i="3" s="1"/>
  <c r="AH848" i="3" s="1"/>
  <c r="I833" i="3"/>
  <c r="AE833" i="3" s="1"/>
  <c r="AG833" i="3" s="1"/>
  <c r="AH832" i="3" s="1"/>
  <c r="I817" i="3"/>
  <c r="AE817" i="3" s="1"/>
  <c r="AG817" i="3" s="1"/>
  <c r="AH816" i="3" s="1"/>
  <c r="I801" i="3"/>
  <c r="AE801" i="3" s="1"/>
  <c r="AG801" i="3" s="1"/>
  <c r="AH800" i="3" s="1"/>
  <c r="I785" i="3"/>
  <c r="AE785" i="3" s="1"/>
  <c r="AG785" i="3" s="1"/>
  <c r="AH784" i="3" s="1"/>
  <c r="I769" i="3"/>
  <c r="AE769" i="3" s="1"/>
  <c r="AG769" i="3" s="1"/>
  <c r="AH768" i="3" s="1"/>
  <c r="I753" i="3"/>
  <c r="AE753" i="3" s="1"/>
  <c r="AG753" i="3" s="1"/>
  <c r="AH752" i="3" s="1"/>
  <c r="I737" i="3"/>
  <c r="AE737" i="3" s="1"/>
  <c r="AG737" i="3" s="1"/>
  <c r="AH736" i="3" s="1"/>
  <c r="I721" i="3"/>
  <c r="AE721" i="3" s="1"/>
  <c r="AG721" i="3" s="1"/>
  <c r="AH720" i="3" s="1"/>
  <c r="I705" i="3"/>
  <c r="AE705" i="3" s="1"/>
  <c r="AG705" i="3" s="1"/>
  <c r="AH704" i="3" s="1"/>
  <c r="I689" i="3"/>
  <c r="AE689" i="3" s="1"/>
  <c r="AG689" i="3" s="1"/>
  <c r="AH688" i="3" s="1"/>
  <c r="I673" i="3"/>
  <c r="AE673" i="3" s="1"/>
  <c r="AG673" i="3" s="1"/>
  <c r="AH672" i="3" s="1"/>
  <c r="I657" i="3"/>
  <c r="AE657" i="3" s="1"/>
  <c r="AG657" i="3" s="1"/>
  <c r="AH656" i="3" s="1"/>
  <c r="I641" i="3"/>
  <c r="AE641" i="3" s="1"/>
  <c r="AG641" i="3" s="1"/>
  <c r="AH640" i="3" s="1"/>
  <c r="I625" i="3"/>
  <c r="AE625" i="3" s="1"/>
  <c r="AG625" i="3" s="1"/>
  <c r="AH624" i="3" s="1"/>
  <c r="I609" i="3"/>
  <c r="AE609" i="3" s="1"/>
  <c r="AG609" i="3" s="1"/>
  <c r="AH608" i="3" s="1"/>
  <c r="I593" i="3"/>
  <c r="AE593" i="3" s="1"/>
  <c r="AG593" i="3" s="1"/>
  <c r="AH592" i="3" s="1"/>
  <c r="I577" i="3"/>
  <c r="AE577" i="3" s="1"/>
  <c r="AG577" i="3" s="1"/>
  <c r="AH576" i="3" s="1"/>
  <c r="I561" i="3"/>
  <c r="AE561" i="3" s="1"/>
  <c r="AG561" i="3" s="1"/>
  <c r="AH560" i="3" s="1"/>
  <c r="I545" i="3"/>
  <c r="AE545" i="3" s="1"/>
  <c r="AG545" i="3" s="1"/>
  <c r="AH544" i="3" s="1"/>
  <c r="I529" i="3"/>
  <c r="AE529" i="3" s="1"/>
  <c r="AG529" i="3" s="1"/>
  <c r="AH528" i="3" s="1"/>
  <c r="I513" i="3"/>
  <c r="AE513" i="3" s="1"/>
  <c r="AG513" i="3" s="1"/>
  <c r="AH512" i="3" s="1"/>
  <c r="I497" i="3"/>
  <c r="AE497" i="3" s="1"/>
  <c r="AG497" i="3" s="1"/>
  <c r="AH496" i="3" s="1"/>
  <c r="I890" i="3"/>
  <c r="AE890" i="3" s="1"/>
  <c r="AG890" i="3" s="1"/>
  <c r="AH889" i="3" s="1"/>
  <c r="I874" i="3"/>
  <c r="AE874" i="3" s="1"/>
  <c r="AG874" i="3" s="1"/>
  <c r="AH873" i="3" s="1"/>
  <c r="I858" i="3"/>
  <c r="AE858" i="3" s="1"/>
  <c r="AG858" i="3" s="1"/>
  <c r="AH857" i="3" s="1"/>
  <c r="I842" i="3"/>
  <c r="AE842" i="3" s="1"/>
  <c r="AG842" i="3" s="1"/>
  <c r="AH841" i="3" s="1"/>
  <c r="I826" i="3"/>
  <c r="AE826" i="3" s="1"/>
  <c r="AG826" i="3" s="1"/>
  <c r="AH825" i="3" s="1"/>
  <c r="I810" i="3"/>
  <c r="AE810" i="3" s="1"/>
  <c r="AG810" i="3" s="1"/>
  <c r="AH809" i="3" s="1"/>
  <c r="I794" i="3"/>
  <c r="AE794" i="3" s="1"/>
  <c r="AG794" i="3" s="1"/>
  <c r="AH793" i="3" s="1"/>
  <c r="I778" i="3"/>
  <c r="AE778" i="3" s="1"/>
  <c r="AG778" i="3" s="1"/>
  <c r="AH777" i="3" s="1"/>
  <c r="I762" i="3"/>
  <c r="AE762" i="3" s="1"/>
  <c r="AG762" i="3" s="1"/>
  <c r="AH761" i="3" s="1"/>
  <c r="I746" i="3"/>
  <c r="AE746" i="3" s="1"/>
  <c r="AG746" i="3" s="1"/>
  <c r="AH745" i="3" s="1"/>
  <c r="I730" i="3"/>
  <c r="AE730" i="3" s="1"/>
  <c r="AG730" i="3" s="1"/>
  <c r="AH729" i="3" s="1"/>
  <c r="I714" i="3"/>
  <c r="AE714" i="3" s="1"/>
  <c r="AG714" i="3" s="1"/>
  <c r="AH713" i="3" s="1"/>
  <c r="I698" i="3"/>
  <c r="AE698" i="3" s="1"/>
  <c r="AG698" i="3" s="1"/>
  <c r="AH697" i="3" s="1"/>
  <c r="I682" i="3"/>
  <c r="AE682" i="3" s="1"/>
  <c r="AG682" i="3" s="1"/>
  <c r="AH681" i="3" s="1"/>
  <c r="I666" i="3"/>
  <c r="AE666" i="3" s="1"/>
  <c r="AG666" i="3" s="1"/>
  <c r="AH665" i="3" s="1"/>
  <c r="I650" i="3"/>
  <c r="AE650" i="3" s="1"/>
  <c r="AG650" i="3" s="1"/>
  <c r="AH649" i="3" s="1"/>
  <c r="I634" i="3"/>
  <c r="AE634" i="3" s="1"/>
  <c r="AG634" i="3" s="1"/>
  <c r="AH633" i="3" s="1"/>
  <c r="I618" i="3"/>
  <c r="AE618" i="3" s="1"/>
  <c r="AG618" i="3" s="1"/>
  <c r="AH617" i="3" s="1"/>
  <c r="I602" i="3"/>
  <c r="AE602" i="3" s="1"/>
  <c r="AG602" i="3" s="1"/>
  <c r="AH601" i="3" s="1"/>
  <c r="I586" i="3"/>
  <c r="AE586" i="3" s="1"/>
  <c r="AG586" i="3" s="1"/>
  <c r="AH585" i="3" s="1"/>
  <c r="I570" i="3"/>
  <c r="AE570" i="3" s="1"/>
  <c r="AG570" i="3" s="1"/>
  <c r="AH569" i="3" s="1"/>
  <c r="I554" i="3"/>
  <c r="AE554" i="3" s="1"/>
  <c r="AG554" i="3" s="1"/>
  <c r="AH553" i="3" s="1"/>
  <c r="I538" i="3"/>
  <c r="AE538" i="3" s="1"/>
  <c r="AG538" i="3" s="1"/>
  <c r="AH537" i="3" s="1"/>
  <c r="I522" i="3"/>
  <c r="AE522" i="3" s="1"/>
  <c r="AG522" i="3" s="1"/>
  <c r="AH521" i="3" s="1"/>
  <c r="I506" i="3"/>
  <c r="AE506" i="3" s="1"/>
  <c r="AG506" i="3" s="1"/>
  <c r="AH505" i="3" s="1"/>
  <c r="I490" i="3"/>
  <c r="AE490" i="3" s="1"/>
  <c r="AG490" i="3" s="1"/>
  <c r="AH489" i="3" s="1"/>
  <c r="I883" i="3"/>
  <c r="AE883" i="3" s="1"/>
  <c r="AG883" i="3" s="1"/>
  <c r="AH882" i="3" s="1"/>
  <c r="I867" i="3"/>
  <c r="AE867" i="3" s="1"/>
  <c r="AG867" i="3" s="1"/>
  <c r="AH866" i="3" s="1"/>
  <c r="I851" i="3"/>
  <c r="AE851" i="3" s="1"/>
  <c r="AG851" i="3" s="1"/>
  <c r="AH850" i="3" s="1"/>
  <c r="I835" i="3"/>
  <c r="AE835" i="3" s="1"/>
  <c r="AG835" i="3" s="1"/>
  <c r="AH834" i="3" s="1"/>
  <c r="I819" i="3"/>
  <c r="AE819" i="3" s="1"/>
  <c r="AG819" i="3" s="1"/>
  <c r="AH818" i="3" s="1"/>
  <c r="I803" i="3"/>
  <c r="AE803" i="3" s="1"/>
  <c r="AG803" i="3" s="1"/>
  <c r="AH802" i="3" s="1"/>
  <c r="I787" i="3"/>
  <c r="AE787" i="3" s="1"/>
  <c r="AG787" i="3" s="1"/>
  <c r="AH786" i="3" s="1"/>
  <c r="I771" i="3"/>
  <c r="AE771" i="3" s="1"/>
  <c r="AG771" i="3" s="1"/>
  <c r="AH770" i="3" s="1"/>
  <c r="I755" i="3"/>
  <c r="AE755" i="3" s="1"/>
  <c r="AG755" i="3" s="1"/>
  <c r="AH754" i="3" s="1"/>
  <c r="I739" i="3"/>
  <c r="AE739" i="3" s="1"/>
  <c r="AG739" i="3" s="1"/>
  <c r="AH738" i="3" s="1"/>
  <c r="I723" i="3"/>
  <c r="AE723" i="3" s="1"/>
  <c r="AG723" i="3" s="1"/>
  <c r="AH722" i="3" s="1"/>
  <c r="I707" i="3"/>
  <c r="AE707" i="3" s="1"/>
  <c r="AG707" i="3" s="1"/>
  <c r="AH706" i="3" s="1"/>
  <c r="I691" i="3"/>
  <c r="AE691" i="3" s="1"/>
  <c r="AG691" i="3" s="1"/>
  <c r="AH690" i="3" s="1"/>
  <c r="I675" i="3"/>
  <c r="AE675" i="3" s="1"/>
  <c r="AG675" i="3" s="1"/>
  <c r="AH674" i="3" s="1"/>
  <c r="I659" i="3"/>
  <c r="AE659" i="3" s="1"/>
  <c r="AG659" i="3" s="1"/>
  <c r="AH658" i="3" s="1"/>
  <c r="I643" i="3"/>
  <c r="AE643" i="3" s="1"/>
  <c r="AG643" i="3" s="1"/>
  <c r="AH642" i="3" s="1"/>
  <c r="I627" i="3"/>
  <c r="AE627" i="3" s="1"/>
  <c r="AG627" i="3" s="1"/>
  <c r="AH626" i="3" s="1"/>
  <c r="I611" i="3"/>
  <c r="AE611" i="3" s="1"/>
  <c r="AG611" i="3" s="1"/>
  <c r="AH610" i="3" s="1"/>
  <c r="I595" i="3"/>
  <c r="AE595" i="3" s="1"/>
  <c r="AG595" i="3" s="1"/>
  <c r="AH594" i="3" s="1"/>
  <c r="I579" i="3"/>
  <c r="AE579" i="3" s="1"/>
  <c r="AG579" i="3" s="1"/>
  <c r="AH578" i="3" s="1"/>
  <c r="I563" i="3"/>
  <c r="AE563" i="3" s="1"/>
  <c r="AG563" i="3" s="1"/>
  <c r="AH562" i="3" s="1"/>
  <c r="I547" i="3"/>
  <c r="AE547" i="3" s="1"/>
  <c r="AG547" i="3" s="1"/>
  <c r="AH546" i="3" s="1"/>
  <c r="I531" i="3"/>
  <c r="AE531" i="3" s="1"/>
  <c r="AG531" i="3" s="1"/>
  <c r="AH530" i="3" s="1"/>
  <c r="I515" i="3"/>
  <c r="AE515" i="3" s="1"/>
  <c r="AG515" i="3" s="1"/>
  <c r="AH514" i="3" s="1"/>
  <c r="I892" i="3"/>
  <c r="AE892" i="3" s="1"/>
  <c r="AG892" i="3" s="1"/>
  <c r="AH891" i="3" s="1"/>
  <c r="I876" i="3"/>
  <c r="AE876" i="3" s="1"/>
  <c r="AG876" i="3" s="1"/>
  <c r="AH875" i="3" s="1"/>
  <c r="I860" i="3"/>
  <c r="AE860" i="3" s="1"/>
  <c r="AG860" i="3" s="1"/>
  <c r="AH859" i="3" s="1"/>
  <c r="I844" i="3"/>
  <c r="AE844" i="3" s="1"/>
  <c r="AG844" i="3" s="1"/>
  <c r="AH843" i="3" s="1"/>
  <c r="I828" i="3"/>
  <c r="AE828" i="3" s="1"/>
  <c r="AG828" i="3" s="1"/>
  <c r="AH827" i="3" s="1"/>
  <c r="I812" i="3"/>
  <c r="AE812" i="3" s="1"/>
  <c r="AG812" i="3" s="1"/>
  <c r="AH811" i="3" s="1"/>
  <c r="I796" i="3"/>
  <c r="AE796" i="3" s="1"/>
  <c r="AG796" i="3" s="1"/>
  <c r="AH795" i="3" s="1"/>
  <c r="I780" i="3"/>
  <c r="AE780" i="3" s="1"/>
  <c r="AG780" i="3" s="1"/>
  <c r="AH779" i="3" s="1"/>
  <c r="I764" i="3"/>
  <c r="AE764" i="3" s="1"/>
  <c r="AG764" i="3" s="1"/>
  <c r="AH763" i="3" s="1"/>
  <c r="I748" i="3"/>
  <c r="AE748" i="3" s="1"/>
  <c r="AG748" i="3" s="1"/>
  <c r="AH747" i="3" s="1"/>
  <c r="I732" i="3"/>
  <c r="AE732" i="3" s="1"/>
  <c r="AG732" i="3" s="1"/>
  <c r="AH731" i="3" s="1"/>
  <c r="I716" i="3"/>
  <c r="AE716" i="3" s="1"/>
  <c r="AG716" i="3" s="1"/>
  <c r="AH715" i="3" s="1"/>
  <c r="I700" i="3"/>
  <c r="AE700" i="3" s="1"/>
  <c r="AG700" i="3" s="1"/>
  <c r="AH699" i="3" s="1"/>
  <c r="I684" i="3"/>
  <c r="AE684" i="3" s="1"/>
  <c r="AG684" i="3" s="1"/>
  <c r="AH683" i="3" s="1"/>
  <c r="I668" i="3"/>
  <c r="AE668" i="3" s="1"/>
  <c r="AG668" i="3" s="1"/>
  <c r="AH667" i="3" s="1"/>
  <c r="I652" i="3"/>
  <c r="AE652" i="3" s="1"/>
  <c r="AG652" i="3" s="1"/>
  <c r="AH651" i="3" s="1"/>
  <c r="I636" i="3"/>
  <c r="AE636" i="3" s="1"/>
  <c r="AG636" i="3" s="1"/>
  <c r="AH635" i="3" s="1"/>
  <c r="I620" i="3"/>
  <c r="AE620" i="3" s="1"/>
  <c r="AG620" i="3" s="1"/>
  <c r="AH619" i="3" s="1"/>
  <c r="I604" i="3"/>
  <c r="AE604" i="3" s="1"/>
  <c r="AG604" i="3" s="1"/>
  <c r="AH603" i="3" s="1"/>
  <c r="I588" i="3"/>
  <c r="AE588" i="3" s="1"/>
  <c r="AG588" i="3" s="1"/>
  <c r="AH587" i="3" s="1"/>
  <c r="I572" i="3"/>
  <c r="AE572" i="3" s="1"/>
  <c r="AG572" i="3" s="1"/>
  <c r="AH571" i="3" s="1"/>
  <c r="I556" i="3"/>
  <c r="AE556" i="3" s="1"/>
  <c r="AG556" i="3" s="1"/>
  <c r="AH555" i="3" s="1"/>
  <c r="I540" i="3"/>
  <c r="AE540" i="3" s="1"/>
  <c r="AG540" i="3" s="1"/>
  <c r="AH539" i="3" s="1"/>
  <c r="I524" i="3"/>
  <c r="AE524" i="3" s="1"/>
  <c r="AG524" i="3" s="1"/>
  <c r="AH523" i="3" s="1"/>
  <c r="I508" i="3"/>
  <c r="AE508" i="3" s="1"/>
  <c r="AG508" i="3" s="1"/>
  <c r="AH507" i="3" s="1"/>
  <c r="I885" i="3"/>
  <c r="AE885" i="3" s="1"/>
  <c r="AG885" i="3" s="1"/>
  <c r="AH884" i="3" s="1"/>
  <c r="I869" i="3"/>
  <c r="AE869" i="3" s="1"/>
  <c r="AG869" i="3" s="1"/>
  <c r="AH868" i="3" s="1"/>
  <c r="I853" i="3"/>
  <c r="AE853" i="3" s="1"/>
  <c r="AG853" i="3" s="1"/>
  <c r="AH852" i="3" s="1"/>
  <c r="I837" i="3"/>
  <c r="AE837" i="3" s="1"/>
  <c r="AG837" i="3" s="1"/>
  <c r="AH836" i="3" s="1"/>
  <c r="I821" i="3"/>
  <c r="AE821" i="3" s="1"/>
  <c r="AG821" i="3" s="1"/>
  <c r="AH820" i="3" s="1"/>
  <c r="I805" i="3"/>
  <c r="AE805" i="3" s="1"/>
  <c r="AG805" i="3" s="1"/>
  <c r="AH804" i="3" s="1"/>
  <c r="I789" i="3"/>
  <c r="AE789" i="3" s="1"/>
  <c r="AG789" i="3" s="1"/>
  <c r="AH788" i="3" s="1"/>
  <c r="I773" i="3"/>
  <c r="AE773" i="3" s="1"/>
  <c r="AG773" i="3" s="1"/>
  <c r="AH772" i="3" s="1"/>
  <c r="I757" i="3"/>
  <c r="AE757" i="3" s="1"/>
  <c r="AG757" i="3" s="1"/>
  <c r="AH756" i="3" s="1"/>
  <c r="I741" i="3"/>
  <c r="AE741" i="3" s="1"/>
  <c r="AG741" i="3" s="1"/>
  <c r="AH740" i="3" s="1"/>
  <c r="I725" i="3"/>
  <c r="AE725" i="3" s="1"/>
  <c r="AG725" i="3" s="1"/>
  <c r="AH724" i="3" s="1"/>
  <c r="I709" i="3"/>
  <c r="AE709" i="3" s="1"/>
  <c r="AG709" i="3" s="1"/>
  <c r="AH708" i="3" s="1"/>
  <c r="I693" i="3"/>
  <c r="AE693" i="3" s="1"/>
  <c r="AG693" i="3" s="1"/>
  <c r="AH692" i="3" s="1"/>
  <c r="I677" i="3"/>
  <c r="AE677" i="3" s="1"/>
  <c r="AG677" i="3" s="1"/>
  <c r="AH676" i="3" s="1"/>
  <c r="I661" i="3"/>
  <c r="AE661" i="3" s="1"/>
  <c r="AG661" i="3" s="1"/>
  <c r="AH660" i="3" s="1"/>
  <c r="I645" i="3"/>
  <c r="AE645" i="3" s="1"/>
  <c r="AG645" i="3" s="1"/>
  <c r="AH644" i="3" s="1"/>
  <c r="I629" i="3"/>
  <c r="AE629" i="3" s="1"/>
  <c r="AG629" i="3" s="1"/>
  <c r="AH628" i="3" s="1"/>
  <c r="I613" i="3"/>
  <c r="AE613" i="3" s="1"/>
  <c r="AG613" i="3" s="1"/>
  <c r="AH612" i="3" s="1"/>
  <c r="I597" i="3"/>
  <c r="AE597" i="3" s="1"/>
  <c r="AG597" i="3" s="1"/>
  <c r="AH596" i="3" s="1"/>
  <c r="I581" i="3"/>
  <c r="AE581" i="3" s="1"/>
  <c r="AG581" i="3" s="1"/>
  <c r="AH580" i="3" s="1"/>
  <c r="I565" i="3"/>
  <c r="AE565" i="3" s="1"/>
  <c r="AG565" i="3" s="1"/>
  <c r="AH564" i="3" s="1"/>
  <c r="I549" i="3"/>
  <c r="AE549" i="3" s="1"/>
  <c r="AG549" i="3" s="1"/>
  <c r="AH548" i="3" s="1"/>
  <c r="I533" i="3"/>
  <c r="AE533" i="3" s="1"/>
  <c r="AG533" i="3" s="1"/>
  <c r="AH532" i="3" s="1"/>
  <c r="I517" i="3"/>
  <c r="AE517" i="3" s="1"/>
  <c r="AG517" i="3" s="1"/>
  <c r="AH516" i="3" s="1"/>
  <c r="I501" i="3"/>
  <c r="AE501" i="3" s="1"/>
  <c r="AG501" i="3" s="1"/>
  <c r="AH500" i="3" s="1"/>
  <c r="I485" i="3"/>
  <c r="AE485" i="3" s="1"/>
  <c r="AG485" i="3" s="1"/>
  <c r="AH484" i="3" s="1"/>
  <c r="I469" i="3"/>
  <c r="AE469" i="3" s="1"/>
  <c r="AG469" i="3" s="1"/>
  <c r="AH468" i="3" s="1"/>
  <c r="I894" i="3"/>
  <c r="AE894" i="3" s="1"/>
  <c r="AG894" i="3" s="1"/>
  <c r="AH893" i="3" s="1"/>
  <c r="I878" i="3"/>
  <c r="AE878" i="3" s="1"/>
  <c r="AG878" i="3" s="1"/>
  <c r="AH877" i="3" s="1"/>
  <c r="I862" i="3"/>
  <c r="AE862" i="3" s="1"/>
  <c r="AG862" i="3" s="1"/>
  <c r="AH861" i="3" s="1"/>
  <c r="I846" i="3"/>
  <c r="AE846" i="3" s="1"/>
  <c r="AG846" i="3" s="1"/>
  <c r="AH845" i="3" s="1"/>
  <c r="I830" i="3"/>
  <c r="AE830" i="3" s="1"/>
  <c r="AG830" i="3" s="1"/>
  <c r="AH829" i="3" s="1"/>
  <c r="I814" i="3"/>
  <c r="AE814" i="3" s="1"/>
  <c r="AG814" i="3" s="1"/>
  <c r="AH813" i="3" s="1"/>
  <c r="I798" i="3"/>
  <c r="AE798" i="3" s="1"/>
  <c r="AG798" i="3" s="1"/>
  <c r="AH797" i="3" s="1"/>
  <c r="I782" i="3"/>
  <c r="AE782" i="3" s="1"/>
  <c r="AG782" i="3" s="1"/>
  <c r="AH781" i="3" s="1"/>
  <c r="I766" i="3"/>
  <c r="AE766" i="3" s="1"/>
  <c r="AG766" i="3" s="1"/>
  <c r="AH765" i="3" s="1"/>
  <c r="I750" i="3"/>
  <c r="AE750" i="3" s="1"/>
  <c r="AG750" i="3" s="1"/>
  <c r="AH749" i="3" s="1"/>
  <c r="I734" i="3"/>
  <c r="AE734" i="3" s="1"/>
  <c r="AG734" i="3" s="1"/>
  <c r="AH733" i="3" s="1"/>
  <c r="I718" i="3"/>
  <c r="AE718" i="3" s="1"/>
  <c r="AG718" i="3" s="1"/>
  <c r="AH717" i="3" s="1"/>
  <c r="I702" i="3"/>
  <c r="AE702" i="3" s="1"/>
  <c r="AG702" i="3" s="1"/>
  <c r="AH701" i="3" s="1"/>
  <c r="I686" i="3"/>
  <c r="AE686" i="3" s="1"/>
  <c r="AG686" i="3" s="1"/>
  <c r="AH685" i="3" s="1"/>
  <c r="I670" i="3"/>
  <c r="AE670" i="3" s="1"/>
  <c r="AG670" i="3" s="1"/>
  <c r="AH669" i="3" s="1"/>
  <c r="I654" i="3"/>
  <c r="AE654" i="3" s="1"/>
  <c r="AG654" i="3" s="1"/>
  <c r="AH653" i="3" s="1"/>
  <c r="I638" i="3"/>
  <c r="AE638" i="3" s="1"/>
  <c r="AG638" i="3" s="1"/>
  <c r="AH637" i="3" s="1"/>
  <c r="I622" i="3"/>
  <c r="AE622" i="3" s="1"/>
  <c r="AG622" i="3" s="1"/>
  <c r="AH621" i="3" s="1"/>
  <c r="I606" i="3"/>
  <c r="AE606" i="3" s="1"/>
  <c r="AG606" i="3" s="1"/>
  <c r="AH605" i="3" s="1"/>
  <c r="I590" i="3"/>
  <c r="AE590" i="3" s="1"/>
  <c r="AG590" i="3" s="1"/>
  <c r="AH589" i="3" s="1"/>
  <c r="I574" i="3"/>
  <c r="AE574" i="3" s="1"/>
  <c r="AG574" i="3" s="1"/>
  <c r="AH573" i="3" s="1"/>
  <c r="I558" i="3"/>
  <c r="AE558" i="3" s="1"/>
  <c r="AG558" i="3" s="1"/>
  <c r="AH557" i="3" s="1"/>
  <c r="I542" i="3"/>
  <c r="AE542" i="3" s="1"/>
  <c r="AG542" i="3" s="1"/>
  <c r="AH541" i="3" s="1"/>
  <c r="I526" i="3"/>
  <c r="AE526" i="3" s="1"/>
  <c r="AG526" i="3" s="1"/>
  <c r="AH525" i="3" s="1"/>
  <c r="I510" i="3"/>
  <c r="AE510" i="3" s="1"/>
  <c r="AG510" i="3" s="1"/>
  <c r="AH509" i="3" s="1"/>
  <c r="I887" i="3"/>
  <c r="AE887" i="3" s="1"/>
  <c r="AG887" i="3" s="1"/>
  <c r="AH886" i="3" s="1"/>
  <c r="I871" i="3"/>
  <c r="AE871" i="3" s="1"/>
  <c r="AG871" i="3" s="1"/>
  <c r="AH870" i="3" s="1"/>
  <c r="I855" i="3"/>
  <c r="AE855" i="3" s="1"/>
  <c r="AG855" i="3" s="1"/>
  <c r="AH854" i="3" s="1"/>
  <c r="I839" i="3"/>
  <c r="AE839" i="3" s="1"/>
  <c r="AG839" i="3" s="1"/>
  <c r="AH838" i="3" s="1"/>
  <c r="I823" i="3"/>
  <c r="AE823" i="3" s="1"/>
  <c r="AG823" i="3" s="1"/>
  <c r="AH822" i="3" s="1"/>
  <c r="I807" i="3"/>
  <c r="AE807" i="3" s="1"/>
  <c r="AG807" i="3" s="1"/>
  <c r="AH806" i="3" s="1"/>
  <c r="I791" i="3"/>
  <c r="AE791" i="3" s="1"/>
  <c r="AG791" i="3" s="1"/>
  <c r="AH790" i="3" s="1"/>
  <c r="I775" i="3"/>
  <c r="AE775" i="3" s="1"/>
  <c r="AG775" i="3" s="1"/>
  <c r="AH774" i="3" s="1"/>
  <c r="I759" i="3"/>
  <c r="AE759" i="3" s="1"/>
  <c r="AG759" i="3" s="1"/>
  <c r="AH758" i="3" s="1"/>
  <c r="I743" i="3"/>
  <c r="AE743" i="3" s="1"/>
  <c r="AG743" i="3" s="1"/>
  <c r="AH742" i="3" s="1"/>
  <c r="I727" i="3"/>
  <c r="AE727" i="3" s="1"/>
  <c r="AG727" i="3" s="1"/>
  <c r="AH726" i="3" s="1"/>
  <c r="I711" i="3"/>
  <c r="AE711" i="3" s="1"/>
  <c r="AG711" i="3" s="1"/>
  <c r="AH710" i="3" s="1"/>
  <c r="I695" i="3"/>
  <c r="AE695" i="3" s="1"/>
  <c r="AG695" i="3" s="1"/>
  <c r="AH694" i="3" s="1"/>
  <c r="I679" i="3"/>
  <c r="AE679" i="3" s="1"/>
  <c r="AG679" i="3" s="1"/>
  <c r="AH678" i="3" s="1"/>
  <c r="I663" i="3"/>
  <c r="AE663" i="3" s="1"/>
  <c r="AG663" i="3" s="1"/>
  <c r="AH662" i="3" s="1"/>
  <c r="I647" i="3"/>
  <c r="AE647" i="3" s="1"/>
  <c r="AG647" i="3" s="1"/>
  <c r="AH646" i="3" s="1"/>
  <c r="I631" i="3"/>
  <c r="AE631" i="3" s="1"/>
  <c r="AG631" i="3" s="1"/>
  <c r="AH630" i="3" s="1"/>
  <c r="I615" i="3"/>
  <c r="AE615" i="3" s="1"/>
  <c r="AG615" i="3" s="1"/>
  <c r="AH614" i="3" s="1"/>
  <c r="I599" i="3"/>
  <c r="AE599" i="3" s="1"/>
  <c r="AG599" i="3" s="1"/>
  <c r="AH598" i="3" s="1"/>
  <c r="I583" i="3"/>
  <c r="AE583" i="3" s="1"/>
  <c r="AG583" i="3" s="1"/>
  <c r="AH582" i="3" s="1"/>
  <c r="I567" i="3"/>
  <c r="AE567" i="3" s="1"/>
  <c r="AG567" i="3" s="1"/>
  <c r="AH566" i="3" s="1"/>
  <c r="I551" i="3"/>
  <c r="AE551" i="3" s="1"/>
  <c r="AG551" i="3" s="1"/>
  <c r="AH550" i="3" s="1"/>
  <c r="I535" i="3"/>
  <c r="AE535" i="3" s="1"/>
  <c r="AG535" i="3" s="1"/>
  <c r="AH534" i="3" s="1"/>
  <c r="I519" i="3"/>
  <c r="AE519" i="3" s="1"/>
  <c r="AG519" i="3" s="1"/>
  <c r="AH518" i="3" s="1"/>
  <c r="I503" i="3"/>
  <c r="AE503" i="3" s="1"/>
  <c r="AG503" i="3" s="1"/>
  <c r="AH502" i="3" s="1"/>
  <c r="I487" i="3"/>
  <c r="AE487" i="3" s="1"/>
  <c r="AG487" i="3" s="1"/>
  <c r="AH486" i="3" s="1"/>
  <c r="I471" i="3"/>
  <c r="AE471" i="3" s="1"/>
  <c r="AG471" i="3" s="1"/>
  <c r="AH470" i="3" s="1"/>
  <c r="I880" i="3"/>
  <c r="AE880" i="3" s="1"/>
  <c r="AG880" i="3" s="1"/>
  <c r="AH879" i="3" s="1"/>
  <c r="I864" i="3"/>
  <c r="AE864" i="3" s="1"/>
  <c r="AG864" i="3" s="1"/>
  <c r="AH863" i="3" s="1"/>
  <c r="I848" i="3"/>
  <c r="AE848" i="3" s="1"/>
  <c r="AG848" i="3" s="1"/>
  <c r="AH847" i="3" s="1"/>
  <c r="I832" i="3"/>
  <c r="AE832" i="3" s="1"/>
  <c r="AG832" i="3" s="1"/>
  <c r="AH831" i="3" s="1"/>
  <c r="I816" i="3"/>
  <c r="AE816" i="3" s="1"/>
  <c r="AG816" i="3" s="1"/>
  <c r="AH815" i="3" s="1"/>
  <c r="I800" i="3"/>
  <c r="AE800" i="3" s="1"/>
  <c r="AG800" i="3" s="1"/>
  <c r="AH799" i="3" s="1"/>
  <c r="I784" i="3"/>
  <c r="AE784" i="3" s="1"/>
  <c r="AG784" i="3" s="1"/>
  <c r="AH783" i="3" s="1"/>
  <c r="I768" i="3"/>
  <c r="AE768" i="3" s="1"/>
  <c r="AG768" i="3" s="1"/>
  <c r="AH767" i="3" s="1"/>
  <c r="I752" i="3"/>
  <c r="AE752" i="3" s="1"/>
  <c r="AG752" i="3" s="1"/>
  <c r="AH751" i="3" s="1"/>
  <c r="I736" i="3"/>
  <c r="AE736" i="3" s="1"/>
  <c r="AG736" i="3" s="1"/>
  <c r="AH735" i="3" s="1"/>
  <c r="I720" i="3"/>
  <c r="AE720" i="3" s="1"/>
  <c r="AG720" i="3" s="1"/>
  <c r="AH719" i="3" s="1"/>
  <c r="I704" i="3"/>
  <c r="AE704" i="3" s="1"/>
  <c r="AG704" i="3" s="1"/>
  <c r="AH703" i="3" s="1"/>
  <c r="I688" i="3"/>
  <c r="AE688" i="3" s="1"/>
  <c r="AG688" i="3" s="1"/>
  <c r="AH687" i="3" s="1"/>
  <c r="I672" i="3"/>
  <c r="AE672" i="3" s="1"/>
  <c r="AG672" i="3" s="1"/>
  <c r="AH671" i="3" s="1"/>
  <c r="I656" i="3"/>
  <c r="AE656" i="3" s="1"/>
  <c r="AG656" i="3" s="1"/>
  <c r="AH655" i="3" s="1"/>
  <c r="I640" i="3"/>
  <c r="AE640" i="3" s="1"/>
  <c r="AG640" i="3" s="1"/>
  <c r="AH639" i="3" s="1"/>
  <c r="I624" i="3"/>
  <c r="AE624" i="3" s="1"/>
  <c r="AG624" i="3" s="1"/>
  <c r="AH623" i="3" s="1"/>
  <c r="I608" i="3"/>
  <c r="AE608" i="3" s="1"/>
  <c r="AG608" i="3" s="1"/>
  <c r="AH607" i="3" s="1"/>
  <c r="I592" i="3"/>
  <c r="AE592" i="3" s="1"/>
  <c r="AG592" i="3" s="1"/>
  <c r="AH591" i="3" s="1"/>
  <c r="I576" i="3"/>
  <c r="AE576" i="3" s="1"/>
  <c r="AG576" i="3" s="1"/>
  <c r="AH575" i="3" s="1"/>
  <c r="I560" i="3"/>
  <c r="AE560" i="3" s="1"/>
  <c r="AG560" i="3" s="1"/>
  <c r="AH559" i="3" s="1"/>
  <c r="I544" i="3"/>
  <c r="AE544" i="3" s="1"/>
  <c r="AG544" i="3" s="1"/>
  <c r="AH543" i="3" s="1"/>
  <c r="I528" i="3"/>
  <c r="AE528" i="3" s="1"/>
  <c r="AG528" i="3" s="1"/>
  <c r="AH527" i="3" s="1"/>
  <c r="I512" i="3"/>
  <c r="AE512" i="3" s="1"/>
  <c r="AG512" i="3" s="1"/>
  <c r="AH511" i="3" s="1"/>
  <c r="I496" i="3"/>
  <c r="AE496" i="3" s="1"/>
  <c r="AG496" i="3" s="1"/>
  <c r="AH495" i="3" s="1"/>
  <c r="I480" i="3"/>
  <c r="AE480" i="3" s="1"/>
  <c r="AG480" i="3" s="1"/>
  <c r="AH479" i="3" s="1"/>
  <c r="I464" i="3"/>
  <c r="AE464" i="3" s="1"/>
  <c r="AG464" i="3" s="1"/>
  <c r="AH463" i="3" s="1"/>
  <c r="I448" i="3"/>
  <c r="AE448" i="3" s="1"/>
  <c r="AG448" i="3" s="1"/>
  <c r="AH447" i="3" s="1"/>
  <c r="I889" i="3"/>
  <c r="AE889" i="3" s="1"/>
  <c r="AG889" i="3" s="1"/>
  <c r="AH888" i="3" s="1"/>
  <c r="I873" i="3"/>
  <c r="AE873" i="3" s="1"/>
  <c r="AG873" i="3" s="1"/>
  <c r="AH872" i="3" s="1"/>
  <c r="I857" i="3"/>
  <c r="AE857" i="3" s="1"/>
  <c r="AG857" i="3" s="1"/>
  <c r="AH856" i="3" s="1"/>
  <c r="I841" i="3"/>
  <c r="AE841" i="3" s="1"/>
  <c r="AG841" i="3" s="1"/>
  <c r="AH840" i="3" s="1"/>
  <c r="I825" i="3"/>
  <c r="AE825" i="3" s="1"/>
  <c r="AG825" i="3" s="1"/>
  <c r="AH824" i="3" s="1"/>
  <c r="I809" i="3"/>
  <c r="AE809" i="3" s="1"/>
  <c r="AG809" i="3" s="1"/>
  <c r="AH808" i="3" s="1"/>
  <c r="I793" i="3"/>
  <c r="AE793" i="3" s="1"/>
  <c r="AG793" i="3" s="1"/>
  <c r="AH792" i="3" s="1"/>
  <c r="I777" i="3"/>
  <c r="AE777" i="3" s="1"/>
  <c r="AG777" i="3" s="1"/>
  <c r="AH776" i="3" s="1"/>
  <c r="I761" i="3"/>
  <c r="AE761" i="3" s="1"/>
  <c r="AG761" i="3" s="1"/>
  <c r="AH760" i="3" s="1"/>
  <c r="I745" i="3"/>
  <c r="AE745" i="3" s="1"/>
  <c r="AG745" i="3" s="1"/>
  <c r="AH744" i="3" s="1"/>
  <c r="I729" i="3"/>
  <c r="AE729" i="3" s="1"/>
  <c r="AG729" i="3" s="1"/>
  <c r="AH728" i="3" s="1"/>
  <c r="I713" i="3"/>
  <c r="AE713" i="3" s="1"/>
  <c r="AG713" i="3" s="1"/>
  <c r="AH712" i="3" s="1"/>
  <c r="I697" i="3"/>
  <c r="AE697" i="3" s="1"/>
  <c r="AG697" i="3" s="1"/>
  <c r="AH696" i="3" s="1"/>
  <c r="I681" i="3"/>
  <c r="AE681" i="3" s="1"/>
  <c r="AG681" i="3" s="1"/>
  <c r="AH680" i="3" s="1"/>
  <c r="I665" i="3"/>
  <c r="AE665" i="3" s="1"/>
  <c r="AG665" i="3" s="1"/>
  <c r="AH664" i="3" s="1"/>
  <c r="I649" i="3"/>
  <c r="AE649" i="3" s="1"/>
  <c r="AG649" i="3" s="1"/>
  <c r="AH648" i="3" s="1"/>
  <c r="I633" i="3"/>
  <c r="AE633" i="3" s="1"/>
  <c r="AG633" i="3" s="1"/>
  <c r="AH632" i="3" s="1"/>
  <c r="I617" i="3"/>
  <c r="AE617" i="3" s="1"/>
  <c r="AG617" i="3" s="1"/>
  <c r="AH616" i="3" s="1"/>
  <c r="I601" i="3"/>
  <c r="AE601" i="3" s="1"/>
  <c r="AG601" i="3" s="1"/>
  <c r="AH600" i="3" s="1"/>
  <c r="I585" i="3"/>
  <c r="AE585" i="3" s="1"/>
  <c r="AG585" i="3" s="1"/>
  <c r="AH584" i="3" s="1"/>
  <c r="I569" i="3"/>
  <c r="AE569" i="3" s="1"/>
  <c r="AG569" i="3" s="1"/>
  <c r="AH568" i="3" s="1"/>
  <c r="I553" i="3"/>
  <c r="AE553" i="3" s="1"/>
  <c r="AG553" i="3" s="1"/>
  <c r="AH552" i="3" s="1"/>
  <c r="I537" i="3"/>
  <c r="AE537" i="3" s="1"/>
  <c r="AG537" i="3" s="1"/>
  <c r="AH536" i="3" s="1"/>
  <c r="I521" i="3"/>
  <c r="AE521" i="3" s="1"/>
  <c r="AG521" i="3" s="1"/>
  <c r="AH520" i="3" s="1"/>
  <c r="I505" i="3"/>
  <c r="AE505" i="3" s="1"/>
  <c r="AG505" i="3" s="1"/>
  <c r="AH504" i="3" s="1"/>
  <c r="I489" i="3"/>
  <c r="AE489" i="3" s="1"/>
  <c r="AG489" i="3" s="1"/>
  <c r="AH488" i="3" s="1"/>
  <c r="I882" i="3"/>
  <c r="AE882" i="3" s="1"/>
  <c r="AG882" i="3" s="1"/>
  <c r="AH881" i="3" s="1"/>
  <c r="I866" i="3"/>
  <c r="AE866" i="3" s="1"/>
  <c r="AG866" i="3" s="1"/>
  <c r="AH865" i="3" s="1"/>
  <c r="I850" i="3"/>
  <c r="AE850" i="3" s="1"/>
  <c r="AG850" i="3" s="1"/>
  <c r="AH849" i="3" s="1"/>
  <c r="I834" i="3"/>
  <c r="AE834" i="3" s="1"/>
  <c r="AG834" i="3" s="1"/>
  <c r="AH833" i="3" s="1"/>
  <c r="I818" i="3"/>
  <c r="AE818" i="3" s="1"/>
  <c r="AG818" i="3" s="1"/>
  <c r="AH817" i="3" s="1"/>
  <c r="I802" i="3"/>
  <c r="AE802" i="3" s="1"/>
  <c r="AG802" i="3" s="1"/>
  <c r="AH801" i="3" s="1"/>
  <c r="I786" i="3"/>
  <c r="AE786" i="3" s="1"/>
  <c r="AG786" i="3" s="1"/>
  <c r="AH785" i="3" s="1"/>
  <c r="I770" i="3"/>
  <c r="AE770" i="3" s="1"/>
  <c r="AG770" i="3" s="1"/>
  <c r="AH769" i="3" s="1"/>
  <c r="I754" i="3"/>
  <c r="AE754" i="3" s="1"/>
  <c r="AG754" i="3" s="1"/>
  <c r="AH753" i="3" s="1"/>
  <c r="I738" i="3"/>
  <c r="AE738" i="3" s="1"/>
  <c r="AG738" i="3" s="1"/>
  <c r="AH737" i="3" s="1"/>
  <c r="I722" i="3"/>
  <c r="AE722" i="3" s="1"/>
  <c r="AG722" i="3" s="1"/>
  <c r="AH721" i="3" s="1"/>
  <c r="I706" i="3"/>
  <c r="AE706" i="3" s="1"/>
  <c r="AG706" i="3" s="1"/>
  <c r="AH705" i="3" s="1"/>
  <c r="I690" i="3"/>
  <c r="AE690" i="3" s="1"/>
  <c r="AG690" i="3" s="1"/>
  <c r="AH689" i="3" s="1"/>
  <c r="I674" i="3"/>
  <c r="AE674" i="3" s="1"/>
  <c r="AG674" i="3" s="1"/>
  <c r="AH673" i="3" s="1"/>
  <c r="I658" i="3"/>
  <c r="AE658" i="3" s="1"/>
  <c r="AG658" i="3" s="1"/>
  <c r="AH657" i="3" s="1"/>
  <c r="I642" i="3"/>
  <c r="AE642" i="3" s="1"/>
  <c r="AG642" i="3" s="1"/>
  <c r="AH641" i="3" s="1"/>
  <c r="I626" i="3"/>
  <c r="AE626" i="3" s="1"/>
  <c r="AG626" i="3" s="1"/>
  <c r="AH625" i="3" s="1"/>
  <c r="I610" i="3"/>
  <c r="AE610" i="3" s="1"/>
  <c r="AG610" i="3" s="1"/>
  <c r="AH609" i="3" s="1"/>
  <c r="I594" i="3"/>
  <c r="AE594" i="3" s="1"/>
  <c r="AG594" i="3" s="1"/>
  <c r="AH593" i="3" s="1"/>
  <c r="I578" i="3"/>
  <c r="AE578" i="3" s="1"/>
  <c r="AG578" i="3" s="1"/>
  <c r="AH577" i="3" s="1"/>
  <c r="I562" i="3"/>
  <c r="AE562" i="3" s="1"/>
  <c r="AG562" i="3" s="1"/>
  <c r="AH561" i="3" s="1"/>
  <c r="I546" i="3"/>
  <c r="AE546" i="3" s="1"/>
  <c r="AG546" i="3" s="1"/>
  <c r="AH545" i="3" s="1"/>
  <c r="I530" i="3"/>
  <c r="AE530" i="3" s="1"/>
  <c r="AG530" i="3" s="1"/>
  <c r="AH529" i="3" s="1"/>
  <c r="I514" i="3"/>
  <c r="AE514" i="3" s="1"/>
  <c r="AG514" i="3" s="1"/>
  <c r="AH513" i="3" s="1"/>
  <c r="I498" i="3"/>
  <c r="AE498" i="3" s="1"/>
  <c r="AG498" i="3" s="1"/>
  <c r="AH497" i="3" s="1"/>
  <c r="I891" i="3"/>
  <c r="AE891" i="3" s="1"/>
  <c r="AG891" i="3" s="1"/>
  <c r="AH890" i="3" s="1"/>
  <c r="I875" i="3"/>
  <c r="AE875" i="3" s="1"/>
  <c r="AG875" i="3" s="1"/>
  <c r="AH874" i="3" s="1"/>
  <c r="I859" i="3"/>
  <c r="AE859" i="3" s="1"/>
  <c r="AG859" i="3" s="1"/>
  <c r="AH858" i="3" s="1"/>
  <c r="I843" i="3"/>
  <c r="AE843" i="3" s="1"/>
  <c r="AG843" i="3" s="1"/>
  <c r="AH842" i="3" s="1"/>
  <c r="I827" i="3"/>
  <c r="AE827" i="3" s="1"/>
  <c r="AG827" i="3" s="1"/>
  <c r="AH826" i="3" s="1"/>
  <c r="I811" i="3"/>
  <c r="AE811" i="3" s="1"/>
  <c r="AG811" i="3" s="1"/>
  <c r="AH810" i="3" s="1"/>
  <c r="I795" i="3"/>
  <c r="AE795" i="3" s="1"/>
  <c r="AG795" i="3" s="1"/>
  <c r="AH794" i="3" s="1"/>
  <c r="I779" i="3"/>
  <c r="AE779" i="3" s="1"/>
  <c r="AG779" i="3" s="1"/>
  <c r="AH778" i="3" s="1"/>
  <c r="I763" i="3"/>
  <c r="AE763" i="3" s="1"/>
  <c r="AG763" i="3" s="1"/>
  <c r="AH762" i="3" s="1"/>
  <c r="I747" i="3"/>
  <c r="AE747" i="3" s="1"/>
  <c r="AG747" i="3" s="1"/>
  <c r="AH746" i="3" s="1"/>
  <c r="I731" i="3"/>
  <c r="AE731" i="3" s="1"/>
  <c r="AG731" i="3" s="1"/>
  <c r="AH730" i="3" s="1"/>
  <c r="I715" i="3"/>
  <c r="AE715" i="3" s="1"/>
  <c r="AG715" i="3" s="1"/>
  <c r="AH714" i="3" s="1"/>
  <c r="I699" i="3"/>
  <c r="AE699" i="3" s="1"/>
  <c r="AG699" i="3" s="1"/>
  <c r="AH698" i="3" s="1"/>
  <c r="I683" i="3"/>
  <c r="AE683" i="3" s="1"/>
  <c r="AG683" i="3" s="1"/>
  <c r="AH682" i="3" s="1"/>
  <c r="I667" i="3"/>
  <c r="AE667" i="3" s="1"/>
  <c r="AG667" i="3" s="1"/>
  <c r="AH666" i="3" s="1"/>
  <c r="I651" i="3"/>
  <c r="AE651" i="3" s="1"/>
  <c r="AG651" i="3" s="1"/>
  <c r="AH650" i="3" s="1"/>
  <c r="I635" i="3"/>
  <c r="AE635" i="3" s="1"/>
  <c r="AG635" i="3" s="1"/>
  <c r="AH634" i="3" s="1"/>
  <c r="I619" i="3"/>
  <c r="AE619" i="3" s="1"/>
  <c r="AG619" i="3" s="1"/>
  <c r="AH618" i="3" s="1"/>
  <c r="I603" i="3"/>
  <c r="AE603" i="3" s="1"/>
  <c r="AG603" i="3" s="1"/>
  <c r="AH602" i="3" s="1"/>
  <c r="I587" i="3"/>
  <c r="AE587" i="3" s="1"/>
  <c r="AG587" i="3" s="1"/>
  <c r="AH586" i="3" s="1"/>
  <c r="I571" i="3"/>
  <c r="AE571" i="3" s="1"/>
  <c r="AG571" i="3" s="1"/>
  <c r="AH570" i="3" s="1"/>
  <c r="I555" i="3"/>
  <c r="AE555" i="3" s="1"/>
  <c r="AG555" i="3" s="1"/>
  <c r="AH554" i="3" s="1"/>
  <c r="I539" i="3"/>
  <c r="AE539" i="3" s="1"/>
  <c r="AG539" i="3" s="1"/>
  <c r="AH538" i="3" s="1"/>
  <c r="I884" i="3"/>
  <c r="AE884" i="3" s="1"/>
  <c r="AG884" i="3" s="1"/>
  <c r="AH883" i="3" s="1"/>
  <c r="I868" i="3"/>
  <c r="AE868" i="3" s="1"/>
  <c r="AG868" i="3" s="1"/>
  <c r="AH867" i="3" s="1"/>
  <c r="I852" i="3"/>
  <c r="AE852" i="3" s="1"/>
  <c r="AG852" i="3" s="1"/>
  <c r="AH851" i="3" s="1"/>
  <c r="I836" i="3"/>
  <c r="AE836" i="3" s="1"/>
  <c r="AG836" i="3" s="1"/>
  <c r="AH835" i="3" s="1"/>
  <c r="I820" i="3"/>
  <c r="AE820" i="3" s="1"/>
  <c r="AG820" i="3" s="1"/>
  <c r="AH819" i="3" s="1"/>
  <c r="I804" i="3"/>
  <c r="AE804" i="3" s="1"/>
  <c r="AG804" i="3" s="1"/>
  <c r="AH803" i="3" s="1"/>
  <c r="I788" i="3"/>
  <c r="AE788" i="3" s="1"/>
  <c r="AG788" i="3" s="1"/>
  <c r="AH787" i="3" s="1"/>
  <c r="I772" i="3"/>
  <c r="AE772" i="3" s="1"/>
  <c r="AG772" i="3" s="1"/>
  <c r="AH771" i="3" s="1"/>
  <c r="I756" i="3"/>
  <c r="AE756" i="3" s="1"/>
  <c r="AG756" i="3" s="1"/>
  <c r="AH755" i="3" s="1"/>
  <c r="I740" i="3"/>
  <c r="AE740" i="3" s="1"/>
  <c r="AG740" i="3" s="1"/>
  <c r="AH739" i="3" s="1"/>
  <c r="I724" i="3"/>
  <c r="AE724" i="3" s="1"/>
  <c r="AG724" i="3" s="1"/>
  <c r="AH723" i="3" s="1"/>
  <c r="I708" i="3"/>
  <c r="AE708" i="3" s="1"/>
  <c r="AG708" i="3" s="1"/>
  <c r="AH707" i="3" s="1"/>
  <c r="I692" i="3"/>
  <c r="AE692" i="3" s="1"/>
  <c r="AG692" i="3" s="1"/>
  <c r="AH691" i="3" s="1"/>
  <c r="I676" i="3"/>
  <c r="AE676" i="3" s="1"/>
  <c r="AG676" i="3" s="1"/>
  <c r="AH675" i="3" s="1"/>
  <c r="I660" i="3"/>
  <c r="AE660" i="3" s="1"/>
  <c r="AG660" i="3" s="1"/>
  <c r="AH659" i="3" s="1"/>
  <c r="I644" i="3"/>
  <c r="AE644" i="3" s="1"/>
  <c r="AG644" i="3" s="1"/>
  <c r="AH643" i="3" s="1"/>
  <c r="I628" i="3"/>
  <c r="AE628" i="3" s="1"/>
  <c r="AG628" i="3" s="1"/>
  <c r="AH627" i="3" s="1"/>
  <c r="I612" i="3"/>
  <c r="AE612" i="3" s="1"/>
  <c r="AG612" i="3" s="1"/>
  <c r="AH611" i="3" s="1"/>
  <c r="I596" i="3"/>
  <c r="AE596" i="3" s="1"/>
  <c r="AG596" i="3" s="1"/>
  <c r="AH595" i="3" s="1"/>
  <c r="I580" i="3"/>
  <c r="AE580" i="3" s="1"/>
  <c r="AG580" i="3" s="1"/>
  <c r="AH579" i="3" s="1"/>
  <c r="I564" i="3"/>
  <c r="AE564" i="3" s="1"/>
  <c r="AG564" i="3" s="1"/>
  <c r="AH563" i="3" s="1"/>
  <c r="I548" i="3"/>
  <c r="AE548" i="3" s="1"/>
  <c r="AG548" i="3" s="1"/>
  <c r="AH547" i="3" s="1"/>
  <c r="I893" i="3"/>
  <c r="AE893" i="3" s="1"/>
  <c r="AG893" i="3" s="1"/>
  <c r="AH892" i="3" s="1"/>
  <c r="I877" i="3"/>
  <c r="AE877" i="3" s="1"/>
  <c r="AG877" i="3" s="1"/>
  <c r="AH876" i="3" s="1"/>
  <c r="I861" i="3"/>
  <c r="AE861" i="3" s="1"/>
  <c r="AG861" i="3" s="1"/>
  <c r="AH860" i="3" s="1"/>
  <c r="I845" i="3"/>
  <c r="AE845" i="3" s="1"/>
  <c r="AG845" i="3" s="1"/>
  <c r="AH844" i="3" s="1"/>
  <c r="I829" i="3"/>
  <c r="AE829" i="3" s="1"/>
  <c r="AG829" i="3" s="1"/>
  <c r="AH828" i="3" s="1"/>
  <c r="I813" i="3"/>
  <c r="AE813" i="3" s="1"/>
  <c r="AG813" i="3" s="1"/>
  <c r="AH812" i="3" s="1"/>
  <c r="I797" i="3"/>
  <c r="AE797" i="3" s="1"/>
  <c r="AG797" i="3" s="1"/>
  <c r="AH796" i="3" s="1"/>
  <c r="I781" i="3"/>
  <c r="AE781" i="3" s="1"/>
  <c r="AG781" i="3" s="1"/>
  <c r="AH780" i="3" s="1"/>
  <c r="I765" i="3"/>
  <c r="AE765" i="3" s="1"/>
  <c r="AG765" i="3" s="1"/>
  <c r="AH764" i="3" s="1"/>
  <c r="I749" i="3"/>
  <c r="AE749" i="3" s="1"/>
  <c r="AG749" i="3" s="1"/>
  <c r="AH748" i="3" s="1"/>
  <c r="I733" i="3"/>
  <c r="AE733" i="3" s="1"/>
  <c r="AG733" i="3" s="1"/>
  <c r="AH732" i="3" s="1"/>
  <c r="I717" i="3"/>
  <c r="AE717" i="3" s="1"/>
  <c r="AG717" i="3" s="1"/>
  <c r="AH716" i="3" s="1"/>
  <c r="I701" i="3"/>
  <c r="AE701" i="3" s="1"/>
  <c r="AG701" i="3" s="1"/>
  <c r="AH700" i="3" s="1"/>
  <c r="I685" i="3"/>
  <c r="AE685" i="3" s="1"/>
  <c r="AG685" i="3" s="1"/>
  <c r="AH684" i="3" s="1"/>
  <c r="I669" i="3"/>
  <c r="AE669" i="3" s="1"/>
  <c r="AG669" i="3" s="1"/>
  <c r="AH668" i="3" s="1"/>
  <c r="I653" i="3"/>
  <c r="AE653" i="3" s="1"/>
  <c r="AG653" i="3" s="1"/>
  <c r="AH652" i="3" s="1"/>
  <c r="I637" i="3"/>
  <c r="AE637" i="3" s="1"/>
  <c r="AG637" i="3" s="1"/>
  <c r="AH636" i="3" s="1"/>
  <c r="I621" i="3"/>
  <c r="AE621" i="3" s="1"/>
  <c r="AG621" i="3" s="1"/>
  <c r="AH620" i="3" s="1"/>
  <c r="I605" i="3"/>
  <c r="AE605" i="3" s="1"/>
  <c r="AG605" i="3" s="1"/>
  <c r="AH604" i="3" s="1"/>
  <c r="I589" i="3"/>
  <c r="AE589" i="3" s="1"/>
  <c r="AG589" i="3" s="1"/>
  <c r="AH588" i="3" s="1"/>
  <c r="I573" i="3"/>
  <c r="AE573" i="3" s="1"/>
  <c r="AG573" i="3" s="1"/>
  <c r="AH572" i="3" s="1"/>
  <c r="I557" i="3"/>
  <c r="AE557" i="3" s="1"/>
  <c r="AG557" i="3" s="1"/>
  <c r="AH556" i="3" s="1"/>
  <c r="I541" i="3"/>
  <c r="AE541" i="3" s="1"/>
  <c r="AG541" i="3" s="1"/>
  <c r="AH540" i="3" s="1"/>
  <c r="I525" i="3"/>
  <c r="AE525" i="3" s="1"/>
  <c r="AG525" i="3" s="1"/>
  <c r="AH524" i="3" s="1"/>
  <c r="I509" i="3"/>
  <c r="AE509" i="3" s="1"/>
  <c r="AG509" i="3" s="1"/>
  <c r="AH508" i="3" s="1"/>
  <c r="I886" i="3"/>
  <c r="AE886" i="3" s="1"/>
  <c r="AG886" i="3" s="1"/>
  <c r="AH885" i="3" s="1"/>
  <c r="I870" i="3"/>
  <c r="AE870" i="3" s="1"/>
  <c r="AG870" i="3" s="1"/>
  <c r="AH869" i="3" s="1"/>
  <c r="I854" i="3"/>
  <c r="AE854" i="3" s="1"/>
  <c r="AG854" i="3" s="1"/>
  <c r="AH853" i="3" s="1"/>
  <c r="I838" i="3"/>
  <c r="AE838" i="3" s="1"/>
  <c r="AG838" i="3" s="1"/>
  <c r="AH837" i="3" s="1"/>
  <c r="I822" i="3"/>
  <c r="AE822" i="3" s="1"/>
  <c r="AG822" i="3" s="1"/>
  <c r="AH821" i="3" s="1"/>
  <c r="I806" i="3"/>
  <c r="AE806" i="3" s="1"/>
  <c r="AG806" i="3" s="1"/>
  <c r="AH805" i="3" s="1"/>
  <c r="I790" i="3"/>
  <c r="AE790" i="3" s="1"/>
  <c r="AG790" i="3" s="1"/>
  <c r="AH789" i="3" s="1"/>
  <c r="I774" i="3"/>
  <c r="AE774" i="3" s="1"/>
  <c r="AG774" i="3" s="1"/>
  <c r="AH773" i="3" s="1"/>
  <c r="I758" i="3"/>
  <c r="AE758" i="3" s="1"/>
  <c r="AG758" i="3" s="1"/>
  <c r="AH757" i="3" s="1"/>
  <c r="I742" i="3"/>
  <c r="AE742" i="3" s="1"/>
  <c r="AG742" i="3" s="1"/>
  <c r="AH741" i="3" s="1"/>
  <c r="I726" i="3"/>
  <c r="AE726" i="3" s="1"/>
  <c r="AG726" i="3" s="1"/>
  <c r="AH725" i="3" s="1"/>
  <c r="I710" i="3"/>
  <c r="AE710" i="3" s="1"/>
  <c r="AG710" i="3" s="1"/>
  <c r="AH709" i="3" s="1"/>
  <c r="I694" i="3"/>
  <c r="AE694" i="3" s="1"/>
  <c r="AG694" i="3" s="1"/>
  <c r="AH693" i="3" s="1"/>
  <c r="I678" i="3"/>
  <c r="AE678" i="3" s="1"/>
  <c r="AG678" i="3" s="1"/>
  <c r="AH677" i="3" s="1"/>
  <c r="I662" i="3"/>
  <c r="AE662" i="3" s="1"/>
  <c r="AG662" i="3" s="1"/>
  <c r="AH661" i="3" s="1"/>
  <c r="I646" i="3"/>
  <c r="AE646" i="3" s="1"/>
  <c r="AG646" i="3" s="1"/>
  <c r="AH645" i="3" s="1"/>
  <c r="I630" i="3"/>
  <c r="AE630" i="3" s="1"/>
  <c r="AG630" i="3" s="1"/>
  <c r="AH629" i="3" s="1"/>
  <c r="I614" i="3"/>
  <c r="AE614" i="3" s="1"/>
  <c r="AG614" i="3" s="1"/>
  <c r="AH613" i="3" s="1"/>
  <c r="I598" i="3"/>
  <c r="AE598" i="3" s="1"/>
  <c r="AG598" i="3" s="1"/>
  <c r="AH597" i="3" s="1"/>
  <c r="I582" i="3"/>
  <c r="AE582" i="3" s="1"/>
  <c r="AG582" i="3" s="1"/>
  <c r="AH581" i="3" s="1"/>
  <c r="I566" i="3"/>
  <c r="AE566" i="3" s="1"/>
  <c r="AG566" i="3" s="1"/>
  <c r="AH565" i="3" s="1"/>
  <c r="I550" i="3"/>
  <c r="AE550" i="3" s="1"/>
  <c r="AG550" i="3" s="1"/>
  <c r="AH549" i="3" s="1"/>
  <c r="I534" i="3"/>
  <c r="AE534" i="3" s="1"/>
  <c r="AG534" i="3" s="1"/>
  <c r="AH533" i="3" s="1"/>
  <c r="I518" i="3"/>
  <c r="AE518" i="3" s="1"/>
  <c r="AG518" i="3" s="1"/>
  <c r="AH517" i="3" s="1"/>
  <c r="I502" i="3"/>
  <c r="AE502" i="3" s="1"/>
  <c r="AG502" i="3" s="1"/>
  <c r="AH501" i="3" s="1"/>
  <c r="I486" i="3"/>
  <c r="AE486" i="3" s="1"/>
  <c r="AG486" i="3" s="1"/>
  <c r="AH485" i="3" s="1"/>
  <c r="I470" i="3"/>
  <c r="AE470" i="3" s="1"/>
  <c r="AG470" i="3" s="1"/>
  <c r="AH469" i="3" s="1"/>
  <c r="I719" i="3"/>
  <c r="AE719" i="3" s="1"/>
  <c r="AG719" i="3" s="1"/>
  <c r="AH718" i="3" s="1"/>
  <c r="I481" i="3"/>
  <c r="AE481" i="3" s="1"/>
  <c r="AG481" i="3" s="1"/>
  <c r="AH480" i="3" s="1"/>
  <c r="I473" i="3"/>
  <c r="AE473" i="3" s="1"/>
  <c r="AG473" i="3" s="1"/>
  <c r="AH472" i="3" s="1"/>
  <c r="I465" i="3"/>
  <c r="AE465" i="3" s="1"/>
  <c r="AG465" i="3" s="1"/>
  <c r="AH464" i="3" s="1"/>
  <c r="I460" i="3"/>
  <c r="AE460" i="3" s="1"/>
  <c r="AG460" i="3" s="1"/>
  <c r="AH459" i="3" s="1"/>
  <c r="I434" i="3"/>
  <c r="AE434" i="3" s="1"/>
  <c r="AG434" i="3" s="1"/>
  <c r="AH433" i="3" s="1"/>
  <c r="I418" i="3"/>
  <c r="AE418" i="3" s="1"/>
  <c r="AG418" i="3" s="1"/>
  <c r="AH417" i="3" s="1"/>
  <c r="I402" i="3"/>
  <c r="AE402" i="3" s="1"/>
  <c r="AG402" i="3" s="1"/>
  <c r="AH401" i="3" s="1"/>
  <c r="I386" i="3"/>
  <c r="AE386" i="3" s="1"/>
  <c r="AG386" i="3" s="1"/>
  <c r="AH385" i="3" s="1"/>
  <c r="I370" i="3"/>
  <c r="AE370" i="3" s="1"/>
  <c r="AG370" i="3" s="1"/>
  <c r="AH369" i="3" s="1"/>
  <c r="I354" i="3"/>
  <c r="AE354" i="3" s="1"/>
  <c r="AG354" i="3" s="1"/>
  <c r="AH353" i="3" s="1"/>
  <c r="I338" i="3"/>
  <c r="AE338" i="3" s="1"/>
  <c r="AG338" i="3" s="1"/>
  <c r="AH337" i="3" s="1"/>
  <c r="I322" i="3"/>
  <c r="AE322" i="3" s="1"/>
  <c r="AG322" i="3" s="1"/>
  <c r="AH321" i="3" s="1"/>
  <c r="I306" i="3"/>
  <c r="AE306" i="3" s="1"/>
  <c r="AG306" i="3" s="1"/>
  <c r="AH305" i="3" s="1"/>
  <c r="I290" i="3"/>
  <c r="AE290" i="3" s="1"/>
  <c r="AG290" i="3" s="1"/>
  <c r="AH289" i="3" s="1"/>
  <c r="I274" i="3"/>
  <c r="AE274" i="3" s="1"/>
  <c r="AG274" i="3" s="1"/>
  <c r="AH273" i="3" s="1"/>
  <c r="I258" i="3"/>
  <c r="AE258" i="3" s="1"/>
  <c r="AG258" i="3" s="1"/>
  <c r="AH257" i="3" s="1"/>
  <c r="I242" i="3"/>
  <c r="AE242" i="3" s="1"/>
  <c r="AG242" i="3" s="1"/>
  <c r="AH241" i="3" s="1"/>
  <c r="I226" i="3"/>
  <c r="AE226" i="3" s="1"/>
  <c r="AG226" i="3" s="1"/>
  <c r="AH225" i="3" s="1"/>
  <c r="I210" i="3"/>
  <c r="AE210" i="3" s="1"/>
  <c r="AG210" i="3" s="1"/>
  <c r="AH209" i="3" s="1"/>
  <c r="I194" i="3"/>
  <c r="AE194" i="3" s="1"/>
  <c r="AG194" i="3" s="1"/>
  <c r="AH193" i="3" s="1"/>
  <c r="I178" i="3"/>
  <c r="AE178" i="3" s="1"/>
  <c r="AG178" i="3" s="1"/>
  <c r="AH177" i="3" s="1"/>
  <c r="I162" i="3"/>
  <c r="AE162" i="3" s="1"/>
  <c r="AG162" i="3" s="1"/>
  <c r="AH161" i="3" s="1"/>
  <c r="I146" i="3"/>
  <c r="AE146" i="3" s="1"/>
  <c r="AG146" i="3" s="1"/>
  <c r="AH145" i="3" s="1"/>
  <c r="I130" i="3"/>
  <c r="AE130" i="3" s="1"/>
  <c r="AG130" i="3" s="1"/>
  <c r="AH129" i="3" s="1"/>
  <c r="I114" i="3"/>
  <c r="AE114" i="3" s="1"/>
  <c r="AG114" i="3" s="1"/>
  <c r="AH113" i="3" s="1"/>
  <c r="I98" i="3"/>
  <c r="AE98" i="3" s="1"/>
  <c r="AG98" i="3" s="1"/>
  <c r="AH97" i="3" s="1"/>
  <c r="I82" i="3"/>
  <c r="AE82" i="3" s="1"/>
  <c r="AG82" i="3" s="1"/>
  <c r="AH81" i="3" s="1"/>
  <c r="I799" i="3"/>
  <c r="AE799" i="3" s="1"/>
  <c r="AG799" i="3" s="1"/>
  <c r="AH798" i="3" s="1"/>
  <c r="I543" i="3"/>
  <c r="AE543" i="3" s="1"/>
  <c r="AG543" i="3" s="1"/>
  <c r="AH542" i="3" s="1"/>
  <c r="I495" i="3"/>
  <c r="AE495" i="3" s="1"/>
  <c r="AG495" i="3" s="1"/>
  <c r="AH494" i="3" s="1"/>
  <c r="I492" i="3"/>
  <c r="AE492" i="3" s="1"/>
  <c r="AG492" i="3" s="1"/>
  <c r="AH491" i="3" s="1"/>
  <c r="I478" i="3"/>
  <c r="AE478" i="3" s="1"/>
  <c r="AG478" i="3" s="1"/>
  <c r="AH477" i="3" s="1"/>
  <c r="I443" i="3"/>
  <c r="AE443" i="3" s="1"/>
  <c r="AG443" i="3" s="1"/>
  <c r="AH442" i="3" s="1"/>
  <c r="I427" i="3"/>
  <c r="AE427" i="3" s="1"/>
  <c r="AG427" i="3" s="1"/>
  <c r="AH426" i="3" s="1"/>
  <c r="I411" i="3"/>
  <c r="AE411" i="3" s="1"/>
  <c r="AG411" i="3" s="1"/>
  <c r="AH410" i="3" s="1"/>
  <c r="I395" i="3"/>
  <c r="AE395" i="3" s="1"/>
  <c r="AG395" i="3" s="1"/>
  <c r="AH394" i="3" s="1"/>
  <c r="I379" i="3"/>
  <c r="AE379" i="3" s="1"/>
  <c r="AG379" i="3" s="1"/>
  <c r="AH378" i="3" s="1"/>
  <c r="I363" i="3"/>
  <c r="AE363" i="3" s="1"/>
  <c r="AG363" i="3" s="1"/>
  <c r="AH362" i="3" s="1"/>
  <c r="I347" i="3"/>
  <c r="AE347" i="3" s="1"/>
  <c r="AG347" i="3" s="1"/>
  <c r="AH346" i="3" s="1"/>
  <c r="I331" i="3"/>
  <c r="AE331" i="3" s="1"/>
  <c r="AG331" i="3" s="1"/>
  <c r="AH330" i="3" s="1"/>
  <c r="I315" i="3"/>
  <c r="AE315" i="3" s="1"/>
  <c r="AG315" i="3" s="1"/>
  <c r="AH314" i="3" s="1"/>
  <c r="I299" i="3"/>
  <c r="AE299" i="3" s="1"/>
  <c r="AG299" i="3" s="1"/>
  <c r="AH298" i="3" s="1"/>
  <c r="I283" i="3"/>
  <c r="AE283" i="3" s="1"/>
  <c r="AG283" i="3" s="1"/>
  <c r="AH282" i="3" s="1"/>
  <c r="I267" i="3"/>
  <c r="AE267" i="3" s="1"/>
  <c r="AG267" i="3" s="1"/>
  <c r="AH266" i="3" s="1"/>
  <c r="I251" i="3"/>
  <c r="AE251" i="3" s="1"/>
  <c r="AG251" i="3" s="1"/>
  <c r="AH250" i="3" s="1"/>
  <c r="I235" i="3"/>
  <c r="AE235" i="3" s="1"/>
  <c r="AG235" i="3" s="1"/>
  <c r="AH234" i="3" s="1"/>
  <c r="I219" i="3"/>
  <c r="AE219" i="3" s="1"/>
  <c r="AG219" i="3" s="1"/>
  <c r="AH218" i="3" s="1"/>
  <c r="I203" i="3"/>
  <c r="AE203" i="3" s="1"/>
  <c r="AG203" i="3" s="1"/>
  <c r="AH202" i="3" s="1"/>
  <c r="I187" i="3"/>
  <c r="AE187" i="3" s="1"/>
  <c r="AG187" i="3" s="1"/>
  <c r="AH186" i="3" s="1"/>
  <c r="I171" i="3"/>
  <c r="AE171" i="3" s="1"/>
  <c r="AG171" i="3" s="1"/>
  <c r="AH170" i="3" s="1"/>
  <c r="I155" i="3"/>
  <c r="AE155" i="3" s="1"/>
  <c r="AG155" i="3" s="1"/>
  <c r="AH154" i="3" s="1"/>
  <c r="I139" i="3"/>
  <c r="AE139" i="3" s="1"/>
  <c r="AG139" i="3" s="1"/>
  <c r="AH138" i="3" s="1"/>
  <c r="I123" i="3"/>
  <c r="AE123" i="3" s="1"/>
  <c r="AG123" i="3" s="1"/>
  <c r="AH122" i="3" s="1"/>
  <c r="I107" i="3"/>
  <c r="AE107" i="3" s="1"/>
  <c r="AG107" i="3" s="1"/>
  <c r="AH106" i="3" s="1"/>
  <c r="I879" i="3"/>
  <c r="AE879" i="3" s="1"/>
  <c r="AG879" i="3" s="1"/>
  <c r="AH878" i="3" s="1"/>
  <c r="I623" i="3"/>
  <c r="AE623" i="3" s="1"/>
  <c r="AG623" i="3" s="1"/>
  <c r="AH622" i="3" s="1"/>
  <c r="I532" i="3"/>
  <c r="AE532" i="3" s="1"/>
  <c r="AG532" i="3" s="1"/>
  <c r="AH531" i="3" s="1"/>
  <c r="I511" i="3"/>
  <c r="AE511" i="3" s="1"/>
  <c r="AG511" i="3" s="1"/>
  <c r="AH510" i="3" s="1"/>
  <c r="I475" i="3"/>
  <c r="AE475" i="3" s="1"/>
  <c r="AG475" i="3" s="1"/>
  <c r="AH474" i="3" s="1"/>
  <c r="I455" i="3"/>
  <c r="AE455" i="3" s="1"/>
  <c r="AG455" i="3" s="1"/>
  <c r="AH454" i="3" s="1"/>
  <c r="I436" i="3"/>
  <c r="AE436" i="3" s="1"/>
  <c r="AG436" i="3" s="1"/>
  <c r="AH435" i="3" s="1"/>
  <c r="I420" i="3"/>
  <c r="AE420" i="3" s="1"/>
  <c r="AG420" i="3" s="1"/>
  <c r="AH419" i="3" s="1"/>
  <c r="I404" i="3"/>
  <c r="AE404" i="3" s="1"/>
  <c r="AG404" i="3" s="1"/>
  <c r="AH403" i="3" s="1"/>
  <c r="I388" i="3"/>
  <c r="AE388" i="3" s="1"/>
  <c r="AG388" i="3" s="1"/>
  <c r="AH387" i="3" s="1"/>
  <c r="I372" i="3"/>
  <c r="AE372" i="3" s="1"/>
  <c r="AG372" i="3" s="1"/>
  <c r="AH371" i="3" s="1"/>
  <c r="I356" i="3"/>
  <c r="AE356" i="3" s="1"/>
  <c r="AG356" i="3" s="1"/>
  <c r="AH355" i="3" s="1"/>
  <c r="I340" i="3"/>
  <c r="AE340" i="3" s="1"/>
  <c r="AG340" i="3" s="1"/>
  <c r="AH339" i="3" s="1"/>
  <c r="I324" i="3"/>
  <c r="AE324" i="3" s="1"/>
  <c r="AG324" i="3" s="1"/>
  <c r="AH323" i="3" s="1"/>
  <c r="I308" i="3"/>
  <c r="AE308" i="3" s="1"/>
  <c r="AG308" i="3" s="1"/>
  <c r="AH307" i="3" s="1"/>
  <c r="I292" i="3"/>
  <c r="AE292" i="3" s="1"/>
  <c r="AG292" i="3" s="1"/>
  <c r="AH291" i="3" s="1"/>
  <c r="I276" i="3"/>
  <c r="AE276" i="3" s="1"/>
  <c r="AG276" i="3" s="1"/>
  <c r="AH275" i="3" s="1"/>
  <c r="I260" i="3"/>
  <c r="AE260" i="3" s="1"/>
  <c r="AG260" i="3" s="1"/>
  <c r="AH259" i="3" s="1"/>
  <c r="I244" i="3"/>
  <c r="AE244" i="3" s="1"/>
  <c r="AG244" i="3" s="1"/>
  <c r="AH243" i="3" s="1"/>
  <c r="I228" i="3"/>
  <c r="AE228" i="3" s="1"/>
  <c r="AG228" i="3" s="1"/>
  <c r="AH227" i="3" s="1"/>
  <c r="I212" i="3"/>
  <c r="AE212" i="3" s="1"/>
  <c r="AG212" i="3" s="1"/>
  <c r="AH211" i="3" s="1"/>
  <c r="I196" i="3"/>
  <c r="AE196" i="3" s="1"/>
  <c r="AG196" i="3" s="1"/>
  <c r="AH195" i="3" s="1"/>
  <c r="I180" i="3"/>
  <c r="AE180" i="3" s="1"/>
  <c r="AG180" i="3" s="1"/>
  <c r="AH179" i="3" s="1"/>
  <c r="I164" i="3"/>
  <c r="AE164" i="3" s="1"/>
  <c r="AG164" i="3" s="1"/>
  <c r="AH163" i="3" s="1"/>
  <c r="I148" i="3"/>
  <c r="AE148" i="3" s="1"/>
  <c r="AG148" i="3" s="1"/>
  <c r="AH147" i="3" s="1"/>
  <c r="I132" i="3"/>
  <c r="AE132" i="3" s="1"/>
  <c r="AG132" i="3" s="1"/>
  <c r="AH131" i="3" s="1"/>
  <c r="I116" i="3"/>
  <c r="AE116" i="3" s="1"/>
  <c r="AG116" i="3" s="1"/>
  <c r="AH115" i="3" s="1"/>
  <c r="I100" i="3"/>
  <c r="AE100" i="3" s="1"/>
  <c r="AG100" i="3" s="1"/>
  <c r="AH99" i="3" s="1"/>
  <c r="I84" i="3"/>
  <c r="AE84" i="3" s="1"/>
  <c r="AG84" i="3" s="1"/>
  <c r="AH83" i="3" s="1"/>
  <c r="I703" i="3"/>
  <c r="AE703" i="3" s="1"/>
  <c r="AG703" i="3" s="1"/>
  <c r="AH702" i="3" s="1"/>
  <c r="I483" i="3"/>
  <c r="AE483" i="3" s="1"/>
  <c r="AG483" i="3" s="1"/>
  <c r="AH482" i="3" s="1"/>
  <c r="I467" i="3"/>
  <c r="AE467" i="3" s="1"/>
  <c r="AG467" i="3" s="1"/>
  <c r="AH466" i="3" s="1"/>
  <c r="I462" i="3"/>
  <c r="AE462" i="3" s="1"/>
  <c r="AG462" i="3" s="1"/>
  <c r="AH461" i="3" s="1"/>
  <c r="I450" i="3"/>
  <c r="AE450" i="3" s="1"/>
  <c r="AG450" i="3" s="1"/>
  <c r="AH449" i="3" s="1"/>
  <c r="I445" i="3"/>
  <c r="AE445" i="3" s="1"/>
  <c r="AG445" i="3" s="1"/>
  <c r="AH444" i="3" s="1"/>
  <c r="I429" i="3"/>
  <c r="AE429" i="3" s="1"/>
  <c r="AG429" i="3" s="1"/>
  <c r="AH428" i="3" s="1"/>
  <c r="I413" i="3"/>
  <c r="AE413" i="3" s="1"/>
  <c r="AG413" i="3" s="1"/>
  <c r="AH412" i="3" s="1"/>
  <c r="I397" i="3"/>
  <c r="AE397" i="3" s="1"/>
  <c r="AG397" i="3" s="1"/>
  <c r="AH396" i="3" s="1"/>
  <c r="I381" i="3"/>
  <c r="AE381" i="3" s="1"/>
  <c r="AG381" i="3" s="1"/>
  <c r="AH380" i="3" s="1"/>
  <c r="I365" i="3"/>
  <c r="AE365" i="3" s="1"/>
  <c r="AG365" i="3" s="1"/>
  <c r="AH364" i="3" s="1"/>
  <c r="I349" i="3"/>
  <c r="AE349" i="3" s="1"/>
  <c r="AG349" i="3" s="1"/>
  <c r="AH348" i="3" s="1"/>
  <c r="I333" i="3"/>
  <c r="AE333" i="3" s="1"/>
  <c r="AG333" i="3" s="1"/>
  <c r="AH332" i="3" s="1"/>
  <c r="I317" i="3"/>
  <c r="AE317" i="3" s="1"/>
  <c r="AG317" i="3" s="1"/>
  <c r="AH316" i="3" s="1"/>
  <c r="I301" i="3"/>
  <c r="AE301" i="3" s="1"/>
  <c r="AG301" i="3" s="1"/>
  <c r="AH300" i="3" s="1"/>
  <c r="I285" i="3"/>
  <c r="AE285" i="3" s="1"/>
  <c r="AG285" i="3" s="1"/>
  <c r="AH284" i="3" s="1"/>
  <c r="I269" i="3"/>
  <c r="AE269" i="3" s="1"/>
  <c r="AG269" i="3" s="1"/>
  <c r="AH268" i="3" s="1"/>
  <c r="I253" i="3"/>
  <c r="AE253" i="3" s="1"/>
  <c r="AG253" i="3" s="1"/>
  <c r="AH252" i="3" s="1"/>
  <c r="I237" i="3"/>
  <c r="AE237" i="3" s="1"/>
  <c r="AG237" i="3" s="1"/>
  <c r="AH236" i="3" s="1"/>
  <c r="I221" i="3"/>
  <c r="AE221" i="3" s="1"/>
  <c r="AG221" i="3" s="1"/>
  <c r="AH220" i="3" s="1"/>
  <c r="I205" i="3"/>
  <c r="AE205" i="3" s="1"/>
  <c r="AG205" i="3" s="1"/>
  <c r="AH204" i="3" s="1"/>
  <c r="I189" i="3"/>
  <c r="AE189" i="3" s="1"/>
  <c r="AG189" i="3" s="1"/>
  <c r="AH188" i="3" s="1"/>
  <c r="I173" i="3"/>
  <c r="AE173" i="3" s="1"/>
  <c r="AG173" i="3" s="1"/>
  <c r="AH172" i="3" s="1"/>
  <c r="I157" i="3"/>
  <c r="AE157" i="3" s="1"/>
  <c r="AG157" i="3" s="1"/>
  <c r="AH156" i="3" s="1"/>
  <c r="I141" i="3"/>
  <c r="AE141" i="3" s="1"/>
  <c r="AG141" i="3" s="1"/>
  <c r="AH140" i="3" s="1"/>
  <c r="I125" i="3"/>
  <c r="AE125" i="3" s="1"/>
  <c r="AG125" i="3" s="1"/>
  <c r="AH124" i="3" s="1"/>
  <c r="I109" i="3"/>
  <c r="AE109" i="3" s="1"/>
  <c r="AG109" i="3" s="1"/>
  <c r="AH108" i="3" s="1"/>
  <c r="I93" i="3"/>
  <c r="AE93" i="3" s="1"/>
  <c r="AG93" i="3" s="1"/>
  <c r="AH92" i="3" s="1"/>
  <c r="I783" i="3"/>
  <c r="AE783" i="3" s="1"/>
  <c r="AG783" i="3" s="1"/>
  <c r="AH782" i="3" s="1"/>
  <c r="I507" i="3"/>
  <c r="AE507" i="3" s="1"/>
  <c r="AG507" i="3" s="1"/>
  <c r="AH506" i="3" s="1"/>
  <c r="I438" i="3"/>
  <c r="AE438" i="3" s="1"/>
  <c r="AG438" i="3" s="1"/>
  <c r="AH437" i="3" s="1"/>
  <c r="I422" i="3"/>
  <c r="AE422" i="3" s="1"/>
  <c r="AG422" i="3" s="1"/>
  <c r="AH421" i="3" s="1"/>
  <c r="I406" i="3"/>
  <c r="AE406" i="3" s="1"/>
  <c r="AG406" i="3" s="1"/>
  <c r="AH405" i="3" s="1"/>
  <c r="I390" i="3"/>
  <c r="AE390" i="3" s="1"/>
  <c r="AG390" i="3" s="1"/>
  <c r="AH389" i="3" s="1"/>
  <c r="I374" i="3"/>
  <c r="AE374" i="3" s="1"/>
  <c r="AG374" i="3" s="1"/>
  <c r="AH373" i="3" s="1"/>
  <c r="I358" i="3"/>
  <c r="AE358" i="3" s="1"/>
  <c r="AG358" i="3" s="1"/>
  <c r="AH357" i="3" s="1"/>
  <c r="I342" i="3"/>
  <c r="AE342" i="3" s="1"/>
  <c r="AG342" i="3" s="1"/>
  <c r="AH341" i="3" s="1"/>
  <c r="I326" i="3"/>
  <c r="AE326" i="3" s="1"/>
  <c r="AG326" i="3" s="1"/>
  <c r="AH325" i="3" s="1"/>
  <c r="I310" i="3"/>
  <c r="AE310" i="3" s="1"/>
  <c r="AG310" i="3" s="1"/>
  <c r="AH309" i="3" s="1"/>
  <c r="I294" i="3"/>
  <c r="AE294" i="3" s="1"/>
  <c r="AG294" i="3" s="1"/>
  <c r="AH293" i="3" s="1"/>
  <c r="I278" i="3"/>
  <c r="AE278" i="3" s="1"/>
  <c r="AG278" i="3" s="1"/>
  <c r="AH277" i="3" s="1"/>
  <c r="I262" i="3"/>
  <c r="AE262" i="3" s="1"/>
  <c r="AG262" i="3" s="1"/>
  <c r="AH261" i="3" s="1"/>
  <c r="I246" i="3"/>
  <c r="AE246" i="3" s="1"/>
  <c r="AG246" i="3" s="1"/>
  <c r="AH245" i="3" s="1"/>
  <c r="I230" i="3"/>
  <c r="AE230" i="3" s="1"/>
  <c r="AG230" i="3" s="1"/>
  <c r="AH229" i="3" s="1"/>
  <c r="I214" i="3"/>
  <c r="AE214" i="3" s="1"/>
  <c r="AG214" i="3" s="1"/>
  <c r="AH213" i="3" s="1"/>
  <c r="I198" i="3"/>
  <c r="AE198" i="3" s="1"/>
  <c r="AG198" i="3" s="1"/>
  <c r="AH197" i="3" s="1"/>
  <c r="I182" i="3"/>
  <c r="AE182" i="3" s="1"/>
  <c r="AG182" i="3" s="1"/>
  <c r="AH181" i="3" s="1"/>
  <c r="I166" i="3"/>
  <c r="AE166" i="3" s="1"/>
  <c r="AG166" i="3" s="1"/>
  <c r="AH165" i="3" s="1"/>
  <c r="I150" i="3"/>
  <c r="AE150" i="3" s="1"/>
  <c r="AG150" i="3" s="1"/>
  <c r="AH149" i="3" s="1"/>
  <c r="I134" i="3"/>
  <c r="AE134" i="3" s="1"/>
  <c r="AG134" i="3" s="1"/>
  <c r="AH133" i="3" s="1"/>
  <c r="I118" i="3"/>
  <c r="AE118" i="3" s="1"/>
  <c r="AG118" i="3" s="1"/>
  <c r="AH117" i="3" s="1"/>
  <c r="I102" i="3"/>
  <c r="AE102" i="3" s="1"/>
  <c r="AG102" i="3" s="1"/>
  <c r="AH101" i="3" s="1"/>
  <c r="I863" i="3"/>
  <c r="AE863" i="3" s="1"/>
  <c r="AG863" i="3" s="1"/>
  <c r="AH862" i="3" s="1"/>
  <c r="I607" i="3"/>
  <c r="AE607" i="3" s="1"/>
  <c r="AG607" i="3" s="1"/>
  <c r="AH606" i="3" s="1"/>
  <c r="I457" i="3"/>
  <c r="AE457" i="3" s="1"/>
  <c r="AG457" i="3" s="1"/>
  <c r="AH456" i="3" s="1"/>
  <c r="I452" i="3"/>
  <c r="AE452" i="3" s="1"/>
  <c r="AG452" i="3" s="1"/>
  <c r="AH451" i="3" s="1"/>
  <c r="I431" i="3"/>
  <c r="AE431" i="3" s="1"/>
  <c r="AG431" i="3" s="1"/>
  <c r="AH430" i="3" s="1"/>
  <c r="I415" i="3"/>
  <c r="AE415" i="3" s="1"/>
  <c r="AG415" i="3" s="1"/>
  <c r="AH414" i="3" s="1"/>
  <c r="I399" i="3"/>
  <c r="AE399" i="3" s="1"/>
  <c r="AG399" i="3" s="1"/>
  <c r="AH398" i="3" s="1"/>
  <c r="I383" i="3"/>
  <c r="AE383" i="3" s="1"/>
  <c r="AG383" i="3" s="1"/>
  <c r="AH382" i="3" s="1"/>
  <c r="I367" i="3"/>
  <c r="AE367" i="3" s="1"/>
  <c r="AG367" i="3" s="1"/>
  <c r="AH366" i="3" s="1"/>
  <c r="I351" i="3"/>
  <c r="AE351" i="3" s="1"/>
  <c r="AG351" i="3" s="1"/>
  <c r="AH350" i="3" s="1"/>
  <c r="I335" i="3"/>
  <c r="AE335" i="3" s="1"/>
  <c r="AG335" i="3" s="1"/>
  <c r="AH334" i="3" s="1"/>
  <c r="I319" i="3"/>
  <c r="AE319" i="3" s="1"/>
  <c r="AG319" i="3" s="1"/>
  <c r="AH318" i="3" s="1"/>
  <c r="I303" i="3"/>
  <c r="AE303" i="3" s="1"/>
  <c r="AG303" i="3" s="1"/>
  <c r="AH302" i="3" s="1"/>
  <c r="I287" i="3"/>
  <c r="AE287" i="3" s="1"/>
  <c r="AG287" i="3" s="1"/>
  <c r="AH286" i="3" s="1"/>
  <c r="I271" i="3"/>
  <c r="AE271" i="3" s="1"/>
  <c r="AG271" i="3" s="1"/>
  <c r="AH270" i="3" s="1"/>
  <c r="I255" i="3"/>
  <c r="AE255" i="3" s="1"/>
  <c r="AG255" i="3" s="1"/>
  <c r="AH254" i="3" s="1"/>
  <c r="I239" i="3"/>
  <c r="AE239" i="3" s="1"/>
  <c r="AG239" i="3" s="1"/>
  <c r="AH238" i="3" s="1"/>
  <c r="I223" i="3"/>
  <c r="AE223" i="3" s="1"/>
  <c r="AG223" i="3" s="1"/>
  <c r="AH222" i="3" s="1"/>
  <c r="I207" i="3"/>
  <c r="AE207" i="3" s="1"/>
  <c r="AG207" i="3" s="1"/>
  <c r="AH206" i="3" s="1"/>
  <c r="I191" i="3"/>
  <c r="AE191" i="3" s="1"/>
  <c r="AG191" i="3" s="1"/>
  <c r="AH190" i="3" s="1"/>
  <c r="I175" i="3"/>
  <c r="AE175" i="3" s="1"/>
  <c r="AG175" i="3" s="1"/>
  <c r="AH174" i="3" s="1"/>
  <c r="I159" i="3"/>
  <c r="AE159" i="3" s="1"/>
  <c r="AG159" i="3" s="1"/>
  <c r="AH158" i="3" s="1"/>
  <c r="I143" i="3"/>
  <c r="AE143" i="3" s="1"/>
  <c r="AG143" i="3" s="1"/>
  <c r="AH142" i="3" s="1"/>
  <c r="I127" i="3"/>
  <c r="AE127" i="3" s="1"/>
  <c r="AG127" i="3" s="1"/>
  <c r="AH126" i="3" s="1"/>
  <c r="I111" i="3"/>
  <c r="AE111" i="3" s="1"/>
  <c r="AG111" i="3" s="1"/>
  <c r="AH110" i="3" s="1"/>
  <c r="I687" i="3"/>
  <c r="AE687" i="3" s="1"/>
  <c r="AG687" i="3" s="1"/>
  <c r="AH686" i="3" s="1"/>
  <c r="I500" i="3"/>
  <c r="AE500" i="3" s="1"/>
  <c r="AG500" i="3" s="1"/>
  <c r="AH499" i="3" s="1"/>
  <c r="I494" i="3"/>
  <c r="AE494" i="3" s="1"/>
  <c r="AG494" i="3" s="1"/>
  <c r="AH493" i="3" s="1"/>
  <c r="I477" i="3"/>
  <c r="AE477" i="3" s="1"/>
  <c r="AG477" i="3" s="1"/>
  <c r="AH476" i="3" s="1"/>
  <c r="I440" i="3"/>
  <c r="AE440" i="3" s="1"/>
  <c r="AG440" i="3" s="1"/>
  <c r="AH439" i="3" s="1"/>
  <c r="I424" i="3"/>
  <c r="AE424" i="3" s="1"/>
  <c r="AG424" i="3" s="1"/>
  <c r="AH423" i="3" s="1"/>
  <c r="I408" i="3"/>
  <c r="AE408" i="3" s="1"/>
  <c r="AG408" i="3" s="1"/>
  <c r="AH407" i="3" s="1"/>
  <c r="I392" i="3"/>
  <c r="AE392" i="3" s="1"/>
  <c r="AG392" i="3" s="1"/>
  <c r="AH391" i="3" s="1"/>
  <c r="I376" i="3"/>
  <c r="AE376" i="3" s="1"/>
  <c r="AG376" i="3" s="1"/>
  <c r="AH375" i="3" s="1"/>
  <c r="I360" i="3"/>
  <c r="AE360" i="3" s="1"/>
  <c r="AG360" i="3" s="1"/>
  <c r="AH359" i="3" s="1"/>
  <c r="I344" i="3"/>
  <c r="AE344" i="3" s="1"/>
  <c r="AG344" i="3" s="1"/>
  <c r="AH343" i="3" s="1"/>
  <c r="I328" i="3"/>
  <c r="AE328" i="3" s="1"/>
  <c r="AG328" i="3" s="1"/>
  <c r="AH327" i="3" s="1"/>
  <c r="I312" i="3"/>
  <c r="AE312" i="3" s="1"/>
  <c r="AG312" i="3" s="1"/>
  <c r="AH311" i="3" s="1"/>
  <c r="I296" i="3"/>
  <c r="AE296" i="3" s="1"/>
  <c r="AG296" i="3" s="1"/>
  <c r="AH295" i="3" s="1"/>
  <c r="I280" i="3"/>
  <c r="AE280" i="3" s="1"/>
  <c r="AG280" i="3" s="1"/>
  <c r="AH279" i="3" s="1"/>
  <c r="I264" i="3"/>
  <c r="AE264" i="3" s="1"/>
  <c r="AG264" i="3" s="1"/>
  <c r="AH263" i="3" s="1"/>
  <c r="I248" i="3"/>
  <c r="AE248" i="3" s="1"/>
  <c r="AG248" i="3" s="1"/>
  <c r="AH247" i="3" s="1"/>
  <c r="I232" i="3"/>
  <c r="AE232" i="3" s="1"/>
  <c r="AG232" i="3" s="1"/>
  <c r="AH231" i="3" s="1"/>
  <c r="I216" i="3"/>
  <c r="AE216" i="3" s="1"/>
  <c r="AG216" i="3" s="1"/>
  <c r="AH215" i="3" s="1"/>
  <c r="I200" i="3"/>
  <c r="AE200" i="3" s="1"/>
  <c r="AG200" i="3" s="1"/>
  <c r="AH199" i="3" s="1"/>
  <c r="I184" i="3"/>
  <c r="AE184" i="3" s="1"/>
  <c r="AG184" i="3" s="1"/>
  <c r="AH183" i="3" s="1"/>
  <c r="I168" i="3"/>
  <c r="AE168" i="3" s="1"/>
  <c r="AG168" i="3" s="1"/>
  <c r="AH167" i="3" s="1"/>
  <c r="I152" i="3"/>
  <c r="AE152" i="3" s="1"/>
  <c r="AG152" i="3" s="1"/>
  <c r="AH151" i="3" s="1"/>
  <c r="I136" i="3"/>
  <c r="AE136" i="3" s="1"/>
  <c r="AG136" i="3" s="1"/>
  <c r="AH135" i="3" s="1"/>
  <c r="I120" i="3"/>
  <c r="AE120" i="3" s="1"/>
  <c r="AG120" i="3" s="1"/>
  <c r="AH119" i="3" s="1"/>
  <c r="I104" i="3"/>
  <c r="AE104" i="3" s="1"/>
  <c r="AG104" i="3" s="1"/>
  <c r="AH103" i="3" s="1"/>
  <c r="I767" i="3"/>
  <c r="AE767" i="3" s="1"/>
  <c r="AG767" i="3" s="1"/>
  <c r="AH766" i="3" s="1"/>
  <c r="I491" i="3"/>
  <c r="AE491" i="3" s="1"/>
  <c r="AG491" i="3" s="1"/>
  <c r="AH490" i="3" s="1"/>
  <c r="I459" i="3"/>
  <c r="AE459" i="3" s="1"/>
  <c r="AG459" i="3" s="1"/>
  <c r="AH458" i="3" s="1"/>
  <c r="I447" i="3"/>
  <c r="AE447" i="3" s="1"/>
  <c r="AG447" i="3" s="1"/>
  <c r="AH446" i="3" s="1"/>
  <c r="I433" i="3"/>
  <c r="AE433" i="3" s="1"/>
  <c r="AG433" i="3" s="1"/>
  <c r="AH432" i="3" s="1"/>
  <c r="I417" i="3"/>
  <c r="AE417" i="3" s="1"/>
  <c r="AG417" i="3" s="1"/>
  <c r="AH416" i="3" s="1"/>
  <c r="I401" i="3"/>
  <c r="AE401" i="3" s="1"/>
  <c r="AG401" i="3" s="1"/>
  <c r="AH400" i="3" s="1"/>
  <c r="I385" i="3"/>
  <c r="AE385" i="3" s="1"/>
  <c r="AG385" i="3" s="1"/>
  <c r="AH384" i="3" s="1"/>
  <c r="I369" i="3"/>
  <c r="AE369" i="3" s="1"/>
  <c r="AG369" i="3" s="1"/>
  <c r="AH368" i="3" s="1"/>
  <c r="I353" i="3"/>
  <c r="AE353" i="3" s="1"/>
  <c r="AG353" i="3" s="1"/>
  <c r="AH352" i="3" s="1"/>
  <c r="I337" i="3"/>
  <c r="AE337" i="3" s="1"/>
  <c r="AG337" i="3" s="1"/>
  <c r="AH336" i="3" s="1"/>
  <c r="I321" i="3"/>
  <c r="AE321" i="3" s="1"/>
  <c r="AG321" i="3" s="1"/>
  <c r="AH320" i="3" s="1"/>
  <c r="I305" i="3"/>
  <c r="AE305" i="3" s="1"/>
  <c r="AG305" i="3" s="1"/>
  <c r="AH304" i="3" s="1"/>
  <c r="I289" i="3"/>
  <c r="AE289" i="3" s="1"/>
  <c r="AG289" i="3" s="1"/>
  <c r="AH288" i="3" s="1"/>
  <c r="I273" i="3"/>
  <c r="AE273" i="3" s="1"/>
  <c r="AG273" i="3" s="1"/>
  <c r="AH272" i="3" s="1"/>
  <c r="I257" i="3"/>
  <c r="AE257" i="3" s="1"/>
  <c r="AG257" i="3" s="1"/>
  <c r="AH256" i="3" s="1"/>
  <c r="I241" i="3"/>
  <c r="AE241" i="3" s="1"/>
  <c r="AG241" i="3" s="1"/>
  <c r="AH240" i="3" s="1"/>
  <c r="I225" i="3"/>
  <c r="AE225" i="3" s="1"/>
  <c r="AG225" i="3" s="1"/>
  <c r="AH224" i="3" s="1"/>
  <c r="I209" i="3"/>
  <c r="AE209" i="3" s="1"/>
  <c r="AG209" i="3" s="1"/>
  <c r="AH208" i="3" s="1"/>
  <c r="I193" i="3"/>
  <c r="AE193" i="3" s="1"/>
  <c r="AG193" i="3" s="1"/>
  <c r="AH192" i="3" s="1"/>
  <c r="I177" i="3"/>
  <c r="AE177" i="3" s="1"/>
  <c r="AG177" i="3" s="1"/>
  <c r="AH176" i="3" s="1"/>
  <c r="I161" i="3"/>
  <c r="AE161" i="3" s="1"/>
  <c r="AG161" i="3" s="1"/>
  <c r="AH160" i="3" s="1"/>
  <c r="I145" i="3"/>
  <c r="AE145" i="3" s="1"/>
  <c r="AG145" i="3" s="1"/>
  <c r="AH144" i="3" s="1"/>
  <c r="I129" i="3"/>
  <c r="AE129" i="3" s="1"/>
  <c r="AG129" i="3" s="1"/>
  <c r="AH128" i="3" s="1"/>
  <c r="I113" i="3"/>
  <c r="AE113" i="3" s="1"/>
  <c r="AG113" i="3" s="1"/>
  <c r="AH112" i="3" s="1"/>
  <c r="I97" i="3"/>
  <c r="AE97" i="3" s="1"/>
  <c r="AG97" i="3" s="1"/>
  <c r="AH96" i="3" s="1"/>
  <c r="I81" i="3"/>
  <c r="AE81" i="3" s="1"/>
  <c r="AG81" i="3" s="1"/>
  <c r="AH80" i="3" s="1"/>
  <c r="I847" i="3"/>
  <c r="AE847" i="3" s="1"/>
  <c r="AG847" i="3" s="1"/>
  <c r="AH846" i="3" s="1"/>
  <c r="I591" i="3"/>
  <c r="AE591" i="3" s="1"/>
  <c r="AG591" i="3" s="1"/>
  <c r="AH590" i="3" s="1"/>
  <c r="I454" i="3"/>
  <c r="AE454" i="3" s="1"/>
  <c r="AG454" i="3" s="1"/>
  <c r="AH453" i="3" s="1"/>
  <c r="I442" i="3"/>
  <c r="AE442" i="3" s="1"/>
  <c r="AG442" i="3" s="1"/>
  <c r="AH441" i="3" s="1"/>
  <c r="I426" i="3"/>
  <c r="AE426" i="3" s="1"/>
  <c r="AG426" i="3" s="1"/>
  <c r="AH425" i="3" s="1"/>
  <c r="I410" i="3"/>
  <c r="AE410" i="3" s="1"/>
  <c r="AG410" i="3" s="1"/>
  <c r="AH409" i="3" s="1"/>
  <c r="I394" i="3"/>
  <c r="AE394" i="3" s="1"/>
  <c r="AG394" i="3" s="1"/>
  <c r="AH393" i="3" s="1"/>
  <c r="I378" i="3"/>
  <c r="AE378" i="3" s="1"/>
  <c r="AG378" i="3" s="1"/>
  <c r="AH377" i="3" s="1"/>
  <c r="I362" i="3"/>
  <c r="AE362" i="3" s="1"/>
  <c r="AG362" i="3" s="1"/>
  <c r="AH361" i="3" s="1"/>
  <c r="I346" i="3"/>
  <c r="AE346" i="3" s="1"/>
  <c r="AG346" i="3" s="1"/>
  <c r="AH345" i="3" s="1"/>
  <c r="I330" i="3"/>
  <c r="AE330" i="3" s="1"/>
  <c r="AG330" i="3" s="1"/>
  <c r="AH329" i="3" s="1"/>
  <c r="I314" i="3"/>
  <c r="AE314" i="3" s="1"/>
  <c r="AG314" i="3" s="1"/>
  <c r="AH313" i="3" s="1"/>
  <c r="I298" i="3"/>
  <c r="AE298" i="3" s="1"/>
  <c r="AG298" i="3" s="1"/>
  <c r="AH297" i="3" s="1"/>
  <c r="I282" i="3"/>
  <c r="AE282" i="3" s="1"/>
  <c r="AG282" i="3" s="1"/>
  <c r="AH281" i="3" s="1"/>
  <c r="I266" i="3"/>
  <c r="AE266" i="3" s="1"/>
  <c r="AG266" i="3" s="1"/>
  <c r="AH265" i="3" s="1"/>
  <c r="I250" i="3"/>
  <c r="AE250" i="3" s="1"/>
  <c r="AG250" i="3" s="1"/>
  <c r="AH249" i="3" s="1"/>
  <c r="I234" i="3"/>
  <c r="AE234" i="3" s="1"/>
  <c r="AG234" i="3" s="1"/>
  <c r="AH233" i="3" s="1"/>
  <c r="I218" i="3"/>
  <c r="AE218" i="3" s="1"/>
  <c r="AG218" i="3" s="1"/>
  <c r="AH217" i="3" s="1"/>
  <c r="I202" i="3"/>
  <c r="AE202" i="3" s="1"/>
  <c r="AG202" i="3" s="1"/>
  <c r="AH201" i="3" s="1"/>
  <c r="I186" i="3"/>
  <c r="AE186" i="3" s="1"/>
  <c r="AG186" i="3" s="1"/>
  <c r="AH185" i="3" s="1"/>
  <c r="I170" i="3"/>
  <c r="AE170" i="3" s="1"/>
  <c r="AG170" i="3" s="1"/>
  <c r="AH169" i="3" s="1"/>
  <c r="I154" i="3"/>
  <c r="AE154" i="3" s="1"/>
  <c r="AG154" i="3" s="1"/>
  <c r="AH153" i="3" s="1"/>
  <c r="I138" i="3"/>
  <c r="AE138" i="3" s="1"/>
  <c r="AG138" i="3" s="1"/>
  <c r="AH137" i="3" s="1"/>
  <c r="I122" i="3"/>
  <c r="AE122" i="3" s="1"/>
  <c r="AG122" i="3" s="1"/>
  <c r="AH121" i="3" s="1"/>
  <c r="I106" i="3"/>
  <c r="AE106" i="3" s="1"/>
  <c r="AG106" i="3" s="1"/>
  <c r="AH105" i="3" s="1"/>
  <c r="I90" i="3"/>
  <c r="AE90" i="3" s="1"/>
  <c r="AG90" i="3" s="1"/>
  <c r="AH89" i="3" s="1"/>
  <c r="I671" i="3"/>
  <c r="AE671" i="3" s="1"/>
  <c r="AG671" i="3" s="1"/>
  <c r="AH670" i="3" s="1"/>
  <c r="I527" i="3"/>
  <c r="AE527" i="3" s="1"/>
  <c r="AG527" i="3" s="1"/>
  <c r="AH526" i="3" s="1"/>
  <c r="I482" i="3"/>
  <c r="AE482" i="3" s="1"/>
  <c r="AG482" i="3" s="1"/>
  <c r="AH481" i="3" s="1"/>
  <c r="I474" i="3"/>
  <c r="AE474" i="3" s="1"/>
  <c r="AG474" i="3" s="1"/>
  <c r="AH473" i="3" s="1"/>
  <c r="I466" i="3"/>
  <c r="AE466" i="3" s="1"/>
  <c r="AG466" i="3" s="1"/>
  <c r="AH465" i="3" s="1"/>
  <c r="I461" i="3"/>
  <c r="AE461" i="3" s="1"/>
  <c r="AG461" i="3" s="1"/>
  <c r="AH460" i="3" s="1"/>
  <c r="I435" i="3"/>
  <c r="AE435" i="3" s="1"/>
  <c r="AG435" i="3" s="1"/>
  <c r="AH434" i="3" s="1"/>
  <c r="I419" i="3"/>
  <c r="AE419" i="3" s="1"/>
  <c r="AG419" i="3" s="1"/>
  <c r="AH418" i="3" s="1"/>
  <c r="I403" i="3"/>
  <c r="AE403" i="3" s="1"/>
  <c r="AG403" i="3" s="1"/>
  <c r="AH402" i="3" s="1"/>
  <c r="I387" i="3"/>
  <c r="AE387" i="3" s="1"/>
  <c r="AG387" i="3" s="1"/>
  <c r="AH386" i="3" s="1"/>
  <c r="I371" i="3"/>
  <c r="AE371" i="3" s="1"/>
  <c r="AG371" i="3" s="1"/>
  <c r="AH370" i="3" s="1"/>
  <c r="I355" i="3"/>
  <c r="AE355" i="3" s="1"/>
  <c r="AG355" i="3" s="1"/>
  <c r="AH354" i="3" s="1"/>
  <c r="I339" i="3"/>
  <c r="AE339" i="3" s="1"/>
  <c r="AG339" i="3" s="1"/>
  <c r="AH338" i="3" s="1"/>
  <c r="I323" i="3"/>
  <c r="AE323" i="3" s="1"/>
  <c r="AG323" i="3" s="1"/>
  <c r="AH322" i="3" s="1"/>
  <c r="I307" i="3"/>
  <c r="AE307" i="3" s="1"/>
  <c r="AG307" i="3" s="1"/>
  <c r="AH306" i="3" s="1"/>
  <c r="I291" i="3"/>
  <c r="AE291" i="3" s="1"/>
  <c r="AG291" i="3" s="1"/>
  <c r="AH290" i="3" s="1"/>
  <c r="I275" i="3"/>
  <c r="AE275" i="3" s="1"/>
  <c r="AG275" i="3" s="1"/>
  <c r="AH274" i="3" s="1"/>
  <c r="I259" i="3"/>
  <c r="AE259" i="3" s="1"/>
  <c r="AG259" i="3" s="1"/>
  <c r="AH258" i="3" s="1"/>
  <c r="I243" i="3"/>
  <c r="AE243" i="3" s="1"/>
  <c r="AG243" i="3" s="1"/>
  <c r="AH242" i="3" s="1"/>
  <c r="I227" i="3"/>
  <c r="AE227" i="3" s="1"/>
  <c r="AG227" i="3" s="1"/>
  <c r="AH226" i="3" s="1"/>
  <c r="I211" i="3"/>
  <c r="AE211" i="3" s="1"/>
  <c r="AG211" i="3" s="1"/>
  <c r="AH210" i="3" s="1"/>
  <c r="I195" i="3"/>
  <c r="AE195" i="3" s="1"/>
  <c r="AG195" i="3" s="1"/>
  <c r="AH194" i="3" s="1"/>
  <c r="I179" i="3"/>
  <c r="AE179" i="3" s="1"/>
  <c r="AG179" i="3" s="1"/>
  <c r="AH178" i="3" s="1"/>
  <c r="I163" i="3"/>
  <c r="AE163" i="3" s="1"/>
  <c r="AG163" i="3" s="1"/>
  <c r="AH162" i="3" s="1"/>
  <c r="I147" i="3"/>
  <c r="AE147" i="3" s="1"/>
  <c r="AG147" i="3" s="1"/>
  <c r="AH146" i="3" s="1"/>
  <c r="I131" i="3"/>
  <c r="AE131" i="3" s="1"/>
  <c r="AG131" i="3" s="1"/>
  <c r="AH130" i="3" s="1"/>
  <c r="I115" i="3"/>
  <c r="AE115" i="3" s="1"/>
  <c r="AG115" i="3" s="1"/>
  <c r="AH114" i="3" s="1"/>
  <c r="I99" i="3"/>
  <c r="AE99" i="3" s="1"/>
  <c r="AG99" i="3" s="1"/>
  <c r="AH98" i="3" s="1"/>
  <c r="I751" i="3"/>
  <c r="AE751" i="3" s="1"/>
  <c r="AG751" i="3" s="1"/>
  <c r="AH750" i="3" s="1"/>
  <c r="I449" i="3"/>
  <c r="AE449" i="3" s="1"/>
  <c r="AG449" i="3" s="1"/>
  <c r="AH448" i="3" s="1"/>
  <c r="I444" i="3"/>
  <c r="AE444" i="3" s="1"/>
  <c r="AG444" i="3" s="1"/>
  <c r="AH443" i="3" s="1"/>
  <c r="I428" i="3"/>
  <c r="AE428" i="3" s="1"/>
  <c r="AG428" i="3" s="1"/>
  <c r="AH427" i="3" s="1"/>
  <c r="I412" i="3"/>
  <c r="AE412" i="3" s="1"/>
  <c r="AG412" i="3" s="1"/>
  <c r="AH411" i="3" s="1"/>
  <c r="I396" i="3"/>
  <c r="AE396" i="3" s="1"/>
  <c r="AG396" i="3" s="1"/>
  <c r="AH395" i="3" s="1"/>
  <c r="I380" i="3"/>
  <c r="AE380" i="3" s="1"/>
  <c r="AG380" i="3" s="1"/>
  <c r="AH379" i="3" s="1"/>
  <c r="I364" i="3"/>
  <c r="AE364" i="3" s="1"/>
  <c r="AG364" i="3" s="1"/>
  <c r="AH363" i="3" s="1"/>
  <c r="I348" i="3"/>
  <c r="AE348" i="3" s="1"/>
  <c r="AG348" i="3" s="1"/>
  <c r="AH347" i="3" s="1"/>
  <c r="I332" i="3"/>
  <c r="AE332" i="3" s="1"/>
  <c r="AG332" i="3" s="1"/>
  <c r="AH331" i="3" s="1"/>
  <c r="I316" i="3"/>
  <c r="AE316" i="3" s="1"/>
  <c r="AG316" i="3" s="1"/>
  <c r="AH315" i="3" s="1"/>
  <c r="I300" i="3"/>
  <c r="AE300" i="3" s="1"/>
  <c r="AG300" i="3" s="1"/>
  <c r="AH299" i="3" s="1"/>
  <c r="I284" i="3"/>
  <c r="AE284" i="3" s="1"/>
  <c r="AG284" i="3" s="1"/>
  <c r="AH283" i="3" s="1"/>
  <c r="I268" i="3"/>
  <c r="AE268" i="3" s="1"/>
  <c r="AG268" i="3" s="1"/>
  <c r="AH267" i="3" s="1"/>
  <c r="I252" i="3"/>
  <c r="AE252" i="3" s="1"/>
  <c r="AG252" i="3" s="1"/>
  <c r="AH251" i="3" s="1"/>
  <c r="I236" i="3"/>
  <c r="AE236" i="3" s="1"/>
  <c r="AG236" i="3" s="1"/>
  <c r="AH235" i="3" s="1"/>
  <c r="I220" i="3"/>
  <c r="AE220" i="3" s="1"/>
  <c r="AG220" i="3" s="1"/>
  <c r="AH219" i="3" s="1"/>
  <c r="I204" i="3"/>
  <c r="AE204" i="3" s="1"/>
  <c r="AG204" i="3" s="1"/>
  <c r="AH203" i="3" s="1"/>
  <c r="I188" i="3"/>
  <c r="AE188" i="3" s="1"/>
  <c r="AG188" i="3" s="1"/>
  <c r="AH187" i="3" s="1"/>
  <c r="I172" i="3"/>
  <c r="AE172" i="3" s="1"/>
  <c r="AG172" i="3" s="1"/>
  <c r="AH171" i="3" s="1"/>
  <c r="I156" i="3"/>
  <c r="AE156" i="3" s="1"/>
  <c r="AG156" i="3" s="1"/>
  <c r="AH155" i="3" s="1"/>
  <c r="I140" i="3"/>
  <c r="AE140" i="3" s="1"/>
  <c r="AG140" i="3" s="1"/>
  <c r="AH139" i="3" s="1"/>
  <c r="I124" i="3"/>
  <c r="AE124" i="3" s="1"/>
  <c r="AG124" i="3" s="1"/>
  <c r="AH123" i="3" s="1"/>
  <c r="I108" i="3"/>
  <c r="AE108" i="3" s="1"/>
  <c r="AG108" i="3" s="1"/>
  <c r="AH107" i="3" s="1"/>
  <c r="I92" i="3"/>
  <c r="AE92" i="3" s="1"/>
  <c r="AG92" i="3" s="1"/>
  <c r="AH91" i="3" s="1"/>
  <c r="I831" i="3"/>
  <c r="AE831" i="3" s="1"/>
  <c r="AG831" i="3" s="1"/>
  <c r="AH830" i="3" s="1"/>
  <c r="I575" i="3"/>
  <c r="AE575" i="3" s="1"/>
  <c r="AG575" i="3" s="1"/>
  <c r="AH574" i="3" s="1"/>
  <c r="I523" i="3"/>
  <c r="AE523" i="3" s="1"/>
  <c r="AG523" i="3" s="1"/>
  <c r="AH522" i="3" s="1"/>
  <c r="I516" i="3"/>
  <c r="AE516" i="3" s="1"/>
  <c r="AG516" i="3" s="1"/>
  <c r="AH515" i="3" s="1"/>
  <c r="I493" i="3"/>
  <c r="AE493" i="3" s="1"/>
  <c r="AG493" i="3" s="1"/>
  <c r="AH492" i="3" s="1"/>
  <c r="I479" i="3"/>
  <c r="AE479" i="3" s="1"/>
  <c r="AG479" i="3" s="1"/>
  <c r="AH478" i="3" s="1"/>
  <c r="I437" i="3"/>
  <c r="AE437" i="3" s="1"/>
  <c r="AG437" i="3" s="1"/>
  <c r="AH436" i="3" s="1"/>
  <c r="I421" i="3"/>
  <c r="AE421" i="3" s="1"/>
  <c r="AG421" i="3" s="1"/>
  <c r="AH420" i="3" s="1"/>
  <c r="I405" i="3"/>
  <c r="AE405" i="3" s="1"/>
  <c r="AG405" i="3" s="1"/>
  <c r="AH404" i="3" s="1"/>
  <c r="I389" i="3"/>
  <c r="AE389" i="3" s="1"/>
  <c r="AG389" i="3" s="1"/>
  <c r="AH388" i="3" s="1"/>
  <c r="I373" i="3"/>
  <c r="AE373" i="3" s="1"/>
  <c r="AG373" i="3" s="1"/>
  <c r="AH372" i="3" s="1"/>
  <c r="I357" i="3"/>
  <c r="AE357" i="3" s="1"/>
  <c r="AG357" i="3" s="1"/>
  <c r="AH356" i="3" s="1"/>
  <c r="I341" i="3"/>
  <c r="AE341" i="3" s="1"/>
  <c r="AG341" i="3" s="1"/>
  <c r="AH340" i="3" s="1"/>
  <c r="I325" i="3"/>
  <c r="AE325" i="3" s="1"/>
  <c r="AG325" i="3" s="1"/>
  <c r="AH324" i="3" s="1"/>
  <c r="I309" i="3"/>
  <c r="AE309" i="3" s="1"/>
  <c r="AG309" i="3" s="1"/>
  <c r="AH308" i="3" s="1"/>
  <c r="I293" i="3"/>
  <c r="AE293" i="3" s="1"/>
  <c r="AG293" i="3" s="1"/>
  <c r="AH292" i="3" s="1"/>
  <c r="I277" i="3"/>
  <c r="AE277" i="3" s="1"/>
  <c r="AG277" i="3" s="1"/>
  <c r="AH276" i="3" s="1"/>
  <c r="I261" i="3"/>
  <c r="AE261" i="3" s="1"/>
  <c r="AG261" i="3" s="1"/>
  <c r="AH260" i="3" s="1"/>
  <c r="I245" i="3"/>
  <c r="AE245" i="3" s="1"/>
  <c r="AG245" i="3" s="1"/>
  <c r="AH244" i="3" s="1"/>
  <c r="I229" i="3"/>
  <c r="AE229" i="3" s="1"/>
  <c r="AG229" i="3" s="1"/>
  <c r="AH228" i="3" s="1"/>
  <c r="I213" i="3"/>
  <c r="AE213" i="3" s="1"/>
  <c r="AG213" i="3" s="1"/>
  <c r="AH212" i="3" s="1"/>
  <c r="I197" i="3"/>
  <c r="AE197" i="3" s="1"/>
  <c r="AG197" i="3" s="1"/>
  <c r="AH196" i="3" s="1"/>
  <c r="I181" i="3"/>
  <c r="AE181" i="3" s="1"/>
  <c r="AG181" i="3" s="1"/>
  <c r="AH180" i="3" s="1"/>
  <c r="I165" i="3"/>
  <c r="AE165" i="3" s="1"/>
  <c r="AG165" i="3" s="1"/>
  <c r="AH164" i="3" s="1"/>
  <c r="I149" i="3"/>
  <c r="AE149" i="3" s="1"/>
  <c r="AG149" i="3" s="1"/>
  <c r="AH148" i="3" s="1"/>
  <c r="I133" i="3"/>
  <c r="AE133" i="3" s="1"/>
  <c r="AG133" i="3" s="1"/>
  <c r="AH132" i="3" s="1"/>
  <c r="I117" i="3"/>
  <c r="AE117" i="3" s="1"/>
  <c r="AG117" i="3" s="1"/>
  <c r="AH116" i="3" s="1"/>
  <c r="I101" i="3"/>
  <c r="AE101" i="3" s="1"/>
  <c r="AG101" i="3" s="1"/>
  <c r="AH100" i="3" s="1"/>
  <c r="I655" i="3"/>
  <c r="AE655" i="3" s="1"/>
  <c r="AG655" i="3" s="1"/>
  <c r="AH654" i="3" s="1"/>
  <c r="I499" i="3"/>
  <c r="AE499" i="3" s="1"/>
  <c r="AG499" i="3" s="1"/>
  <c r="AH498" i="3" s="1"/>
  <c r="I476" i="3"/>
  <c r="AE476" i="3" s="1"/>
  <c r="AG476" i="3" s="1"/>
  <c r="AH475" i="3" s="1"/>
  <c r="I468" i="3"/>
  <c r="AE468" i="3" s="1"/>
  <c r="AG468" i="3" s="1"/>
  <c r="AH467" i="3" s="1"/>
  <c r="I451" i="3"/>
  <c r="AE451" i="3" s="1"/>
  <c r="AG451" i="3" s="1"/>
  <c r="AH450" i="3" s="1"/>
  <c r="I430" i="3"/>
  <c r="AE430" i="3" s="1"/>
  <c r="AG430" i="3" s="1"/>
  <c r="AH429" i="3" s="1"/>
  <c r="I414" i="3"/>
  <c r="AE414" i="3" s="1"/>
  <c r="AG414" i="3" s="1"/>
  <c r="AH413" i="3" s="1"/>
  <c r="I398" i="3"/>
  <c r="AE398" i="3" s="1"/>
  <c r="AG398" i="3" s="1"/>
  <c r="AH397" i="3" s="1"/>
  <c r="I382" i="3"/>
  <c r="AE382" i="3" s="1"/>
  <c r="AG382" i="3" s="1"/>
  <c r="AH381" i="3" s="1"/>
  <c r="I366" i="3"/>
  <c r="AE366" i="3" s="1"/>
  <c r="AG366" i="3" s="1"/>
  <c r="AH365" i="3" s="1"/>
  <c r="I350" i="3"/>
  <c r="AE350" i="3" s="1"/>
  <c r="AG350" i="3" s="1"/>
  <c r="AH349" i="3" s="1"/>
  <c r="I334" i="3"/>
  <c r="AE334" i="3" s="1"/>
  <c r="AG334" i="3" s="1"/>
  <c r="AH333" i="3" s="1"/>
  <c r="I318" i="3"/>
  <c r="AE318" i="3" s="1"/>
  <c r="AG318" i="3" s="1"/>
  <c r="AH317" i="3" s="1"/>
  <c r="I302" i="3"/>
  <c r="AE302" i="3" s="1"/>
  <c r="AG302" i="3" s="1"/>
  <c r="AH301" i="3" s="1"/>
  <c r="I286" i="3"/>
  <c r="AE286" i="3" s="1"/>
  <c r="AG286" i="3" s="1"/>
  <c r="AH285" i="3" s="1"/>
  <c r="I270" i="3"/>
  <c r="AE270" i="3" s="1"/>
  <c r="AG270" i="3" s="1"/>
  <c r="AH269" i="3" s="1"/>
  <c r="I254" i="3"/>
  <c r="AE254" i="3" s="1"/>
  <c r="AG254" i="3" s="1"/>
  <c r="AH253" i="3" s="1"/>
  <c r="I238" i="3"/>
  <c r="AE238" i="3" s="1"/>
  <c r="AG238" i="3" s="1"/>
  <c r="AH237" i="3" s="1"/>
  <c r="I222" i="3"/>
  <c r="AE222" i="3" s="1"/>
  <c r="AG222" i="3" s="1"/>
  <c r="AH221" i="3" s="1"/>
  <c r="I206" i="3"/>
  <c r="AE206" i="3" s="1"/>
  <c r="AG206" i="3" s="1"/>
  <c r="AH205" i="3" s="1"/>
  <c r="I190" i="3"/>
  <c r="AE190" i="3" s="1"/>
  <c r="AG190" i="3" s="1"/>
  <c r="AH189" i="3" s="1"/>
  <c r="I174" i="3"/>
  <c r="AE174" i="3" s="1"/>
  <c r="AG174" i="3" s="1"/>
  <c r="AH173" i="3" s="1"/>
  <c r="I158" i="3"/>
  <c r="AE158" i="3" s="1"/>
  <c r="AG158" i="3" s="1"/>
  <c r="AH157" i="3" s="1"/>
  <c r="I142" i="3"/>
  <c r="AE142" i="3" s="1"/>
  <c r="AG142" i="3" s="1"/>
  <c r="AH141" i="3" s="1"/>
  <c r="I126" i="3"/>
  <c r="AE126" i="3" s="1"/>
  <c r="AG126" i="3" s="1"/>
  <c r="AH125" i="3" s="1"/>
  <c r="I110" i="3"/>
  <c r="AE110" i="3" s="1"/>
  <c r="AG110" i="3" s="1"/>
  <c r="AH109" i="3" s="1"/>
  <c r="I735" i="3"/>
  <c r="AE735" i="3" s="1"/>
  <c r="AG735" i="3" s="1"/>
  <c r="AH734" i="3" s="1"/>
  <c r="I484" i="3"/>
  <c r="AE484" i="3" s="1"/>
  <c r="AG484" i="3" s="1"/>
  <c r="AH483" i="3" s="1"/>
  <c r="I463" i="3"/>
  <c r="AE463" i="3" s="1"/>
  <c r="AG463" i="3" s="1"/>
  <c r="AH462" i="3" s="1"/>
  <c r="I446" i="3"/>
  <c r="AE446" i="3" s="1"/>
  <c r="AG446" i="3" s="1"/>
  <c r="AH445" i="3" s="1"/>
  <c r="I439" i="3"/>
  <c r="AE439" i="3" s="1"/>
  <c r="AG439" i="3" s="1"/>
  <c r="AH438" i="3" s="1"/>
  <c r="I423" i="3"/>
  <c r="AE423" i="3" s="1"/>
  <c r="AG423" i="3" s="1"/>
  <c r="AH422" i="3" s="1"/>
  <c r="I407" i="3"/>
  <c r="AE407" i="3" s="1"/>
  <c r="AG407" i="3" s="1"/>
  <c r="AH406" i="3" s="1"/>
  <c r="I391" i="3"/>
  <c r="AE391" i="3" s="1"/>
  <c r="AG391" i="3" s="1"/>
  <c r="AH390" i="3" s="1"/>
  <c r="I375" i="3"/>
  <c r="AE375" i="3" s="1"/>
  <c r="AG375" i="3" s="1"/>
  <c r="AH374" i="3" s="1"/>
  <c r="I359" i="3"/>
  <c r="AE359" i="3" s="1"/>
  <c r="AG359" i="3" s="1"/>
  <c r="AH358" i="3" s="1"/>
  <c r="I343" i="3"/>
  <c r="AE343" i="3" s="1"/>
  <c r="AG343" i="3" s="1"/>
  <c r="AH342" i="3" s="1"/>
  <c r="I327" i="3"/>
  <c r="AE327" i="3" s="1"/>
  <c r="AG327" i="3" s="1"/>
  <c r="AH326" i="3" s="1"/>
  <c r="I311" i="3"/>
  <c r="AE311" i="3" s="1"/>
  <c r="AG311" i="3" s="1"/>
  <c r="AH310" i="3" s="1"/>
  <c r="I295" i="3"/>
  <c r="AE295" i="3" s="1"/>
  <c r="AG295" i="3" s="1"/>
  <c r="AH294" i="3" s="1"/>
  <c r="I279" i="3"/>
  <c r="AE279" i="3" s="1"/>
  <c r="AG279" i="3" s="1"/>
  <c r="AH278" i="3" s="1"/>
  <c r="I263" i="3"/>
  <c r="AE263" i="3" s="1"/>
  <c r="AG263" i="3" s="1"/>
  <c r="AH262" i="3" s="1"/>
  <c r="I247" i="3"/>
  <c r="AE247" i="3" s="1"/>
  <c r="AG247" i="3" s="1"/>
  <c r="AH246" i="3" s="1"/>
  <c r="I231" i="3"/>
  <c r="AE231" i="3" s="1"/>
  <c r="AG231" i="3" s="1"/>
  <c r="AH230" i="3" s="1"/>
  <c r="I215" i="3"/>
  <c r="AE215" i="3" s="1"/>
  <c r="AG215" i="3" s="1"/>
  <c r="AH214" i="3" s="1"/>
  <c r="I199" i="3"/>
  <c r="AE199" i="3" s="1"/>
  <c r="AG199" i="3" s="1"/>
  <c r="AH198" i="3" s="1"/>
  <c r="I183" i="3"/>
  <c r="AE183" i="3" s="1"/>
  <c r="AG183" i="3" s="1"/>
  <c r="AH182" i="3" s="1"/>
  <c r="I167" i="3"/>
  <c r="AE167" i="3" s="1"/>
  <c r="AG167" i="3" s="1"/>
  <c r="AH166" i="3" s="1"/>
  <c r="I151" i="3"/>
  <c r="AE151" i="3" s="1"/>
  <c r="AG151" i="3" s="1"/>
  <c r="AH150" i="3" s="1"/>
  <c r="I135" i="3"/>
  <c r="AE135" i="3" s="1"/>
  <c r="AG135" i="3" s="1"/>
  <c r="AH134" i="3" s="1"/>
  <c r="I119" i="3"/>
  <c r="AE119" i="3" s="1"/>
  <c r="AG119" i="3" s="1"/>
  <c r="AH118" i="3" s="1"/>
  <c r="I103" i="3"/>
  <c r="AE103" i="3" s="1"/>
  <c r="AG103" i="3" s="1"/>
  <c r="AH102" i="3" s="1"/>
  <c r="I815" i="3"/>
  <c r="AE815" i="3" s="1"/>
  <c r="AG815" i="3" s="1"/>
  <c r="AH814" i="3" s="1"/>
  <c r="I559" i="3"/>
  <c r="AE559" i="3" s="1"/>
  <c r="AG559" i="3" s="1"/>
  <c r="AH558" i="3" s="1"/>
  <c r="I458" i="3"/>
  <c r="AE458" i="3" s="1"/>
  <c r="AG458" i="3" s="1"/>
  <c r="AH457" i="3" s="1"/>
  <c r="I453" i="3"/>
  <c r="AE453" i="3" s="1"/>
  <c r="AG453" i="3" s="1"/>
  <c r="AH452" i="3" s="1"/>
  <c r="I432" i="3"/>
  <c r="AE432" i="3" s="1"/>
  <c r="AG432" i="3" s="1"/>
  <c r="AH431" i="3" s="1"/>
  <c r="I416" i="3"/>
  <c r="AE416" i="3" s="1"/>
  <c r="AG416" i="3" s="1"/>
  <c r="AH415" i="3" s="1"/>
  <c r="I400" i="3"/>
  <c r="AE400" i="3" s="1"/>
  <c r="AG400" i="3" s="1"/>
  <c r="AH399" i="3" s="1"/>
  <c r="I384" i="3"/>
  <c r="AE384" i="3" s="1"/>
  <c r="AG384" i="3" s="1"/>
  <c r="AH383" i="3" s="1"/>
  <c r="I368" i="3"/>
  <c r="AE368" i="3" s="1"/>
  <c r="AG368" i="3" s="1"/>
  <c r="AH367" i="3" s="1"/>
  <c r="I352" i="3"/>
  <c r="AE352" i="3" s="1"/>
  <c r="AG352" i="3" s="1"/>
  <c r="AH351" i="3" s="1"/>
  <c r="I336" i="3"/>
  <c r="AE336" i="3" s="1"/>
  <c r="AG336" i="3" s="1"/>
  <c r="AH335" i="3" s="1"/>
  <c r="I320" i="3"/>
  <c r="AE320" i="3" s="1"/>
  <c r="AG320" i="3" s="1"/>
  <c r="AH319" i="3" s="1"/>
  <c r="I304" i="3"/>
  <c r="AE304" i="3" s="1"/>
  <c r="AG304" i="3" s="1"/>
  <c r="AH303" i="3" s="1"/>
  <c r="I288" i="3"/>
  <c r="AE288" i="3" s="1"/>
  <c r="AG288" i="3" s="1"/>
  <c r="AH287" i="3" s="1"/>
  <c r="I272" i="3"/>
  <c r="AE272" i="3" s="1"/>
  <c r="AG272" i="3" s="1"/>
  <c r="AH271" i="3" s="1"/>
  <c r="I256" i="3"/>
  <c r="AE256" i="3" s="1"/>
  <c r="AG256" i="3" s="1"/>
  <c r="AH255" i="3" s="1"/>
  <c r="I240" i="3"/>
  <c r="AE240" i="3" s="1"/>
  <c r="AG240" i="3" s="1"/>
  <c r="AH239" i="3" s="1"/>
  <c r="I224" i="3"/>
  <c r="AE224" i="3" s="1"/>
  <c r="AG224" i="3" s="1"/>
  <c r="AH223" i="3" s="1"/>
  <c r="I208" i="3"/>
  <c r="AE208" i="3" s="1"/>
  <c r="AG208" i="3" s="1"/>
  <c r="AH207" i="3" s="1"/>
  <c r="I192" i="3"/>
  <c r="AE192" i="3" s="1"/>
  <c r="AG192" i="3" s="1"/>
  <c r="AH191" i="3" s="1"/>
  <c r="I176" i="3"/>
  <c r="AE176" i="3" s="1"/>
  <c r="AG176" i="3" s="1"/>
  <c r="AH175" i="3" s="1"/>
  <c r="I160" i="3"/>
  <c r="AE160" i="3" s="1"/>
  <c r="AG160" i="3" s="1"/>
  <c r="AH159" i="3" s="1"/>
  <c r="I144" i="3"/>
  <c r="AE144" i="3" s="1"/>
  <c r="AG144" i="3" s="1"/>
  <c r="AH143" i="3" s="1"/>
  <c r="I128" i="3"/>
  <c r="AE128" i="3" s="1"/>
  <c r="AG128" i="3" s="1"/>
  <c r="AH127" i="3" s="1"/>
  <c r="I112" i="3"/>
  <c r="AE112" i="3" s="1"/>
  <c r="AG112" i="3" s="1"/>
  <c r="AH111" i="3" s="1"/>
  <c r="I6" i="3"/>
  <c r="AE6" i="3" s="1"/>
  <c r="AG6" i="3" s="1"/>
  <c r="AH5" i="3" s="1"/>
  <c r="I15" i="3"/>
  <c r="AE15" i="3" s="1"/>
  <c r="AG15" i="3" s="1"/>
  <c r="AH14" i="3" s="1"/>
  <c r="I31" i="3"/>
  <c r="AE31" i="3" s="1"/>
  <c r="AG31" i="3" s="1"/>
  <c r="AH30" i="3" s="1"/>
  <c r="I47" i="3"/>
  <c r="AE47" i="3" s="1"/>
  <c r="AG47" i="3" s="1"/>
  <c r="AH46" i="3" s="1"/>
  <c r="I63" i="3"/>
  <c r="AE63" i="3" s="1"/>
  <c r="AG63" i="3" s="1"/>
  <c r="AH62" i="3" s="1"/>
  <c r="I95" i="3"/>
  <c r="AE95" i="3" s="1"/>
  <c r="AG95" i="3" s="1"/>
  <c r="AH94" i="3" s="1"/>
  <c r="I121" i="3"/>
  <c r="AE121" i="3" s="1"/>
  <c r="AG121" i="3" s="1"/>
  <c r="AH120" i="3" s="1"/>
  <c r="I377" i="3"/>
  <c r="AE377" i="3" s="1"/>
  <c r="AG377" i="3" s="1"/>
  <c r="AH376" i="3" s="1"/>
  <c r="I22" i="3"/>
  <c r="AE22" i="3" s="1"/>
  <c r="AG22" i="3" s="1"/>
  <c r="AH21" i="3" s="1"/>
  <c r="I38" i="3"/>
  <c r="AE38" i="3" s="1"/>
  <c r="AG38" i="3" s="1"/>
  <c r="AH37" i="3" s="1"/>
  <c r="I54" i="3"/>
  <c r="AE54" i="3" s="1"/>
  <c r="AG54" i="3" s="1"/>
  <c r="AH53" i="3" s="1"/>
  <c r="I70" i="3"/>
  <c r="AE70" i="3" s="1"/>
  <c r="AG70" i="3" s="1"/>
  <c r="AH69" i="3" s="1"/>
  <c r="I297" i="3"/>
  <c r="AE297" i="3" s="1"/>
  <c r="AG297" i="3" s="1"/>
  <c r="AH296" i="3" s="1"/>
  <c r="I4" i="3"/>
  <c r="I13" i="3"/>
  <c r="AE13" i="3" s="1"/>
  <c r="AG13" i="3" s="1"/>
  <c r="AH12" i="3" s="1"/>
  <c r="I29" i="3"/>
  <c r="AE29" i="3" s="1"/>
  <c r="AG29" i="3" s="1"/>
  <c r="AH28" i="3" s="1"/>
  <c r="I45" i="3"/>
  <c r="AE45" i="3" s="1"/>
  <c r="AG45" i="3" s="1"/>
  <c r="AH44" i="3" s="1"/>
  <c r="I61" i="3"/>
  <c r="AE61" i="3" s="1"/>
  <c r="AG61" i="3" s="1"/>
  <c r="AH60" i="3" s="1"/>
  <c r="I77" i="3"/>
  <c r="AE77" i="3" s="1"/>
  <c r="AG77" i="3" s="1"/>
  <c r="AH76" i="3" s="1"/>
  <c r="I217" i="3"/>
  <c r="AE217" i="3" s="1"/>
  <c r="AG217" i="3" s="1"/>
  <c r="AH216" i="3" s="1"/>
  <c r="I20" i="3"/>
  <c r="AE20" i="3" s="1"/>
  <c r="AG20" i="3" s="1"/>
  <c r="AH19" i="3" s="1"/>
  <c r="I36" i="3"/>
  <c r="AE36" i="3" s="1"/>
  <c r="AG36" i="3" s="1"/>
  <c r="AH35" i="3" s="1"/>
  <c r="I52" i="3"/>
  <c r="AE52" i="3" s="1"/>
  <c r="AG52" i="3" s="1"/>
  <c r="AH51" i="3" s="1"/>
  <c r="I68" i="3"/>
  <c r="AE68" i="3" s="1"/>
  <c r="AG68" i="3" s="1"/>
  <c r="AH67" i="3" s="1"/>
  <c r="I87" i="3"/>
  <c r="AE87" i="3" s="1"/>
  <c r="AG87" i="3" s="1"/>
  <c r="AH86" i="3" s="1"/>
  <c r="I137" i="3"/>
  <c r="AE137" i="3" s="1"/>
  <c r="AG137" i="3" s="1"/>
  <c r="AH136" i="3" s="1"/>
  <c r="I393" i="3"/>
  <c r="AE393" i="3" s="1"/>
  <c r="AG393" i="3" s="1"/>
  <c r="AH392" i="3" s="1"/>
  <c r="I11" i="3"/>
  <c r="AE11" i="3" s="1"/>
  <c r="AG11" i="3" s="1"/>
  <c r="AH10" i="3" s="1"/>
  <c r="I27" i="3"/>
  <c r="AE27" i="3" s="1"/>
  <c r="AG27" i="3" s="1"/>
  <c r="AH26" i="3" s="1"/>
  <c r="I43" i="3"/>
  <c r="AE43" i="3" s="1"/>
  <c r="AG43" i="3" s="1"/>
  <c r="AH42" i="3" s="1"/>
  <c r="I59" i="3"/>
  <c r="AE59" i="3" s="1"/>
  <c r="AG59" i="3" s="1"/>
  <c r="AH58" i="3" s="1"/>
  <c r="I75" i="3"/>
  <c r="AE75" i="3" s="1"/>
  <c r="AG75" i="3" s="1"/>
  <c r="AH74" i="3" s="1"/>
  <c r="I313" i="3"/>
  <c r="AE313" i="3" s="1"/>
  <c r="AG313" i="3" s="1"/>
  <c r="AH312" i="3" s="1"/>
  <c r="I18" i="3"/>
  <c r="AE18" i="3" s="1"/>
  <c r="AG18" i="3" s="1"/>
  <c r="AH17" i="3" s="1"/>
  <c r="I34" i="3"/>
  <c r="AE34" i="3" s="1"/>
  <c r="AG34" i="3" s="1"/>
  <c r="AH33" i="3" s="1"/>
  <c r="I50" i="3"/>
  <c r="AE50" i="3" s="1"/>
  <c r="AG50" i="3" s="1"/>
  <c r="AH49" i="3" s="1"/>
  <c r="I66" i="3"/>
  <c r="AE66" i="3" s="1"/>
  <c r="AG66" i="3" s="1"/>
  <c r="AH65" i="3" s="1"/>
  <c r="I80" i="3"/>
  <c r="AE80" i="3" s="1"/>
  <c r="AG80" i="3" s="1"/>
  <c r="AH79" i="3" s="1"/>
  <c r="I85" i="3"/>
  <c r="AE85" i="3" s="1"/>
  <c r="AG85" i="3" s="1"/>
  <c r="AH84" i="3" s="1"/>
  <c r="I233" i="3"/>
  <c r="AE233" i="3" s="1"/>
  <c r="AG233" i="3" s="1"/>
  <c r="AH232" i="3" s="1"/>
  <c r="I9" i="3"/>
  <c r="AE9" i="3" s="1"/>
  <c r="AG9" i="3" s="1"/>
  <c r="AH8" i="3" s="1"/>
  <c r="I25" i="3"/>
  <c r="AE25" i="3" s="1"/>
  <c r="AG25" i="3" s="1"/>
  <c r="AH24" i="3" s="1"/>
  <c r="I41" i="3"/>
  <c r="AE41" i="3" s="1"/>
  <c r="AG41" i="3" s="1"/>
  <c r="AH40" i="3" s="1"/>
  <c r="I57" i="3"/>
  <c r="AE57" i="3" s="1"/>
  <c r="AG57" i="3" s="1"/>
  <c r="AH56" i="3" s="1"/>
  <c r="I73" i="3"/>
  <c r="AE73" i="3" s="1"/>
  <c r="AG73" i="3" s="1"/>
  <c r="AH72" i="3" s="1"/>
  <c r="I96" i="3"/>
  <c r="AE96" i="3" s="1"/>
  <c r="AG96" i="3" s="1"/>
  <c r="AH95" i="3" s="1"/>
  <c r="I153" i="3"/>
  <c r="AE153" i="3" s="1"/>
  <c r="AG153" i="3" s="1"/>
  <c r="AH152" i="3" s="1"/>
  <c r="I409" i="3"/>
  <c r="AE409" i="3" s="1"/>
  <c r="AG409" i="3" s="1"/>
  <c r="AH408" i="3" s="1"/>
  <c r="I7" i="3"/>
  <c r="AE7" i="3" s="1"/>
  <c r="AG7" i="3" s="1"/>
  <c r="AH6" i="3" s="1"/>
  <c r="I16" i="3"/>
  <c r="AE16" i="3" s="1"/>
  <c r="AG16" i="3" s="1"/>
  <c r="AH15" i="3" s="1"/>
  <c r="I32" i="3"/>
  <c r="AE32" i="3" s="1"/>
  <c r="AG32" i="3" s="1"/>
  <c r="AH31" i="3" s="1"/>
  <c r="I48" i="3"/>
  <c r="AE48" i="3" s="1"/>
  <c r="AG48" i="3" s="1"/>
  <c r="AH47" i="3" s="1"/>
  <c r="I64" i="3"/>
  <c r="AE64" i="3" s="1"/>
  <c r="AG64" i="3" s="1"/>
  <c r="AH63" i="3" s="1"/>
  <c r="I329" i="3"/>
  <c r="AE329" i="3" s="1"/>
  <c r="AG329" i="3" s="1"/>
  <c r="AH328" i="3" s="1"/>
  <c r="I23" i="3"/>
  <c r="AE23" i="3" s="1"/>
  <c r="AG23" i="3" s="1"/>
  <c r="AH22" i="3" s="1"/>
  <c r="I39" i="3"/>
  <c r="AE39" i="3" s="1"/>
  <c r="AG39" i="3" s="1"/>
  <c r="AH38" i="3" s="1"/>
  <c r="I55" i="3"/>
  <c r="AE55" i="3" s="1"/>
  <c r="AG55" i="3" s="1"/>
  <c r="AH54" i="3" s="1"/>
  <c r="I71" i="3"/>
  <c r="AE71" i="3" s="1"/>
  <c r="AG71" i="3" s="1"/>
  <c r="AH70" i="3" s="1"/>
  <c r="I83" i="3"/>
  <c r="AE83" i="3" s="1"/>
  <c r="AG83" i="3" s="1"/>
  <c r="AH82" i="3" s="1"/>
  <c r="I88" i="3"/>
  <c r="AE88" i="3" s="1"/>
  <c r="AG88" i="3" s="1"/>
  <c r="AH87" i="3" s="1"/>
  <c r="I91" i="3"/>
  <c r="AE91" i="3" s="1"/>
  <c r="AG91" i="3" s="1"/>
  <c r="AH90" i="3" s="1"/>
  <c r="I249" i="3"/>
  <c r="AE249" i="3" s="1"/>
  <c r="AG249" i="3" s="1"/>
  <c r="AH248" i="3" s="1"/>
  <c r="I5" i="3"/>
  <c r="AE5" i="3" s="1"/>
  <c r="AG5" i="3" s="1"/>
  <c r="AH4" i="3" s="1"/>
  <c r="I14" i="3"/>
  <c r="AE14" i="3" s="1"/>
  <c r="AG14" i="3" s="1"/>
  <c r="AH13" i="3" s="1"/>
  <c r="I30" i="3"/>
  <c r="AE30" i="3" s="1"/>
  <c r="AG30" i="3" s="1"/>
  <c r="AH29" i="3" s="1"/>
  <c r="I46" i="3"/>
  <c r="AE46" i="3" s="1"/>
  <c r="AG46" i="3" s="1"/>
  <c r="AH45" i="3" s="1"/>
  <c r="I62" i="3"/>
  <c r="AE62" i="3" s="1"/>
  <c r="AG62" i="3" s="1"/>
  <c r="AH61" i="3" s="1"/>
  <c r="I78" i="3"/>
  <c r="AE78" i="3" s="1"/>
  <c r="AG78" i="3" s="1"/>
  <c r="AH77" i="3" s="1"/>
  <c r="I169" i="3"/>
  <c r="AE169" i="3" s="1"/>
  <c r="AG169" i="3" s="1"/>
  <c r="AH168" i="3" s="1"/>
  <c r="I425" i="3"/>
  <c r="AE425" i="3" s="1"/>
  <c r="AG425" i="3" s="1"/>
  <c r="AH424" i="3" s="1"/>
  <c r="I639" i="3"/>
  <c r="AE639" i="3" s="1"/>
  <c r="AG639" i="3" s="1"/>
  <c r="AH638" i="3" s="1"/>
  <c r="I21" i="3"/>
  <c r="AE21" i="3" s="1"/>
  <c r="AG21" i="3" s="1"/>
  <c r="AH20" i="3" s="1"/>
  <c r="I37" i="3"/>
  <c r="AE37" i="3" s="1"/>
  <c r="AG37" i="3" s="1"/>
  <c r="AH36" i="3" s="1"/>
  <c r="I53" i="3"/>
  <c r="AE53" i="3" s="1"/>
  <c r="AG53" i="3" s="1"/>
  <c r="AH52" i="3" s="1"/>
  <c r="I69" i="3"/>
  <c r="AE69" i="3" s="1"/>
  <c r="AG69" i="3" s="1"/>
  <c r="AH68" i="3" s="1"/>
  <c r="I94" i="3"/>
  <c r="AE94" i="3" s="1"/>
  <c r="AG94" i="3" s="1"/>
  <c r="AH93" i="3" s="1"/>
  <c r="I345" i="3"/>
  <c r="AE345" i="3" s="1"/>
  <c r="AG345" i="3" s="1"/>
  <c r="AH344" i="3" s="1"/>
  <c r="I12" i="3"/>
  <c r="AE12" i="3" s="1"/>
  <c r="AG12" i="3" s="1"/>
  <c r="AH11" i="3" s="1"/>
  <c r="I28" i="3"/>
  <c r="AE28" i="3" s="1"/>
  <c r="AG28" i="3" s="1"/>
  <c r="AH27" i="3" s="1"/>
  <c r="I44" i="3"/>
  <c r="AE44" i="3" s="1"/>
  <c r="AG44" i="3" s="1"/>
  <c r="AH43" i="3" s="1"/>
  <c r="I60" i="3"/>
  <c r="AE60" i="3" s="1"/>
  <c r="AG60" i="3" s="1"/>
  <c r="AH59" i="3" s="1"/>
  <c r="I76" i="3"/>
  <c r="AE76" i="3" s="1"/>
  <c r="AG76" i="3" s="1"/>
  <c r="AH75" i="3" s="1"/>
  <c r="I265" i="3"/>
  <c r="AE265" i="3" s="1"/>
  <c r="AG265" i="3" s="1"/>
  <c r="AH264" i="3" s="1"/>
  <c r="I161" i="4"/>
  <c r="I642" i="4"/>
  <c r="I571" i="4"/>
  <c r="I494" i="4"/>
  <c r="I417" i="4"/>
  <c r="I175" i="4"/>
  <c r="I785" i="4"/>
  <c r="I718" i="4"/>
  <c r="I641" i="4"/>
  <c r="I564" i="4"/>
  <c r="I493" i="4"/>
  <c r="I416" i="4"/>
  <c r="I337" i="4"/>
  <c r="I784" i="4"/>
  <c r="I707" i="4"/>
  <c r="I563" i="4"/>
  <c r="I492" i="4"/>
  <c r="I415" i="4"/>
  <c r="I84" i="4"/>
  <c r="I783" i="4"/>
  <c r="I706" i="4"/>
  <c r="I562" i="4"/>
  <c r="I491" i="4"/>
  <c r="I414" i="4"/>
  <c r="I164" i="4"/>
  <c r="I628" i="4"/>
  <c r="I163" i="4"/>
  <c r="I627" i="4"/>
  <c r="I412" i="4"/>
  <c r="I162" i="4"/>
  <c r="I850" i="4"/>
  <c r="I626" i="4"/>
  <c r="I401" i="4"/>
  <c r="I79" i="4"/>
  <c r="I772" i="4"/>
  <c r="I160" i="4"/>
  <c r="I829" i="4"/>
  <c r="I605" i="4"/>
  <c r="I451" i="4"/>
  <c r="I303" i="4"/>
  <c r="I828" i="4"/>
  <c r="I674" i="4"/>
  <c r="I450" i="4"/>
  <c r="I379" i="4"/>
  <c r="I131" i="4"/>
  <c r="I827" i="4"/>
  <c r="I750" i="4"/>
  <c r="I673" i="4"/>
  <c r="I596" i="4"/>
  <c r="I526" i="4"/>
  <c r="I449" i="4"/>
  <c r="I372" i="4"/>
  <c r="I290" i="4"/>
  <c r="I212" i="4"/>
  <c r="I130" i="4"/>
  <c r="I48" i="4"/>
  <c r="I820" i="4"/>
  <c r="I749" i="4"/>
  <c r="I672" i="4"/>
  <c r="I595" i="4"/>
  <c r="I524" i="4"/>
  <c r="I448" i="4"/>
  <c r="I371" i="4"/>
  <c r="I289" i="4"/>
  <c r="I207" i="4"/>
  <c r="I129" i="4"/>
  <c r="I47" i="4"/>
  <c r="I719" i="4"/>
  <c r="I338" i="4"/>
  <c r="I255" i="4"/>
  <c r="I254" i="4"/>
  <c r="I82" i="4"/>
  <c r="I705" i="4"/>
  <c r="I484" i="4"/>
  <c r="I334" i="4"/>
  <c r="I863" i="4"/>
  <c r="I93" i="4"/>
  <c r="I174" i="4"/>
  <c r="I861" i="4"/>
  <c r="I336" i="4"/>
  <c r="I860" i="4"/>
  <c r="I335" i="4"/>
  <c r="I782" i="4"/>
  <c r="I557" i="4"/>
  <c r="I413" i="4"/>
  <c r="I252" i="4"/>
  <c r="I851" i="4"/>
  <c r="I704" i="4"/>
  <c r="I556" i="4"/>
  <c r="I333" i="4"/>
  <c r="I244" i="4"/>
  <c r="I779" i="4"/>
  <c r="I555" i="4"/>
  <c r="I332" i="4"/>
  <c r="I624" i="4"/>
  <c r="I320" i="4"/>
  <c r="I676" i="4"/>
  <c r="I221" i="4"/>
  <c r="I604" i="4"/>
  <c r="I302" i="4"/>
  <c r="I748" i="4"/>
  <c r="I46" i="4"/>
  <c r="I891" i="4"/>
  <c r="I818" i="4"/>
  <c r="I747" i="4"/>
  <c r="I670" i="4"/>
  <c r="I593" i="4"/>
  <c r="I516" i="4"/>
  <c r="I445" i="4"/>
  <c r="I368" i="4"/>
  <c r="I287" i="4"/>
  <c r="I205" i="4"/>
  <c r="I116" i="4"/>
  <c r="I34" i="4"/>
  <c r="I796" i="4"/>
  <c r="I257" i="4"/>
  <c r="I862" i="4"/>
  <c r="I92" i="4"/>
  <c r="I640" i="4"/>
  <c r="I172" i="4"/>
  <c r="I635" i="4"/>
  <c r="I253" i="4"/>
  <c r="I852" i="4"/>
  <c r="I81" i="4"/>
  <c r="I780" i="4"/>
  <c r="I479" i="4"/>
  <c r="I80" i="4"/>
  <c r="I702" i="4"/>
  <c r="I478" i="4"/>
  <c r="I243" i="4"/>
  <c r="I701" i="4"/>
  <c r="I548" i="4"/>
  <c r="I477" i="4"/>
  <c r="I400" i="4"/>
  <c r="I242" i="4"/>
  <c r="I528" i="4"/>
  <c r="I50" i="4"/>
  <c r="I751" i="4"/>
  <c r="I527" i="4"/>
  <c r="I49" i="4"/>
  <c r="I671" i="4"/>
  <c r="I594" i="4"/>
  <c r="I446" i="4"/>
  <c r="I370" i="4"/>
  <c r="I288" i="4"/>
  <c r="I124" i="4"/>
  <c r="I884" i="4"/>
  <c r="I813" i="4"/>
  <c r="I740" i="4"/>
  <c r="I669" i="4"/>
  <c r="I592" i="4"/>
  <c r="I515" i="4"/>
  <c r="I444" i="4"/>
  <c r="I367" i="4"/>
  <c r="I285" i="4"/>
  <c r="I204" i="4"/>
  <c r="I115" i="4"/>
  <c r="I33" i="4"/>
  <c r="I849" i="4"/>
  <c r="I78" i="4"/>
  <c r="I752" i="4"/>
  <c r="I384" i="4"/>
  <c r="I132" i="4"/>
  <c r="I220" i="4"/>
  <c r="I819" i="4"/>
  <c r="I523" i="4"/>
  <c r="I206" i="4"/>
  <c r="I883" i="4"/>
  <c r="I812" i="4"/>
  <c r="I735" i="4"/>
  <c r="I668" i="4"/>
  <c r="I591" i="4"/>
  <c r="I514" i="4"/>
  <c r="I443" i="4"/>
  <c r="I366" i="4"/>
  <c r="I284" i="4"/>
  <c r="I195" i="4"/>
  <c r="I114" i="4"/>
  <c r="I32" i="4"/>
  <c r="I811" i="4"/>
  <c r="I700" i="4"/>
  <c r="I546" i="4"/>
  <c r="I365" i="4"/>
  <c r="I194" i="4"/>
  <c r="I31" i="4"/>
  <c r="I847" i="4"/>
  <c r="I699" i="4"/>
  <c r="I545" i="4"/>
  <c r="I398" i="4"/>
  <c r="I236" i="4"/>
  <c r="I76" i="4"/>
  <c r="I882" i="4"/>
  <c r="I734" i="4"/>
  <c r="I623" i="4"/>
  <c r="I476" i="4"/>
  <c r="I276" i="4"/>
  <c r="I112" i="4"/>
  <c r="I770" i="4"/>
  <c r="I622" i="4"/>
  <c r="I468" i="4"/>
  <c r="I318" i="4"/>
  <c r="I29" i="4"/>
  <c r="I802" i="4"/>
  <c r="I692" i="4"/>
  <c r="I578" i="4"/>
  <c r="I507" i="4"/>
  <c r="I356" i="4"/>
  <c r="I64" i="4"/>
  <c r="I878" i="4"/>
  <c r="I801" i="4"/>
  <c r="I724" i="4"/>
  <c r="I654" i="4"/>
  <c r="I577" i="4"/>
  <c r="I500" i="4"/>
  <c r="I429" i="4"/>
  <c r="I355" i="4"/>
  <c r="I273" i="4"/>
  <c r="I191" i="4"/>
  <c r="I20" i="4"/>
  <c r="I834" i="4"/>
  <c r="I690" i="4"/>
  <c r="I576" i="4"/>
  <c r="I465" i="4"/>
  <c r="I350" i="4"/>
  <c r="I225" i="4"/>
  <c r="I19" i="4"/>
  <c r="I876" i="4"/>
  <c r="I833" i="4"/>
  <c r="I799" i="4"/>
  <c r="I756" i="4"/>
  <c r="I722" i="4"/>
  <c r="I685" i="4"/>
  <c r="I651" i="4"/>
  <c r="I612" i="4"/>
  <c r="I574" i="4"/>
  <c r="I541" i="4"/>
  <c r="I498" i="4"/>
  <c r="I464" i="4"/>
  <c r="I427" i="4"/>
  <c r="I387" i="4"/>
  <c r="I349" i="4"/>
  <c r="I306" i="4"/>
  <c r="I260" i="4"/>
  <c r="I224" i="4"/>
  <c r="I189" i="4"/>
  <c r="I142" i="4"/>
  <c r="I100" i="4"/>
  <c r="I61" i="4"/>
  <c r="I18" i="4"/>
  <c r="I771" i="4"/>
  <c r="I590" i="4"/>
  <c r="I436" i="4"/>
  <c r="I319" i="4"/>
  <c r="I159" i="4"/>
  <c r="I804" i="4"/>
  <c r="I656" i="4"/>
  <c r="I512" i="4"/>
  <c r="I364" i="4"/>
  <c r="I147" i="4"/>
  <c r="I846" i="4"/>
  <c r="I732" i="4"/>
  <c r="I621" i="4"/>
  <c r="I467" i="4"/>
  <c r="I317" i="4"/>
  <c r="I28" i="4"/>
  <c r="I835" i="4"/>
  <c r="I768" i="4"/>
  <c r="I691" i="4"/>
  <c r="I620" i="4"/>
  <c r="I543" i="4"/>
  <c r="I466" i="4"/>
  <c r="I395" i="4"/>
  <c r="I308" i="4"/>
  <c r="I227" i="4"/>
  <c r="I145" i="4"/>
  <c r="I109" i="4"/>
  <c r="I800" i="4"/>
  <c r="I723" i="4"/>
  <c r="I619" i="4"/>
  <c r="I499" i="4"/>
  <c r="I388" i="4"/>
  <c r="I272" i="4"/>
  <c r="I62" i="4"/>
  <c r="I875" i="4"/>
  <c r="I832" i="4"/>
  <c r="I798" i="4"/>
  <c r="I755" i="4"/>
  <c r="I721" i="4"/>
  <c r="I684" i="4"/>
  <c r="I644" i="4"/>
  <c r="I607" i="4"/>
  <c r="I573" i="4"/>
  <c r="I540" i="4"/>
  <c r="I496" i="4"/>
  <c r="I463" i="4"/>
  <c r="I420" i="4"/>
  <c r="I386" i="4"/>
  <c r="I348" i="4"/>
  <c r="I305" i="4"/>
  <c r="I259" i="4"/>
  <c r="I223" i="4"/>
  <c r="I177" i="4"/>
  <c r="I141" i="4"/>
  <c r="I99" i="4"/>
  <c r="I52" i="4"/>
  <c r="I17" i="4"/>
  <c r="I848" i="4"/>
  <c r="I657" i="4"/>
  <c r="I513" i="4"/>
  <c r="I399" i="4"/>
  <c r="I237" i="4"/>
  <c r="I77" i="4"/>
  <c r="I880" i="4"/>
  <c r="I733" i="4"/>
  <c r="I579" i="4"/>
  <c r="I435" i="4"/>
  <c r="I275" i="4"/>
  <c r="I193" i="4"/>
  <c r="I111" i="4"/>
  <c r="I879" i="4"/>
  <c r="I769" i="4"/>
  <c r="I655" i="4"/>
  <c r="I544" i="4"/>
  <c r="I434" i="4"/>
  <c r="I396" i="4"/>
  <c r="I274" i="4"/>
  <c r="I228" i="4"/>
  <c r="I192" i="4"/>
  <c r="I146" i="4"/>
  <c r="I110" i="4"/>
  <c r="I63" i="4"/>
  <c r="I877" i="4"/>
  <c r="I763" i="4"/>
  <c r="I652" i="4"/>
  <c r="I542" i="4"/>
  <c r="I428" i="4"/>
  <c r="I307" i="4"/>
  <c r="I190" i="4"/>
  <c r="I144" i="4"/>
  <c r="I108" i="4"/>
  <c r="I868" i="4"/>
  <c r="I830" i="4"/>
  <c r="I797" i="4"/>
  <c r="I754" i="4"/>
  <c r="I720" i="4"/>
  <c r="I683" i="4"/>
  <c r="I643" i="4"/>
  <c r="I606" i="4"/>
  <c r="I572" i="4"/>
  <c r="I529" i="4"/>
  <c r="I495" i="4"/>
  <c r="I462" i="4"/>
  <c r="I418" i="4"/>
  <c r="I385" i="4"/>
  <c r="I340" i="4"/>
  <c r="I304" i="4"/>
  <c r="I258" i="4"/>
  <c r="I222" i="4"/>
  <c r="I176" i="4"/>
  <c r="I140" i="4"/>
  <c r="I94" i="4"/>
  <c r="I51" i="4"/>
  <c r="I16" i="4"/>
  <c r="I881" i="4"/>
  <c r="I859" i="4"/>
  <c r="I831" i="4"/>
  <c r="I803" i="4"/>
  <c r="I781" i="4"/>
  <c r="I753" i="4"/>
  <c r="I731" i="4"/>
  <c r="I703" i="4"/>
  <c r="I675" i="4"/>
  <c r="I653" i="4"/>
  <c r="I625" i="4"/>
  <c r="I603" i="4"/>
  <c r="I575" i="4"/>
  <c r="I547" i="4"/>
  <c r="I525" i="4"/>
  <c r="I497" i="4"/>
  <c r="I475" i="4"/>
  <c r="I447" i="4"/>
  <c r="I419" i="4"/>
  <c r="I397" i="4"/>
  <c r="I369" i="4"/>
  <c r="I339" i="4"/>
  <c r="I316" i="4"/>
  <c r="I286" i="4"/>
  <c r="I256" i="4"/>
  <c r="I226" i="4"/>
  <c r="I196" i="4"/>
  <c r="I173" i="4"/>
  <c r="I143" i="4"/>
  <c r="I113" i="4"/>
  <c r="I83" i="4"/>
  <c r="I60" i="4"/>
  <c r="I30" i="4"/>
  <c r="I4" i="4"/>
  <c r="I867" i="4"/>
  <c r="I845" i="4"/>
  <c r="I817" i="4"/>
  <c r="I795" i="4"/>
  <c r="I767" i="4"/>
  <c r="I739" i="4"/>
  <c r="I717" i="4"/>
  <c r="I689" i="4"/>
  <c r="I667" i="4"/>
  <c r="I639" i="4"/>
  <c r="I611" i="4"/>
  <c r="I589" i="4"/>
  <c r="I561" i="4"/>
  <c r="I539" i="4"/>
  <c r="I511" i="4"/>
  <c r="I483" i="4"/>
  <c r="I461" i="4"/>
  <c r="I433" i="4"/>
  <c r="I411" i="4"/>
  <c r="I383" i="4"/>
  <c r="I354" i="4"/>
  <c r="I324" i="4"/>
  <c r="I301" i="4"/>
  <c r="I271" i="4"/>
  <c r="I241" i="4"/>
  <c r="I211" i="4"/>
  <c r="I188" i="4"/>
  <c r="I158" i="4"/>
  <c r="I128" i="4"/>
  <c r="I98" i="4"/>
  <c r="I68" i="4"/>
  <c r="I45" i="4"/>
  <c r="I15" i="4"/>
  <c r="I894" i="4"/>
  <c r="I866" i="4"/>
  <c r="I844" i="4"/>
  <c r="I816" i="4"/>
  <c r="I788" i="4"/>
  <c r="I766" i="4"/>
  <c r="I738" i="4"/>
  <c r="I716" i="4"/>
  <c r="I688" i="4"/>
  <c r="I660" i="4"/>
  <c r="I638" i="4"/>
  <c r="I610" i="4"/>
  <c r="I588" i="4"/>
  <c r="I560" i="4"/>
  <c r="I532" i="4"/>
  <c r="I510" i="4"/>
  <c r="I482" i="4"/>
  <c r="I460" i="4"/>
  <c r="I432" i="4"/>
  <c r="I404" i="4"/>
  <c r="I382" i="4"/>
  <c r="I353" i="4"/>
  <c r="I323" i="4"/>
  <c r="I300" i="4"/>
  <c r="I270" i="4"/>
  <c r="I240" i="4"/>
  <c r="I210" i="4"/>
  <c r="I180" i="4"/>
  <c r="I157" i="4"/>
  <c r="I127" i="4"/>
  <c r="I97" i="4"/>
  <c r="I67" i="4"/>
  <c r="I44" i="4"/>
  <c r="I14" i="4"/>
  <c r="I893" i="4"/>
  <c r="I865" i="4"/>
  <c r="I843" i="4"/>
  <c r="I815" i="4"/>
  <c r="I787" i="4"/>
  <c r="I765" i="4"/>
  <c r="I737" i="4"/>
  <c r="I715" i="4"/>
  <c r="I687" i="4"/>
  <c r="I659" i="4"/>
  <c r="I637" i="4"/>
  <c r="I609" i="4"/>
  <c r="I587" i="4"/>
  <c r="I559" i="4"/>
  <c r="I531" i="4"/>
  <c r="I509" i="4"/>
  <c r="I481" i="4"/>
  <c r="I459" i="4"/>
  <c r="I431" i="4"/>
  <c r="I403" i="4"/>
  <c r="I381" i="4"/>
  <c r="I352" i="4"/>
  <c r="I322" i="4"/>
  <c r="I292" i="4"/>
  <c r="I269" i="4"/>
  <c r="I239" i="4"/>
  <c r="I209" i="4"/>
  <c r="I179" i="4"/>
  <c r="I156" i="4"/>
  <c r="I126" i="4"/>
  <c r="I96" i="4"/>
  <c r="I66" i="4"/>
  <c r="I36" i="4"/>
  <c r="I5" i="4"/>
  <c r="I21" i="4"/>
  <c r="I37" i="4"/>
  <c r="I53" i="4"/>
  <c r="I69" i="4"/>
  <c r="I85" i="4"/>
  <c r="I101" i="4"/>
  <c r="I117" i="4"/>
  <c r="I133" i="4"/>
  <c r="I149" i="4"/>
  <c r="I165" i="4"/>
  <c r="I181" i="4"/>
  <c r="I197" i="4"/>
  <c r="I213" i="4"/>
  <c r="I229" i="4"/>
  <c r="I245" i="4"/>
  <c r="I261" i="4"/>
  <c r="I277" i="4"/>
  <c r="I293" i="4"/>
  <c r="I309" i="4"/>
  <c r="I325" i="4"/>
  <c r="I341" i="4"/>
  <c r="I357" i="4"/>
  <c r="I373" i="4"/>
  <c r="I389" i="4"/>
  <c r="I405" i="4"/>
  <c r="I421" i="4"/>
  <c r="I437" i="4"/>
  <c r="I453" i="4"/>
  <c r="I469" i="4"/>
  <c r="I485" i="4"/>
  <c r="I501" i="4"/>
  <c r="I517" i="4"/>
  <c r="I533" i="4"/>
  <c r="I549" i="4"/>
  <c r="I565" i="4"/>
  <c r="I581" i="4"/>
  <c r="I597" i="4"/>
  <c r="I613" i="4"/>
  <c r="I629" i="4"/>
  <c r="I645" i="4"/>
  <c r="I661" i="4"/>
  <c r="I677" i="4"/>
  <c r="I693" i="4"/>
  <c r="I709" i="4"/>
  <c r="I725" i="4"/>
  <c r="I741" i="4"/>
  <c r="I757" i="4"/>
  <c r="I773" i="4"/>
  <c r="I789" i="4"/>
  <c r="I805" i="4"/>
  <c r="I821" i="4"/>
  <c r="I837" i="4"/>
  <c r="I853" i="4"/>
  <c r="I869" i="4"/>
  <c r="I885" i="4"/>
  <c r="I58" i="4"/>
  <c r="I394" i="4"/>
  <c r="I490" i="4"/>
  <c r="I602" i="4"/>
  <c r="I682" i="4"/>
  <c r="I762" i="4"/>
  <c r="I874" i="4"/>
  <c r="I75" i="4"/>
  <c r="I6" i="4"/>
  <c r="I22" i="4"/>
  <c r="I38" i="4"/>
  <c r="I54" i="4"/>
  <c r="I70" i="4"/>
  <c r="I86" i="4"/>
  <c r="I102" i="4"/>
  <c r="I118" i="4"/>
  <c r="I134" i="4"/>
  <c r="I150" i="4"/>
  <c r="I166" i="4"/>
  <c r="I182" i="4"/>
  <c r="I198" i="4"/>
  <c r="I214" i="4"/>
  <c r="I230" i="4"/>
  <c r="I246" i="4"/>
  <c r="I262" i="4"/>
  <c r="I278" i="4"/>
  <c r="I294" i="4"/>
  <c r="I310" i="4"/>
  <c r="I326" i="4"/>
  <c r="I342" i="4"/>
  <c r="I358" i="4"/>
  <c r="I374" i="4"/>
  <c r="I390" i="4"/>
  <c r="I406" i="4"/>
  <c r="I422" i="4"/>
  <c r="I438" i="4"/>
  <c r="I454" i="4"/>
  <c r="I470" i="4"/>
  <c r="I486" i="4"/>
  <c r="I502" i="4"/>
  <c r="I518" i="4"/>
  <c r="I534" i="4"/>
  <c r="I550" i="4"/>
  <c r="I566" i="4"/>
  <c r="I582" i="4"/>
  <c r="I598" i="4"/>
  <c r="I614" i="4"/>
  <c r="I630" i="4"/>
  <c r="I646" i="4"/>
  <c r="I662" i="4"/>
  <c r="I678" i="4"/>
  <c r="I694" i="4"/>
  <c r="I710" i="4"/>
  <c r="I726" i="4"/>
  <c r="I742" i="4"/>
  <c r="I758" i="4"/>
  <c r="I774" i="4"/>
  <c r="I790" i="4"/>
  <c r="I806" i="4"/>
  <c r="I822" i="4"/>
  <c r="I838" i="4"/>
  <c r="I854" i="4"/>
  <c r="I870" i="4"/>
  <c r="I886" i="4"/>
  <c r="I74" i="4"/>
  <c r="I554" i="4"/>
  <c r="I730" i="4"/>
  <c r="I858" i="4"/>
  <c r="I43" i="4"/>
  <c r="I7" i="4"/>
  <c r="I23" i="4"/>
  <c r="I39" i="4"/>
  <c r="I55" i="4"/>
  <c r="I71" i="4"/>
  <c r="I87" i="4"/>
  <c r="I103" i="4"/>
  <c r="I119" i="4"/>
  <c r="I135" i="4"/>
  <c r="I151" i="4"/>
  <c r="I167" i="4"/>
  <c r="I183" i="4"/>
  <c r="I199" i="4"/>
  <c r="I215" i="4"/>
  <c r="I231" i="4"/>
  <c r="I247" i="4"/>
  <c r="I263" i="4"/>
  <c r="I279" i="4"/>
  <c r="I295" i="4"/>
  <c r="I311" i="4"/>
  <c r="I327" i="4"/>
  <c r="I343" i="4"/>
  <c r="I359" i="4"/>
  <c r="I375" i="4"/>
  <c r="I391" i="4"/>
  <c r="I407" i="4"/>
  <c r="I423" i="4"/>
  <c r="I439" i="4"/>
  <c r="I455" i="4"/>
  <c r="I471" i="4"/>
  <c r="I487" i="4"/>
  <c r="I503" i="4"/>
  <c r="I519" i="4"/>
  <c r="I535" i="4"/>
  <c r="I551" i="4"/>
  <c r="I567" i="4"/>
  <c r="I583" i="4"/>
  <c r="I599" i="4"/>
  <c r="I615" i="4"/>
  <c r="I631" i="4"/>
  <c r="I647" i="4"/>
  <c r="I663" i="4"/>
  <c r="I679" i="4"/>
  <c r="I695" i="4"/>
  <c r="I711" i="4"/>
  <c r="I727" i="4"/>
  <c r="I743" i="4"/>
  <c r="I759" i="4"/>
  <c r="I775" i="4"/>
  <c r="I791" i="4"/>
  <c r="I807" i="4"/>
  <c r="I823" i="4"/>
  <c r="I839" i="4"/>
  <c r="I855" i="4"/>
  <c r="I871" i="4"/>
  <c r="I887" i="4"/>
  <c r="I26" i="4"/>
  <c r="I90" i="4"/>
  <c r="I122" i="4"/>
  <c r="I154" i="4"/>
  <c r="I186" i="4"/>
  <c r="I218" i="4"/>
  <c r="I250" i="4"/>
  <c r="I282" i="4"/>
  <c r="I314" i="4"/>
  <c r="I346" i="4"/>
  <c r="I378" i="4"/>
  <c r="I442" i="4"/>
  <c r="I474" i="4"/>
  <c r="I538" i="4"/>
  <c r="I586" i="4"/>
  <c r="I634" i="4"/>
  <c r="I714" i="4"/>
  <c r="I794" i="4"/>
  <c r="I826" i="4"/>
  <c r="I27" i="4"/>
  <c r="I107" i="4"/>
  <c r="I123" i="4"/>
  <c r="I155" i="4"/>
  <c r="I187" i="4"/>
  <c r="I219" i="4"/>
  <c r="I251" i="4"/>
  <c r="I283" i="4"/>
  <c r="I315" i="4"/>
  <c r="I347" i="4"/>
  <c r="I8" i="4"/>
  <c r="I24" i="4"/>
  <c r="I40" i="4"/>
  <c r="I56" i="4"/>
  <c r="I72" i="4"/>
  <c r="I88" i="4"/>
  <c r="I104" i="4"/>
  <c r="I120" i="4"/>
  <c r="I136" i="4"/>
  <c r="I152" i="4"/>
  <c r="I168" i="4"/>
  <c r="I184" i="4"/>
  <c r="I200" i="4"/>
  <c r="I216" i="4"/>
  <c r="I232" i="4"/>
  <c r="I248" i="4"/>
  <c r="I264" i="4"/>
  <c r="I280" i="4"/>
  <c r="I296" i="4"/>
  <c r="I312" i="4"/>
  <c r="I328" i="4"/>
  <c r="I344" i="4"/>
  <c r="I360" i="4"/>
  <c r="I376" i="4"/>
  <c r="I392" i="4"/>
  <c r="I408" i="4"/>
  <c r="I424" i="4"/>
  <c r="I440" i="4"/>
  <c r="I456" i="4"/>
  <c r="I472" i="4"/>
  <c r="I488" i="4"/>
  <c r="I504" i="4"/>
  <c r="I520" i="4"/>
  <c r="I536" i="4"/>
  <c r="I552" i="4"/>
  <c r="I568" i="4"/>
  <c r="I584" i="4"/>
  <c r="I600" i="4"/>
  <c r="I616" i="4"/>
  <c r="I632" i="4"/>
  <c r="I648" i="4"/>
  <c r="I664" i="4"/>
  <c r="I680" i="4"/>
  <c r="I696" i="4"/>
  <c r="I712" i="4"/>
  <c r="I728" i="4"/>
  <c r="I744" i="4"/>
  <c r="I760" i="4"/>
  <c r="I776" i="4"/>
  <c r="I792" i="4"/>
  <c r="I808" i="4"/>
  <c r="I824" i="4"/>
  <c r="I840" i="4"/>
  <c r="I856" i="4"/>
  <c r="I872" i="4"/>
  <c r="I888" i="4"/>
  <c r="I42" i="4"/>
  <c r="I410" i="4"/>
  <c r="I506" i="4"/>
  <c r="I570" i="4"/>
  <c r="I666" i="4"/>
  <c r="I746" i="4"/>
  <c r="I842" i="4"/>
  <c r="I59" i="4"/>
  <c r="I9" i="4"/>
  <c r="I25" i="4"/>
  <c r="I41" i="4"/>
  <c r="I57" i="4"/>
  <c r="I73" i="4"/>
  <c r="I89" i="4"/>
  <c r="I105" i="4"/>
  <c r="I121" i="4"/>
  <c r="I137" i="4"/>
  <c r="I153" i="4"/>
  <c r="I169" i="4"/>
  <c r="I185" i="4"/>
  <c r="I201" i="4"/>
  <c r="I217" i="4"/>
  <c r="I233" i="4"/>
  <c r="I249" i="4"/>
  <c r="I265" i="4"/>
  <c r="I281" i="4"/>
  <c r="I297" i="4"/>
  <c r="I313" i="4"/>
  <c r="I329" i="4"/>
  <c r="I345" i="4"/>
  <c r="I361" i="4"/>
  <c r="I377" i="4"/>
  <c r="I393" i="4"/>
  <c r="I409" i="4"/>
  <c r="I425" i="4"/>
  <c r="I441" i="4"/>
  <c r="I457" i="4"/>
  <c r="I473" i="4"/>
  <c r="I489" i="4"/>
  <c r="I505" i="4"/>
  <c r="I521" i="4"/>
  <c r="I537" i="4"/>
  <c r="I553" i="4"/>
  <c r="I569" i="4"/>
  <c r="I585" i="4"/>
  <c r="I601" i="4"/>
  <c r="I617" i="4"/>
  <c r="I633" i="4"/>
  <c r="I649" i="4"/>
  <c r="I665" i="4"/>
  <c r="I681" i="4"/>
  <c r="I697" i="4"/>
  <c r="I713" i="4"/>
  <c r="I729" i="4"/>
  <c r="I745" i="4"/>
  <c r="I761" i="4"/>
  <c r="I777" i="4"/>
  <c r="I793" i="4"/>
  <c r="I809" i="4"/>
  <c r="I825" i="4"/>
  <c r="I841" i="4"/>
  <c r="I857" i="4"/>
  <c r="I873" i="4"/>
  <c r="I889" i="4"/>
  <c r="I10" i="4"/>
  <c r="I106" i="4"/>
  <c r="I138" i="4"/>
  <c r="I170" i="4"/>
  <c r="I202" i="4"/>
  <c r="I234" i="4"/>
  <c r="I266" i="4"/>
  <c r="I298" i="4"/>
  <c r="I330" i="4"/>
  <c r="I362" i="4"/>
  <c r="I426" i="4"/>
  <c r="I458" i="4"/>
  <c r="I522" i="4"/>
  <c r="I618" i="4"/>
  <c r="I650" i="4"/>
  <c r="I698" i="4"/>
  <c r="I778" i="4"/>
  <c r="I810" i="4"/>
  <c r="I890" i="4"/>
  <c r="I11" i="4"/>
  <c r="I91" i="4"/>
  <c r="I139" i="4"/>
  <c r="I171" i="4"/>
  <c r="I203" i="4"/>
  <c r="I235" i="4"/>
  <c r="I267" i="4"/>
  <c r="I299" i="4"/>
  <c r="I331" i="4"/>
  <c r="I363" i="4"/>
  <c r="I892" i="4"/>
  <c r="I864" i="4"/>
  <c r="I836" i="4"/>
  <c r="I814" i="4"/>
  <c r="I786" i="4"/>
  <c r="I764" i="4"/>
  <c r="I736" i="4"/>
  <c r="I708" i="4"/>
  <c r="I686" i="4"/>
  <c r="I658" i="4"/>
  <c r="I636" i="4"/>
  <c r="I608" i="4"/>
  <c r="I580" i="4"/>
  <c r="I558" i="4"/>
  <c r="I530" i="4"/>
  <c r="I508" i="4"/>
  <c r="I480" i="4"/>
  <c r="I452" i="4"/>
  <c r="I430" i="4"/>
  <c r="I402" i="4"/>
  <c r="I380" i="4"/>
  <c r="I351" i="4"/>
  <c r="I321" i="4"/>
  <c r="I291" i="4"/>
  <c r="I268" i="4"/>
  <c r="I238" i="4"/>
  <c r="I208" i="4"/>
  <c r="I178" i="4"/>
  <c r="I148" i="4"/>
  <c r="I125" i="4"/>
  <c r="I95" i="4"/>
  <c r="I65" i="4"/>
  <c r="I35" i="4"/>
  <c r="I12" i="4"/>
  <c r="Z731" i="5" l="1"/>
  <c r="AA730" i="5" s="1"/>
  <c r="Z861" i="5"/>
  <c r="AA860" i="5" s="1"/>
  <c r="Z51" i="5"/>
  <c r="AA50" i="5" s="1"/>
  <c r="Z523" i="5"/>
  <c r="AA522" i="5" s="1"/>
  <c r="Z665" i="5"/>
  <c r="AA664" i="5" s="1"/>
  <c r="Z803" i="5"/>
  <c r="AA802" i="5" s="1"/>
  <c r="Z738" i="5"/>
  <c r="AA737" i="5" s="1"/>
  <c r="Z321" i="5"/>
  <c r="AA320" i="5" s="1"/>
  <c r="Z666" i="5"/>
  <c r="AA665" i="5" s="1"/>
  <c r="Z804" i="5"/>
  <c r="AA803" i="5" s="1"/>
  <c r="Z870" i="5"/>
  <c r="AA869" i="5" s="1"/>
  <c r="Z670" i="5"/>
  <c r="AA669" i="5" s="1"/>
  <c r="Z806" i="5"/>
  <c r="AA805" i="5" s="1"/>
  <c r="Z127" i="5"/>
  <c r="AA126" i="5" s="1"/>
  <c r="Z511" i="5"/>
  <c r="AA510" i="5" s="1"/>
  <c r="Z323" i="5"/>
  <c r="AA322" i="5" s="1"/>
  <c r="Z816" i="5"/>
  <c r="AA815" i="5" s="1"/>
  <c r="Z774" i="5"/>
  <c r="AA773" i="5" s="1"/>
  <c r="Z579" i="5"/>
  <c r="AA578" i="5" s="1"/>
  <c r="Z703" i="5"/>
  <c r="AA702" i="5" s="1"/>
  <c r="Z576" i="5"/>
  <c r="AA575" i="5" s="1"/>
  <c r="Z197" i="5"/>
  <c r="AA196" i="5" s="1"/>
  <c r="Z398" i="5"/>
  <c r="AA397" i="5" s="1"/>
  <c r="Z200" i="5"/>
  <c r="AA199" i="5" s="1"/>
  <c r="Z383" i="5"/>
  <c r="AA382" i="5" s="1"/>
  <c r="Z158" i="5"/>
  <c r="AA157" i="5" s="1"/>
  <c r="Z768" i="5"/>
  <c r="AA767" i="5" s="1"/>
  <c r="Z574" i="5"/>
  <c r="AA573" i="5" s="1"/>
  <c r="Z582" i="5"/>
  <c r="AA581" i="5" s="1"/>
  <c r="Z725" i="5"/>
  <c r="AA724" i="5" s="1"/>
  <c r="Z400" i="5"/>
  <c r="AA399" i="5" s="1"/>
  <c r="Z199" i="5"/>
  <c r="AA198" i="5" s="1"/>
  <c r="Z121" i="5"/>
  <c r="AA120" i="5" s="1"/>
  <c r="Z513" i="5"/>
  <c r="AA512" i="5" s="1"/>
  <c r="Z869" i="5"/>
  <c r="AA868" i="5" s="1"/>
  <c r="Z740" i="5"/>
  <c r="AA739" i="5" s="1"/>
  <c r="Z357" i="5"/>
  <c r="AA356" i="5" s="1"/>
  <c r="Z558" i="5"/>
  <c r="AA557" i="5" s="1"/>
  <c r="Z387" i="5"/>
  <c r="AA386" i="5" s="1"/>
  <c r="Z93" i="5"/>
  <c r="AA92" i="5" s="1"/>
  <c r="Z294" i="5"/>
  <c r="AA293" i="5" s="1"/>
  <c r="Z302" i="5"/>
  <c r="AA301" i="5" s="1"/>
  <c r="Z717" i="5"/>
  <c r="AA716" i="5" s="1"/>
  <c r="Z756" i="5"/>
  <c r="AA755" i="5" s="1"/>
  <c r="Z367" i="5"/>
  <c r="AA366" i="5" s="1"/>
  <c r="Z375" i="5"/>
  <c r="AA374" i="5" s="1"/>
  <c r="Z751" i="5"/>
  <c r="AA750" i="5" s="1"/>
  <c r="Z795" i="5"/>
  <c r="AA794" i="5" s="1"/>
  <c r="Z796" i="5"/>
  <c r="AA795" i="5" s="1"/>
  <c r="Z489" i="5"/>
  <c r="AA488" i="5" s="1"/>
  <c r="Z179" i="5"/>
  <c r="AA178" i="5" s="1"/>
  <c r="Z559" i="5"/>
  <c r="AA558" i="5" s="1"/>
  <c r="Z687" i="5"/>
  <c r="AA686" i="5" s="1"/>
  <c r="Z630" i="5"/>
  <c r="AA629" i="5" s="1"/>
  <c r="Z479" i="5"/>
  <c r="AA478" i="5" s="1"/>
  <c r="Z176" i="5"/>
  <c r="AA175" i="5" s="1"/>
  <c r="Z267" i="5"/>
  <c r="AA266" i="5" s="1"/>
  <c r="Z201" i="5"/>
  <c r="AA200" i="5" s="1"/>
  <c r="Z894" i="5"/>
  <c r="AA893" i="5" s="1"/>
  <c r="Z399" i="5"/>
  <c r="AA398" i="5" s="1"/>
  <c r="Z864" i="5"/>
  <c r="AA863" i="5" s="1"/>
  <c r="Z203" i="5"/>
  <c r="AA202" i="5" s="1"/>
  <c r="Z198" i="5"/>
  <c r="AA197" i="5" s="1"/>
  <c r="Z384" i="5"/>
  <c r="AA383" i="5" s="1"/>
  <c r="Z696" i="5"/>
  <c r="AA695" i="5" s="1"/>
  <c r="Z828" i="5"/>
  <c r="AA827" i="5" s="1"/>
  <c r="Z765" i="5"/>
  <c r="AA764" i="5" s="1"/>
  <c r="Z893" i="5"/>
  <c r="AA892" i="5" s="1"/>
  <c r="Z183" i="5"/>
  <c r="AA182" i="5" s="1"/>
  <c r="Z397" i="5"/>
  <c r="AA396" i="5" s="1"/>
  <c r="Z575" i="5"/>
  <c r="AA574" i="5" s="1"/>
  <c r="Z583" i="5"/>
  <c r="AA582" i="5" s="1"/>
  <c r="Z351" i="5"/>
  <c r="AA350" i="5" s="1"/>
  <c r="Z395" i="5"/>
  <c r="AA394" i="5" s="1"/>
  <c r="Z565" i="5"/>
  <c r="AA564" i="5" s="1"/>
  <c r="Z382" i="5"/>
  <c r="AA381" i="5" s="1"/>
  <c r="Z568" i="5"/>
  <c r="AA567" i="5" s="1"/>
  <c r="Z779" i="5"/>
  <c r="AA778" i="5" s="1"/>
  <c r="Z780" i="5"/>
  <c r="AA779" i="5" s="1"/>
  <c r="Z714" i="5"/>
  <c r="AA713" i="5" s="1"/>
  <c r="Z845" i="5"/>
  <c r="AA844" i="5" s="1"/>
  <c r="Z449" i="5"/>
  <c r="AA448" i="5" s="1"/>
  <c r="Z715" i="5"/>
  <c r="AA714" i="5" s="1"/>
  <c r="Z846" i="5"/>
  <c r="AA845" i="5" s="1"/>
  <c r="Z782" i="5"/>
  <c r="AA781" i="5" s="1"/>
  <c r="Z435" i="5"/>
  <c r="AA434" i="5" s="1"/>
  <c r="Z613" i="5"/>
  <c r="AA612" i="5" s="1"/>
  <c r="Z23" i="5"/>
  <c r="AA22" i="5" s="1"/>
  <c r="Z621" i="5"/>
  <c r="AA620" i="5" s="1"/>
  <c r="Z438" i="5"/>
  <c r="AA437" i="5" s="1"/>
  <c r="Z240" i="5"/>
  <c r="AA239" i="5" s="1"/>
  <c r="Z39" i="5"/>
  <c r="AA38" i="5" s="1"/>
  <c r="Z431" i="5"/>
  <c r="AA430" i="5" s="1"/>
  <c r="Z760" i="5"/>
  <c r="AA759" i="5" s="1"/>
  <c r="Z21" i="5"/>
  <c r="AA20" i="5" s="1"/>
  <c r="Z37" i="5"/>
  <c r="AA36" i="5" s="1"/>
  <c r="Z238" i="5"/>
  <c r="AA237" i="5" s="1"/>
  <c r="Z615" i="5"/>
  <c r="AA614" i="5" s="1"/>
  <c r="Z440" i="5"/>
  <c r="AA439" i="5" s="1"/>
  <c r="Z623" i="5"/>
  <c r="AA622" i="5" s="1"/>
  <c r="Z448" i="5"/>
  <c r="AA447" i="5" s="1"/>
  <c r="Z88" i="5"/>
  <c r="AA87" i="5" s="1"/>
  <c r="Z488" i="5"/>
  <c r="AA487" i="5" s="1"/>
  <c r="Z512" i="5"/>
  <c r="AA511" i="5" s="1"/>
  <c r="Z567" i="5"/>
  <c r="AA566" i="5" s="1"/>
  <c r="Z192" i="5"/>
  <c r="AA191" i="5" s="1"/>
  <c r="Z672" i="5"/>
  <c r="AA671" i="5" s="1"/>
  <c r="Z722" i="5"/>
  <c r="AA721" i="5" s="1"/>
  <c r="Z645" i="5"/>
  <c r="AA644" i="5" s="1"/>
  <c r="Z648" i="5"/>
  <c r="AA647" i="5" s="1"/>
  <c r="Z653" i="5"/>
  <c r="AA652" i="5" s="1"/>
  <c r="Z86" i="5"/>
  <c r="AA85" i="5" s="1"/>
  <c r="Z656" i="5"/>
  <c r="AA655" i="5" s="1"/>
  <c r="Z491" i="5"/>
  <c r="AA490" i="5" s="1"/>
  <c r="Z691" i="5"/>
  <c r="AA690" i="5" s="1"/>
  <c r="Z94" i="5"/>
  <c r="AA93" i="5" s="1"/>
  <c r="Z102" i="5"/>
  <c r="AA101" i="5" s="1"/>
  <c r="Z486" i="5"/>
  <c r="AA485" i="5" s="1"/>
  <c r="Z494" i="5"/>
  <c r="AA493" i="5" s="1"/>
  <c r="Z304" i="5"/>
  <c r="AA303" i="5" s="1"/>
  <c r="Z205" i="5"/>
  <c r="AA204" i="5" s="1"/>
  <c r="Z592" i="5"/>
  <c r="AA591" i="5" s="1"/>
  <c r="Z120" i="5"/>
  <c r="AA119" i="5" s="1"/>
  <c r="Z327" i="5"/>
  <c r="AA326" i="5" s="1"/>
  <c r="Z669" i="5"/>
  <c r="AA668" i="5" s="1"/>
  <c r="Z110" i="5"/>
  <c r="AA109" i="5" s="1"/>
  <c r="Z515" i="5"/>
  <c r="AA514" i="5" s="1"/>
  <c r="Z643" i="5"/>
  <c r="AA642" i="5" s="1"/>
  <c r="Z53" i="5"/>
  <c r="AA52" i="5" s="1"/>
  <c r="Z126" i="5"/>
  <c r="AA125" i="5" s="1"/>
  <c r="Z510" i="5"/>
  <c r="AA509" i="5" s="1"/>
  <c r="Z312" i="5"/>
  <c r="AA311" i="5" s="1"/>
  <c r="Z325" i="5"/>
  <c r="AA324" i="5" s="1"/>
  <c r="Z430" i="5"/>
  <c r="AA429" i="5" s="1"/>
  <c r="Z726" i="5"/>
  <c r="AA725" i="5" s="1"/>
  <c r="Z793" i="5"/>
  <c r="AA792" i="5" s="1"/>
  <c r="Z289" i="5"/>
  <c r="AA288" i="5" s="1"/>
  <c r="Z794" i="5"/>
  <c r="AA793" i="5" s="1"/>
  <c r="Z89" i="5"/>
  <c r="AA88" i="5" s="1"/>
  <c r="Z101" i="5"/>
  <c r="AA100" i="5" s="1"/>
  <c r="Z663" i="5"/>
  <c r="AA662" i="5" s="1"/>
  <c r="Z119" i="5"/>
  <c r="AA118" i="5" s="1"/>
  <c r="Z307" i="5"/>
  <c r="AA306" i="5" s="1"/>
  <c r="Z415" i="5"/>
  <c r="AA414" i="5" s="1"/>
  <c r="Z310" i="5"/>
  <c r="AA309" i="5" s="1"/>
  <c r="Z112" i="5"/>
  <c r="AA111" i="5" s="1"/>
  <c r="Z331" i="5"/>
  <c r="AA330" i="5" s="1"/>
  <c r="Z577" i="5"/>
  <c r="AA576" i="5" s="1"/>
  <c r="Z695" i="5"/>
  <c r="AA694" i="5" s="1"/>
  <c r="Z185" i="5"/>
  <c r="AA184" i="5" s="1"/>
  <c r="Z825" i="5"/>
  <c r="AA824" i="5" s="1"/>
  <c r="Z569" i="5"/>
  <c r="AA568" i="5" s="1"/>
  <c r="Z385" i="5"/>
  <c r="AA384" i="5" s="1"/>
  <c r="Z826" i="5"/>
  <c r="AA825" i="5" s="1"/>
  <c r="Z694" i="5"/>
  <c r="AA693" i="5" s="1"/>
  <c r="Z827" i="5"/>
  <c r="AA826" i="5" s="1"/>
  <c r="Z393" i="5"/>
  <c r="AA392" i="5" s="1"/>
  <c r="Z887" i="5"/>
  <c r="AA886" i="5" s="1"/>
  <c r="Z759" i="5"/>
  <c r="AA758" i="5" s="1"/>
  <c r="Z195" i="5"/>
  <c r="AA194" i="5" s="1"/>
  <c r="Z287" i="5"/>
  <c r="AA286" i="5" s="1"/>
  <c r="Z767" i="5"/>
  <c r="AA766" i="5" s="1"/>
  <c r="Z193" i="5"/>
  <c r="AA192" i="5" s="1"/>
  <c r="Z232" i="5"/>
  <c r="AA231" i="5" s="1"/>
  <c r="Z441" i="5"/>
  <c r="AA440" i="5" s="1"/>
  <c r="Z227" i="5"/>
  <c r="AA226" i="5" s="1"/>
  <c r="Z855" i="5"/>
  <c r="AA854" i="5" s="1"/>
  <c r="Z401" i="5"/>
  <c r="AA400" i="5" s="1"/>
  <c r="Z699" i="5"/>
  <c r="AA698" i="5" s="1"/>
  <c r="Z831" i="5"/>
  <c r="AA830" i="5" s="1"/>
  <c r="Z541" i="5"/>
  <c r="AA540" i="5" s="1"/>
  <c r="Z182" i="5"/>
  <c r="AA181" i="5" s="1"/>
  <c r="Z305" i="5"/>
  <c r="AA304" i="5" s="1"/>
  <c r="Z537" i="5"/>
  <c r="AA536" i="5" s="1"/>
  <c r="Z147" i="5"/>
  <c r="AA146" i="5" s="1"/>
  <c r="Z734" i="5"/>
  <c r="AA733" i="5" s="1"/>
  <c r="Z150" i="5"/>
  <c r="AA149" i="5" s="1"/>
  <c r="Z534" i="5"/>
  <c r="AA533" i="5" s="1"/>
  <c r="Z347" i="5"/>
  <c r="AA346" i="5" s="1"/>
  <c r="Z350" i="5"/>
  <c r="AA349" i="5" s="1"/>
  <c r="Z799" i="5"/>
  <c r="AA798" i="5" s="1"/>
  <c r="Z478" i="5"/>
  <c r="AA477" i="5" s="1"/>
  <c r="Z309" i="5"/>
  <c r="AA308" i="5" s="1"/>
  <c r="Z437" i="5"/>
  <c r="AA436" i="5" s="1"/>
  <c r="Z254" i="5"/>
  <c r="AA253" i="5" s="1"/>
  <c r="Z646" i="5"/>
  <c r="AA645" i="5" s="1"/>
  <c r="Z111" i="5"/>
  <c r="AA110" i="5" s="1"/>
  <c r="Z239" i="5"/>
  <c r="AA238" i="5" s="1"/>
  <c r="Z27" i="5"/>
  <c r="AA26" i="5" s="1"/>
  <c r="Z662" i="5"/>
  <c r="AA661" i="5" s="1"/>
  <c r="Z801" i="5"/>
  <c r="AA800" i="5" s="1"/>
  <c r="Z505" i="5"/>
  <c r="AA504" i="5" s="1"/>
  <c r="Z736" i="5"/>
  <c r="AA735" i="5" s="1"/>
  <c r="Z802" i="5"/>
  <c r="AA801" i="5" s="1"/>
  <c r="Z737" i="5"/>
  <c r="AA736" i="5" s="1"/>
  <c r="Z866" i="5"/>
  <c r="AA865" i="5" s="1"/>
  <c r="Z313" i="5"/>
  <c r="AA312" i="5" s="1"/>
  <c r="Z278" i="5"/>
  <c r="AA277" i="5" s="1"/>
  <c r="Z255" i="5"/>
  <c r="AA254" i="5" s="1"/>
  <c r="Z815" i="5"/>
  <c r="AA814" i="5" s="1"/>
  <c r="Z644" i="5"/>
  <c r="AA643" i="5" s="1"/>
  <c r="Z109" i="5"/>
  <c r="AA108" i="5" s="1"/>
  <c r="Z113" i="5"/>
  <c r="AA112" i="5" s="1"/>
  <c r="Z504" i="5"/>
  <c r="AA503" i="5" s="1"/>
  <c r="Z311" i="5"/>
  <c r="AA310" i="5" s="1"/>
  <c r="Z235" i="5"/>
  <c r="AA234" i="5" s="1"/>
  <c r="Z661" i="5"/>
  <c r="AA660" i="5" s="1"/>
  <c r="Z664" i="5"/>
  <c r="AA663" i="5" s="1"/>
  <c r="Z785" i="5"/>
  <c r="AA784" i="5" s="1"/>
  <c r="Z457" i="5"/>
  <c r="AA456" i="5" s="1"/>
  <c r="Z633" i="5"/>
  <c r="AA632" i="5" s="1"/>
  <c r="Z786" i="5"/>
  <c r="AA785" i="5" s="1"/>
  <c r="Z720" i="5"/>
  <c r="AA719" i="5" s="1"/>
  <c r="Z787" i="5"/>
  <c r="AA786" i="5" s="1"/>
  <c r="Z721" i="5"/>
  <c r="AA720" i="5" s="1"/>
  <c r="Z851" i="5"/>
  <c r="AA850" i="5" s="1"/>
  <c r="Z788" i="5"/>
  <c r="AA787" i="5" s="1"/>
  <c r="Z853" i="5"/>
  <c r="AA852" i="5" s="1"/>
  <c r="Z723" i="5"/>
  <c r="AA722" i="5" s="1"/>
  <c r="Z854" i="5"/>
  <c r="AA853" i="5" s="1"/>
  <c r="Z790" i="5"/>
  <c r="AA789" i="5" s="1"/>
  <c r="Z189" i="5"/>
  <c r="AA188" i="5" s="1"/>
  <c r="Z501" i="5"/>
  <c r="AA500" i="5" s="1"/>
  <c r="Z517" i="5"/>
  <c r="AA516" i="5" s="1"/>
  <c r="Z497" i="5"/>
  <c r="AA496" i="5" s="1"/>
  <c r="Z262" i="5"/>
  <c r="AA261" i="5" s="1"/>
  <c r="Z22" i="5"/>
  <c r="AA21" i="5" s="1"/>
  <c r="Z555" i="5"/>
  <c r="AA554" i="5" s="1"/>
  <c r="Z38" i="5"/>
  <c r="AA37" i="5" s="1"/>
  <c r="Z166" i="5"/>
  <c r="AA165" i="5" s="1"/>
  <c r="Z15" i="5"/>
  <c r="AA14" i="5" s="1"/>
  <c r="Z237" i="5"/>
  <c r="AA236" i="5" s="1"/>
  <c r="Z365" i="5"/>
  <c r="AA364" i="5" s="1"/>
  <c r="Z624" i="5"/>
  <c r="AA623" i="5" s="1"/>
  <c r="Z551" i="5"/>
  <c r="AA550" i="5" s="1"/>
  <c r="Z248" i="5"/>
  <c r="AA247" i="5" s="1"/>
  <c r="Z454" i="5"/>
  <c r="AA453" i="5" s="1"/>
  <c r="Z439" i="5"/>
  <c r="AA438" i="5" s="1"/>
  <c r="Z616" i="5"/>
  <c r="AA615" i="5" s="1"/>
  <c r="Z606" i="5"/>
  <c r="AA605" i="5" s="1"/>
  <c r="Z24" i="5"/>
  <c r="AA23" i="5" s="1"/>
  <c r="Z549" i="5"/>
  <c r="AA548" i="5" s="1"/>
  <c r="Z622" i="5"/>
  <c r="AA621" i="5" s="1"/>
  <c r="Z246" i="5"/>
  <c r="AA245" i="5" s="1"/>
  <c r="Z651" i="5"/>
  <c r="AA650" i="5" s="1"/>
  <c r="Z735" i="5"/>
  <c r="AA734" i="5" s="1"/>
  <c r="Z550" i="5"/>
  <c r="AA549" i="5" s="1"/>
  <c r="Z369" i="5"/>
  <c r="AA368" i="5" s="1"/>
  <c r="Z318" i="5"/>
  <c r="AA317" i="5" s="1"/>
  <c r="Z673" i="5"/>
  <c r="AA672" i="5" s="1"/>
  <c r="Z291" i="5"/>
  <c r="AA290" i="5" s="1"/>
  <c r="Z503" i="5"/>
  <c r="AA502" i="5" s="1"/>
  <c r="Z54" i="5"/>
  <c r="AA53" i="5" s="1"/>
  <c r="Z31" i="5"/>
  <c r="AA30" i="5" s="1"/>
  <c r="Z152" i="5"/>
  <c r="AA151" i="5" s="1"/>
  <c r="Z317" i="5"/>
  <c r="AA316" i="5" s="1"/>
  <c r="Z445" i="5"/>
  <c r="AA444" i="5" s="1"/>
  <c r="Z301" i="5"/>
  <c r="AA300" i="5" s="1"/>
  <c r="Z69" i="5"/>
  <c r="AA68" i="5" s="1"/>
  <c r="Z631" i="5"/>
  <c r="AA630" i="5" s="1"/>
  <c r="Z469" i="5"/>
  <c r="AA468" i="5" s="1"/>
  <c r="Z519" i="5"/>
  <c r="AA518" i="5" s="1"/>
  <c r="Z472" i="5"/>
  <c r="AA471" i="5" s="1"/>
  <c r="Z271" i="5"/>
  <c r="AA270" i="5" s="1"/>
  <c r="Z46" i="5"/>
  <c r="AA45" i="5" s="1"/>
  <c r="Z67" i="5"/>
  <c r="AA66" i="5" s="1"/>
  <c r="Z629" i="5"/>
  <c r="AA628" i="5" s="1"/>
  <c r="Z660" i="5"/>
  <c r="AA659" i="5" s="1"/>
  <c r="Z637" i="5"/>
  <c r="AA636" i="5" s="1"/>
  <c r="Z640" i="5"/>
  <c r="AA639" i="5" s="1"/>
  <c r="Z269" i="5"/>
  <c r="AA268" i="5" s="1"/>
  <c r="Z470" i="5"/>
  <c r="AA469" i="5" s="1"/>
  <c r="Z63" i="5"/>
  <c r="AA62" i="5" s="1"/>
  <c r="Z107" i="5"/>
  <c r="AA106" i="5" s="1"/>
  <c r="Z277" i="5"/>
  <c r="AA276" i="5" s="1"/>
  <c r="Z71" i="5"/>
  <c r="AA70" i="5" s="1"/>
  <c r="Z455" i="5"/>
  <c r="AA454" i="5" s="1"/>
  <c r="Z29" i="5"/>
  <c r="AA28" i="5" s="1"/>
  <c r="Z614" i="5"/>
  <c r="AA613" i="5" s="1"/>
  <c r="Z123" i="5"/>
  <c r="AA122" i="5" s="1"/>
  <c r="Z251" i="5"/>
  <c r="AA250" i="5" s="1"/>
  <c r="Z635" i="5"/>
  <c r="AA634" i="5" s="1"/>
  <c r="Z719" i="5"/>
  <c r="AA718" i="5" s="1"/>
  <c r="Z48" i="5"/>
  <c r="AA47" i="5" s="1"/>
  <c r="Z118" i="5"/>
  <c r="AA117" i="5" s="1"/>
  <c r="Z432" i="5"/>
  <c r="AA431" i="5" s="1"/>
  <c r="Z11" i="5"/>
  <c r="AA10" i="5" s="1"/>
  <c r="Z727" i="5"/>
  <c r="AA726" i="5" s="1"/>
  <c r="Z521" i="5"/>
  <c r="AA520" i="5" s="1"/>
  <c r="Z871" i="5"/>
  <c r="AA870" i="5" s="1"/>
  <c r="Z757" i="5"/>
  <c r="AA756" i="5" s="1"/>
  <c r="Z822" i="5"/>
  <c r="AA821" i="5" s="1"/>
  <c r="Z19" i="5"/>
  <c r="AA18" i="5" s="1"/>
  <c r="Z337" i="5"/>
  <c r="AA336" i="5" s="1"/>
  <c r="Z755" i="5"/>
  <c r="AA754" i="5" s="1"/>
  <c r="Z689" i="5"/>
  <c r="AA688" i="5" s="1"/>
  <c r="Z561" i="5"/>
  <c r="AA560" i="5" s="1"/>
  <c r="Z167" i="5"/>
  <c r="AA166" i="5" s="1"/>
  <c r="Z376" i="5"/>
  <c r="AA375" i="5" s="1"/>
  <c r="Z159" i="5"/>
  <c r="AA158" i="5" s="1"/>
  <c r="Z175" i="5"/>
  <c r="AA174" i="5" s="1"/>
  <c r="Z848" i="5"/>
  <c r="AA847" i="5" s="1"/>
  <c r="Z368" i="5"/>
  <c r="AA367" i="5" s="1"/>
  <c r="Z363" i="5"/>
  <c r="AA362" i="5" s="1"/>
  <c r="Z544" i="5"/>
  <c r="AA543" i="5" s="1"/>
  <c r="Z161" i="5"/>
  <c r="AA160" i="5" s="1"/>
  <c r="Z752" i="5"/>
  <c r="AA751" i="5" s="1"/>
  <c r="Z684" i="5"/>
  <c r="AA683" i="5" s="1"/>
  <c r="Z817" i="5"/>
  <c r="AA816" i="5" s="1"/>
  <c r="Z753" i="5"/>
  <c r="AA752" i="5" s="1"/>
  <c r="Z685" i="5"/>
  <c r="AA684" i="5" s="1"/>
  <c r="Z818" i="5"/>
  <c r="AA817" i="5" s="1"/>
  <c r="Z754" i="5"/>
  <c r="AA753" i="5" s="1"/>
  <c r="Z882" i="5"/>
  <c r="AA881" i="5" s="1"/>
  <c r="Z686" i="5"/>
  <c r="AA685" i="5" s="1"/>
  <c r="Z819" i="5"/>
  <c r="AA818" i="5" s="1"/>
  <c r="Z820" i="5"/>
  <c r="AA819" i="5" s="1"/>
  <c r="Z177" i="5"/>
  <c r="AA176" i="5" s="1"/>
  <c r="Z885" i="5"/>
  <c r="AA884" i="5" s="1"/>
  <c r="Z886" i="5"/>
  <c r="AA885" i="5" s="1"/>
  <c r="Z165" i="5"/>
  <c r="AA164" i="5" s="1"/>
  <c r="Z366" i="5"/>
  <c r="AA365" i="5" s="1"/>
  <c r="Z552" i="5"/>
  <c r="AA551" i="5" s="1"/>
  <c r="Z173" i="5"/>
  <c r="AA172" i="5" s="1"/>
  <c r="Z557" i="5"/>
  <c r="AA556" i="5" s="1"/>
  <c r="Z560" i="5"/>
  <c r="AA559" i="5" s="1"/>
  <c r="Z181" i="5"/>
  <c r="AA180" i="5" s="1"/>
  <c r="Z359" i="5"/>
  <c r="AA358" i="5" s="1"/>
  <c r="Z328" i="5"/>
  <c r="AA327" i="5" s="1"/>
  <c r="Z547" i="5"/>
  <c r="AA546" i="5" s="1"/>
  <c r="Z671" i="5"/>
  <c r="AA670" i="5" s="1"/>
  <c r="Z566" i="5"/>
  <c r="AA565" i="5" s="1"/>
  <c r="Z823" i="5"/>
  <c r="AA822" i="5" s="1"/>
  <c r="Z543" i="5"/>
  <c r="AA542" i="5" s="1"/>
  <c r="Z190" i="5"/>
  <c r="AA189" i="5" s="1"/>
  <c r="Z716" i="5"/>
  <c r="AA715" i="5" s="1"/>
  <c r="Z847" i="5"/>
  <c r="AA846" i="5" s="1"/>
  <c r="Z584" i="5"/>
  <c r="AA583" i="5" s="1"/>
  <c r="Z319" i="5"/>
  <c r="AA318" i="5" s="1"/>
  <c r="Z518" i="5"/>
  <c r="AA517" i="5" s="1"/>
  <c r="Z174" i="5"/>
  <c r="AA173" i="5" s="1"/>
  <c r="Z245" i="5"/>
  <c r="AA244" i="5" s="1"/>
  <c r="Z261" i="5"/>
  <c r="AA260" i="5" s="1"/>
  <c r="Z535" i="5"/>
  <c r="AA534" i="5" s="1"/>
  <c r="Z134" i="5"/>
  <c r="AA133" i="5" s="1"/>
  <c r="Z256" i="5"/>
  <c r="AA255" i="5" s="1"/>
  <c r="Z163" i="5"/>
  <c r="AA162" i="5" s="1"/>
  <c r="Z360" i="5"/>
  <c r="AA359" i="5" s="1"/>
  <c r="Z708" i="5"/>
  <c r="AA707" i="5" s="1"/>
  <c r="Z168" i="5"/>
  <c r="AA167" i="5" s="1"/>
  <c r="Z263" i="5"/>
  <c r="AA262" i="5" s="1"/>
  <c r="Z333" i="5"/>
  <c r="AA332" i="5" s="1"/>
  <c r="Z339" i="5"/>
  <c r="AA338" i="5" s="1"/>
  <c r="Z344" i="5"/>
  <c r="AA343" i="5" s="1"/>
  <c r="Z527" i="5"/>
  <c r="AA526" i="5" s="1"/>
  <c r="Z104" i="5"/>
  <c r="AA103" i="5" s="1"/>
  <c r="Z676" i="5"/>
  <c r="AA675" i="5" s="1"/>
  <c r="Z525" i="5"/>
  <c r="AA524" i="5" s="1"/>
  <c r="Z342" i="5"/>
  <c r="AA341" i="5" s="1"/>
  <c r="Z144" i="5"/>
  <c r="AA143" i="5" s="1"/>
  <c r="Z131" i="5"/>
  <c r="AA130" i="5" s="1"/>
  <c r="Z728" i="5"/>
  <c r="AA727" i="5" s="1"/>
  <c r="Z139" i="5"/>
  <c r="AA138" i="5" s="1"/>
  <c r="Z531" i="5"/>
  <c r="AA530" i="5" s="1"/>
  <c r="Z142" i="5"/>
  <c r="AA141" i="5" s="1"/>
  <c r="Z208" i="5"/>
  <c r="AA207" i="5" s="1"/>
  <c r="Z336" i="5"/>
  <c r="AA335" i="5" s="1"/>
  <c r="Z464" i="5"/>
  <c r="AA463" i="5" s="1"/>
  <c r="Z43" i="5"/>
  <c r="AA42" i="5" s="1"/>
  <c r="Z171" i="5"/>
  <c r="AA170" i="5" s="1"/>
  <c r="Z625" i="5"/>
  <c r="AA624" i="5" s="1"/>
  <c r="Z78" i="5"/>
  <c r="AA77" i="5" s="1"/>
  <c r="Z335" i="5"/>
  <c r="AA334" i="5" s="1"/>
  <c r="Z429" i="5"/>
  <c r="AA428" i="5" s="1"/>
  <c r="Z56" i="5"/>
  <c r="AA55" i="5" s="1"/>
  <c r="Z30" i="5"/>
  <c r="AA29" i="5" s="1"/>
  <c r="Z391" i="5"/>
  <c r="AA390" i="5" s="1"/>
  <c r="Z563" i="5"/>
  <c r="AA562" i="5" s="1"/>
  <c r="Z609" i="5"/>
  <c r="AA608" i="5" s="1"/>
  <c r="Z373" i="5"/>
  <c r="AA372" i="5" s="1"/>
  <c r="Z389" i="5"/>
  <c r="AA388" i="5" s="1"/>
  <c r="Z55" i="5"/>
  <c r="AA54" i="5" s="1"/>
  <c r="Z447" i="5"/>
  <c r="AA446" i="5" s="1"/>
  <c r="Z733" i="5"/>
  <c r="AA732" i="5" s="1"/>
  <c r="Z863" i="5"/>
  <c r="AA862" i="5" s="1"/>
  <c r="Z40" i="5"/>
  <c r="AA39" i="5" s="1"/>
  <c r="Z424" i="5"/>
  <c r="AA423" i="5" s="1"/>
  <c r="Z259" i="5"/>
  <c r="AA258" i="5" s="1"/>
  <c r="Z105" i="5"/>
  <c r="AA104" i="5" s="1"/>
  <c r="Z850" i="5"/>
  <c r="AA849" i="5" s="1"/>
  <c r="Z80" i="5"/>
  <c r="AA79" i="5" s="1"/>
  <c r="Z628" i="5"/>
  <c r="AA627" i="5" s="1"/>
  <c r="Z124" i="5"/>
  <c r="AA123" i="5" s="1"/>
  <c r="Z252" i="5"/>
  <c r="AA251" i="5" s="1"/>
  <c r="Z380" i="5"/>
  <c r="AA379" i="5" s="1"/>
  <c r="Z508" i="5"/>
  <c r="AA507" i="5" s="1"/>
  <c r="Z279" i="5"/>
  <c r="AA278" i="5" s="1"/>
  <c r="Z407" i="5"/>
  <c r="AA406" i="5" s="1"/>
  <c r="Z73" i="5"/>
  <c r="AA72" i="5" s="1"/>
  <c r="Z66" i="5"/>
  <c r="AA65" i="5" s="1"/>
  <c r="Z194" i="5"/>
  <c r="AA193" i="5" s="1"/>
  <c r="Z322" i="5"/>
  <c r="AA321" i="5" s="1"/>
  <c r="Z450" i="5"/>
  <c r="AA449" i="5" s="1"/>
  <c r="Z578" i="5"/>
  <c r="AA577" i="5" s="1"/>
  <c r="Z451" i="5"/>
  <c r="AA450" i="5" s="1"/>
  <c r="Z459" i="5"/>
  <c r="AA458" i="5" s="1"/>
  <c r="Z587" i="5"/>
  <c r="AA586" i="5" s="1"/>
  <c r="Z465" i="5"/>
  <c r="AA464" i="5" s="1"/>
  <c r="Z76" i="5"/>
  <c r="AA75" i="5" s="1"/>
  <c r="Z659" i="5"/>
  <c r="AA658" i="5" s="1"/>
  <c r="Z75" i="5"/>
  <c r="AA74" i="5" s="1"/>
  <c r="Z709" i="5"/>
  <c r="AA708" i="5" s="1"/>
  <c r="Z777" i="5"/>
  <c r="AA776" i="5" s="1"/>
  <c r="Z710" i="5"/>
  <c r="AA709" i="5" s="1"/>
  <c r="Z778" i="5"/>
  <c r="AA777" i="5" s="1"/>
  <c r="Z712" i="5"/>
  <c r="AA711" i="5" s="1"/>
  <c r="Z839" i="5"/>
  <c r="AA838" i="5" s="1"/>
  <c r="Z408" i="5"/>
  <c r="AA407" i="5" s="1"/>
  <c r="Z68" i="5"/>
  <c r="AA67" i="5" s="1"/>
  <c r="Z196" i="5"/>
  <c r="AA195" i="5" s="1"/>
  <c r="Z324" i="5"/>
  <c r="AA323" i="5" s="1"/>
  <c r="Z452" i="5"/>
  <c r="AA451" i="5" s="1"/>
  <c r="Z580" i="5"/>
  <c r="AA579" i="5" s="1"/>
  <c r="Z553" i="5"/>
  <c r="AA552" i="5" s="1"/>
  <c r="Z204" i="5"/>
  <c r="AA203" i="5" s="1"/>
  <c r="Z332" i="5"/>
  <c r="AA331" i="5" s="1"/>
  <c r="Z460" i="5"/>
  <c r="AA459" i="5" s="1"/>
  <c r="Z588" i="5"/>
  <c r="AA587" i="5" s="1"/>
  <c r="Z750" i="5"/>
  <c r="AA749" i="5" s="1"/>
  <c r="Z879" i="5"/>
  <c r="AA878" i="5" s="1"/>
  <c r="Z61" i="5"/>
  <c r="AA60" i="5" s="1"/>
  <c r="Z135" i="5"/>
  <c r="AA134" i="5" s="1"/>
  <c r="Z151" i="5"/>
  <c r="AA150" i="5" s="1"/>
  <c r="Z679" i="5"/>
  <c r="AA678" i="5" s="1"/>
  <c r="Z83" i="5"/>
  <c r="AA82" i="5" s="1"/>
  <c r="Z10" i="5"/>
  <c r="AA9" i="5" s="1"/>
  <c r="Z138" i="5"/>
  <c r="AA137" i="5" s="1"/>
  <c r="Z266" i="5"/>
  <c r="AA265" i="5" s="1"/>
  <c r="Z499" i="5"/>
  <c r="AA498" i="5" s="1"/>
  <c r="Z79" i="5"/>
  <c r="AA78" i="5" s="1"/>
  <c r="Z207" i="5"/>
  <c r="AA206" i="5" s="1"/>
  <c r="Z463" i="5"/>
  <c r="AA462" i="5" s="1"/>
  <c r="Z591" i="5"/>
  <c r="AA590" i="5" s="1"/>
  <c r="Z32" i="5"/>
  <c r="AA31" i="5" s="1"/>
  <c r="Z379" i="5"/>
  <c r="AA378" i="5" s="1"/>
  <c r="Z507" i="5"/>
  <c r="AA506" i="5" s="1"/>
  <c r="Z711" i="5"/>
  <c r="AA710" i="5" s="1"/>
  <c r="Z137" i="5"/>
  <c r="AA136" i="5" s="1"/>
  <c r="Z42" i="5"/>
  <c r="AA41" i="5" s="1"/>
  <c r="Z170" i="5"/>
  <c r="AA169" i="5" s="1"/>
  <c r="Z299" i="5"/>
  <c r="AA298" i="5" s="1"/>
  <c r="Z595" i="5"/>
  <c r="AA594" i="5" s="1"/>
  <c r="Z280" i="5"/>
  <c r="AA279" i="5" s="1"/>
  <c r="Z374" i="5"/>
  <c r="AA373" i="5" s="1"/>
  <c r="Z573" i="5"/>
  <c r="AA572" i="5" s="1"/>
  <c r="Z155" i="5"/>
  <c r="AA154" i="5" s="1"/>
  <c r="Z283" i="5"/>
  <c r="AA282" i="5" s="1"/>
  <c r="Z352" i="5"/>
  <c r="AA351" i="5" s="1"/>
  <c r="Z608" i="5"/>
  <c r="AA607" i="5" s="1"/>
  <c r="Z394" i="5"/>
  <c r="AA393" i="5" s="1"/>
  <c r="Z522" i="5"/>
  <c r="AA521" i="5" s="1"/>
  <c r="Z12" i="5"/>
  <c r="AA11" i="5" s="1"/>
  <c r="Z140" i="5"/>
  <c r="AA139" i="5" s="1"/>
  <c r="Z268" i="5"/>
  <c r="AA267" i="5" s="1"/>
  <c r="Z396" i="5"/>
  <c r="AA395" i="5" s="1"/>
  <c r="Z524" i="5"/>
  <c r="AA523" i="5" s="1"/>
  <c r="Z446" i="5"/>
  <c r="AA445" i="5" s="1"/>
  <c r="Z425" i="5"/>
  <c r="AA424" i="5" s="1"/>
  <c r="Z128" i="5"/>
  <c r="AA127" i="5" s="1"/>
  <c r="Z475" i="5"/>
  <c r="AA474" i="5" s="1"/>
  <c r="Z49" i="5"/>
  <c r="AA48" i="5" s="1"/>
  <c r="Z206" i="5"/>
  <c r="AA205" i="5" s="1"/>
  <c r="Z334" i="5"/>
  <c r="AA333" i="5" s="1"/>
  <c r="Z590" i="5"/>
  <c r="AA589" i="5" s="1"/>
  <c r="Z136" i="5"/>
  <c r="AA135" i="5" s="1"/>
  <c r="Z264" i="5"/>
  <c r="AA263" i="5" s="1"/>
  <c r="Z392" i="5"/>
  <c r="AA391" i="5" s="1"/>
  <c r="Z355" i="5"/>
  <c r="AA354" i="5" s="1"/>
  <c r="Z483" i="5"/>
  <c r="AA482" i="5" s="1"/>
  <c r="Z611" i="5"/>
  <c r="AA610" i="5" s="1"/>
  <c r="Z257" i="5"/>
  <c r="AA256" i="5" s="1"/>
  <c r="Z880" i="5"/>
  <c r="AA879" i="5" s="1"/>
  <c r="Z329" i="5"/>
  <c r="AA328" i="5" s="1"/>
  <c r="Z36" i="5"/>
  <c r="AA35" i="5" s="1"/>
  <c r="Z164" i="5"/>
  <c r="AA163" i="5" s="1"/>
  <c r="Z292" i="5"/>
  <c r="AA291" i="5" s="1"/>
  <c r="Z420" i="5"/>
  <c r="AA419" i="5" s="1"/>
  <c r="Z548" i="5"/>
  <c r="AA547" i="5" s="1"/>
  <c r="Z13" i="5"/>
  <c r="AA12" i="5" s="1"/>
  <c r="Z106" i="5"/>
  <c r="AA105" i="5" s="1"/>
  <c r="Z234" i="5"/>
  <c r="AA233" i="5" s="1"/>
  <c r="Z362" i="5"/>
  <c r="AA361" i="5" s="1"/>
  <c r="Z536" i="5"/>
  <c r="AA535" i="5" s="1"/>
  <c r="Z243" i="5"/>
  <c r="AA242" i="5" s="1"/>
  <c r="Z627" i="5"/>
  <c r="AA626" i="5" s="1"/>
  <c r="Z52" i="5"/>
  <c r="AA51" i="5" s="1"/>
  <c r="Z180" i="5"/>
  <c r="AA179" i="5" s="1"/>
  <c r="Z308" i="5"/>
  <c r="AA307" i="5" s="1"/>
  <c r="Z436" i="5"/>
  <c r="AA435" i="5" s="1"/>
  <c r="Z564" i="5"/>
  <c r="AA563" i="5" s="1"/>
  <c r="Z60" i="5"/>
  <c r="AA59" i="5" s="1"/>
  <c r="Z241" i="5"/>
  <c r="AA240" i="5" s="1"/>
  <c r="Z603" i="5"/>
  <c r="AA602" i="5" s="1"/>
  <c r="Z209" i="5"/>
  <c r="AA208" i="5" s="1"/>
  <c r="Z705" i="5"/>
  <c r="AA704" i="5" s="1"/>
  <c r="Z668" i="5"/>
  <c r="AA667" i="5" s="1"/>
  <c r="Z133" i="5"/>
  <c r="AA132" i="5" s="1"/>
  <c r="Z214" i="5"/>
  <c r="AA213" i="5" s="1"/>
  <c r="Z598" i="5"/>
  <c r="AA597" i="5" s="1"/>
  <c r="Z191" i="5"/>
  <c r="AA190" i="5" s="1"/>
  <c r="Z405" i="5"/>
  <c r="AA404" i="5" s="1"/>
  <c r="Z115" i="5"/>
  <c r="AA114" i="5" s="1"/>
  <c r="Z285" i="5"/>
  <c r="AA284" i="5" s="1"/>
  <c r="Z358" i="5"/>
  <c r="AA357" i="5" s="1"/>
  <c r="Z160" i="5"/>
  <c r="AA159" i="5" s="1"/>
  <c r="Z416" i="5"/>
  <c r="AA415" i="5" s="1"/>
  <c r="Z130" i="5"/>
  <c r="AA129" i="5" s="1"/>
  <c r="Z258" i="5"/>
  <c r="AA257" i="5" s="1"/>
  <c r="Z386" i="5"/>
  <c r="AA385" i="5" s="1"/>
  <c r="Z514" i="5"/>
  <c r="AA513" i="5" s="1"/>
  <c r="Z45" i="5"/>
  <c r="AA44" i="5" s="1"/>
  <c r="Z607" i="5"/>
  <c r="AA606" i="5" s="1"/>
  <c r="Z231" i="5"/>
  <c r="AA230" i="5" s="1"/>
  <c r="Z390" i="5"/>
  <c r="AA389" i="5" s="1"/>
  <c r="Z411" i="5"/>
  <c r="AA410" i="5" s="1"/>
  <c r="Z743" i="5"/>
  <c r="AA742" i="5" s="1"/>
  <c r="Z419" i="5"/>
  <c r="AA418" i="5" s="1"/>
  <c r="Z718" i="5"/>
  <c r="AA717" i="5" s="1"/>
  <c r="Z849" i="5"/>
  <c r="AA848" i="5" s="1"/>
  <c r="Z77" i="5"/>
  <c r="AA76" i="5" s="1"/>
  <c r="Z589" i="5"/>
  <c r="AA588" i="5" s="1"/>
  <c r="Z298" i="5"/>
  <c r="AA297" i="5" s="1"/>
  <c r="Z426" i="5"/>
  <c r="AA425" i="5" s="1"/>
  <c r="Z554" i="5"/>
  <c r="AA553" i="5" s="1"/>
  <c r="Z783" i="5"/>
  <c r="AA782" i="5" s="1"/>
  <c r="Z414" i="5"/>
  <c r="AA413" i="5" s="1"/>
  <c r="Z216" i="5"/>
  <c r="AA215" i="5" s="1"/>
  <c r="Z221" i="5"/>
  <c r="AA220" i="5" s="1"/>
  <c r="Z422" i="5"/>
  <c r="AA421" i="5" s="1"/>
  <c r="Z744" i="5"/>
  <c r="AA743" i="5" s="1"/>
  <c r="Z229" i="5"/>
  <c r="AA228" i="5" s="1"/>
  <c r="Z353" i="5"/>
  <c r="AA352" i="5" s="1"/>
  <c r="Z132" i="5"/>
  <c r="AA131" i="5" s="1"/>
  <c r="Z260" i="5"/>
  <c r="AA259" i="5" s="1"/>
  <c r="Z388" i="5"/>
  <c r="AA387" i="5" s="1"/>
  <c r="Z516" i="5"/>
  <c r="AA515" i="5" s="1"/>
  <c r="Z496" i="5"/>
  <c r="AA495" i="5" s="1"/>
  <c r="Z74" i="5"/>
  <c r="AA73" i="5" s="1"/>
  <c r="Z202" i="5"/>
  <c r="AA201" i="5" s="1"/>
  <c r="Z330" i="5"/>
  <c r="AA329" i="5" s="1"/>
  <c r="Z458" i="5"/>
  <c r="AA457" i="5" s="1"/>
  <c r="Z586" i="5"/>
  <c r="AA585" i="5" s="1"/>
  <c r="Z692" i="5"/>
  <c r="AA691" i="5" s="1"/>
  <c r="Z761" i="5"/>
  <c r="AA760" i="5" s="1"/>
  <c r="Z889" i="5"/>
  <c r="AA888" i="5" s="1"/>
  <c r="Z658" i="5"/>
  <c r="AA657" i="5" s="1"/>
  <c r="Z683" i="5"/>
  <c r="AA682" i="5" s="1"/>
  <c r="Z82" i="5"/>
  <c r="AA81" i="5" s="1"/>
  <c r="Z210" i="5"/>
  <c r="AA209" i="5" s="1"/>
  <c r="Z338" i="5"/>
  <c r="AA337" i="5" s="1"/>
  <c r="Z466" i="5"/>
  <c r="AA465" i="5" s="1"/>
  <c r="Z594" i="5"/>
  <c r="AA593" i="5" s="1"/>
  <c r="Z97" i="5"/>
  <c r="AA96" i="5" s="1"/>
  <c r="Z409" i="5"/>
  <c r="AA408" i="5" s="1"/>
  <c r="Z700" i="5"/>
  <c r="AA699" i="5" s="1"/>
  <c r="Z20" i="5"/>
  <c r="AA19" i="5" s="1"/>
  <c r="Z148" i="5"/>
  <c r="AA147" i="5" s="1"/>
  <c r="Z276" i="5"/>
  <c r="AA275" i="5" s="1"/>
  <c r="Z404" i="5"/>
  <c r="AA403" i="5" s="1"/>
  <c r="Z532" i="5"/>
  <c r="AA531" i="5" s="1"/>
  <c r="Z377" i="5"/>
  <c r="AA376" i="5" s="1"/>
  <c r="Z690" i="5"/>
  <c r="AA689" i="5" s="1"/>
  <c r="Z28" i="5"/>
  <c r="AA27" i="5" s="1"/>
  <c r="Z156" i="5"/>
  <c r="AA155" i="5" s="1"/>
  <c r="Z284" i="5"/>
  <c r="AA283" i="5" s="1"/>
  <c r="Z412" i="5"/>
  <c r="AA411" i="5" s="1"/>
  <c r="Z540" i="5"/>
  <c r="AA539" i="5" s="1"/>
  <c r="Z5" i="5"/>
  <c r="AA4" i="5" s="1"/>
  <c r="Z8" i="5"/>
  <c r="AA7" i="5" s="1"/>
  <c r="Z98" i="5"/>
  <c r="AA97" i="5" s="1"/>
  <c r="Z226" i="5"/>
  <c r="AA225" i="5" s="1"/>
  <c r="Z354" i="5"/>
  <c r="AA353" i="5" s="1"/>
  <c r="Z482" i="5"/>
  <c r="AA481" i="5" s="1"/>
  <c r="Z610" i="5"/>
  <c r="AA609" i="5" s="1"/>
  <c r="Z99" i="5"/>
  <c r="AA98" i="5" s="1"/>
  <c r="Z169" i="5"/>
  <c r="AA168" i="5" s="1"/>
  <c r="Z153" i="5"/>
  <c r="AA152" i="5" s="1"/>
  <c r="Z701" i="5"/>
  <c r="AA700" i="5" s="1"/>
  <c r="Z833" i="5"/>
  <c r="AA832" i="5" s="1"/>
  <c r="Z836" i="5"/>
  <c r="AA835" i="5" s="1"/>
  <c r="Z773" i="5"/>
  <c r="AA772" i="5" s="1"/>
  <c r="Z707" i="5"/>
  <c r="AA706" i="5" s="1"/>
  <c r="Z433" i="5"/>
  <c r="AA432" i="5" s="1"/>
  <c r="Z841" i="5"/>
  <c r="AA840" i="5" s="1"/>
  <c r="Z842" i="5"/>
  <c r="AA841" i="5" s="1"/>
  <c r="Z843" i="5"/>
  <c r="AA842" i="5" s="1"/>
  <c r="Z617" i="5"/>
  <c r="AA616" i="5" s="1"/>
  <c r="Z713" i="5"/>
  <c r="AA712" i="5" s="1"/>
  <c r="Z844" i="5"/>
  <c r="AA843" i="5" s="1"/>
  <c r="Z781" i="5"/>
  <c r="AA780" i="5" s="1"/>
  <c r="Z122" i="5"/>
  <c r="AA121" i="5" s="1"/>
  <c r="Z250" i="5"/>
  <c r="AA249" i="5" s="1"/>
  <c r="Z378" i="5"/>
  <c r="AA377" i="5" s="1"/>
  <c r="Z506" i="5"/>
  <c r="AA505" i="5" s="1"/>
  <c r="Z634" i="5"/>
  <c r="AA633" i="5" s="1"/>
  <c r="Z481" i="5"/>
  <c r="AA480" i="5" s="1"/>
  <c r="Z775" i="5"/>
  <c r="AA774" i="5" s="1"/>
  <c r="Z265" i="5"/>
  <c r="AA264" i="5" s="1"/>
  <c r="Z852" i="5"/>
  <c r="AA851" i="5" s="1"/>
  <c r="Z273" i="5"/>
  <c r="AA272" i="5" s="1"/>
  <c r="Z789" i="5"/>
  <c r="AA788" i="5" s="1"/>
  <c r="Z473" i="5"/>
  <c r="AA472" i="5" s="1"/>
  <c r="Z724" i="5"/>
  <c r="AA723" i="5" s="1"/>
  <c r="Z808" i="5"/>
  <c r="AA807" i="5" s="1"/>
  <c r="Z857" i="5"/>
  <c r="AA856" i="5" s="1"/>
  <c r="Z649" i="5"/>
  <c r="AA648" i="5" s="1"/>
  <c r="Z858" i="5"/>
  <c r="AA857" i="5" s="1"/>
  <c r="Z729" i="5"/>
  <c r="AA728" i="5" s="1"/>
  <c r="Z859" i="5"/>
  <c r="AA858" i="5" s="1"/>
  <c r="Z730" i="5"/>
  <c r="AA729" i="5" s="1"/>
  <c r="Z860" i="5"/>
  <c r="AA859" i="5" s="1"/>
  <c r="Z797" i="5"/>
  <c r="AA796" i="5" s="1"/>
  <c r="Z824" i="5"/>
  <c r="AA823" i="5" s="1"/>
  <c r="Z225" i="5"/>
  <c r="AA224" i="5" s="1"/>
  <c r="Z791" i="5"/>
  <c r="AA790" i="5" s="1"/>
  <c r="Z865" i="5"/>
  <c r="AA864" i="5" s="1"/>
  <c r="Z867" i="5"/>
  <c r="AA866" i="5" s="1"/>
  <c r="Z868" i="5"/>
  <c r="AA867" i="5" s="1"/>
  <c r="Z805" i="5"/>
  <c r="AA804" i="5" s="1"/>
  <c r="Z741" i="5"/>
  <c r="AA740" i="5" s="1"/>
  <c r="Z840" i="5"/>
  <c r="AA839" i="5" s="1"/>
  <c r="Z873" i="5"/>
  <c r="AA872" i="5" s="1"/>
  <c r="Z674" i="5"/>
  <c r="AA673" i="5" s="1"/>
  <c r="Z745" i="5"/>
  <c r="AA744" i="5" s="1"/>
  <c r="Z874" i="5"/>
  <c r="AA873" i="5" s="1"/>
  <c r="Z746" i="5"/>
  <c r="AA745" i="5" s="1"/>
  <c r="Z875" i="5"/>
  <c r="AA874" i="5" s="1"/>
  <c r="Z747" i="5"/>
  <c r="AA746" i="5" s="1"/>
  <c r="Z876" i="5"/>
  <c r="AA875" i="5" s="1"/>
  <c r="Z680" i="5"/>
  <c r="AA679" i="5" s="1"/>
  <c r="Z813" i="5"/>
  <c r="AA812" i="5" s="1"/>
  <c r="Z681" i="5"/>
  <c r="AA680" i="5" s="1"/>
  <c r="Z856" i="5"/>
  <c r="AA855" i="5" s="1"/>
  <c r="Z84" i="5"/>
  <c r="AA83" i="5" s="1"/>
  <c r="Z212" i="5"/>
  <c r="AA211" i="5" s="1"/>
  <c r="Z340" i="5"/>
  <c r="AA339" i="5" s="1"/>
  <c r="Z468" i="5"/>
  <c r="AA467" i="5" s="1"/>
  <c r="Z596" i="5"/>
  <c r="AA595" i="5" s="1"/>
  <c r="Z6" i="5"/>
  <c r="AA5" i="5" s="1"/>
  <c r="Z26" i="5"/>
  <c r="AA25" i="5" s="1"/>
  <c r="Z154" i="5"/>
  <c r="AA153" i="5" s="1"/>
  <c r="Z282" i="5"/>
  <c r="AA281" i="5" s="1"/>
  <c r="Z410" i="5"/>
  <c r="AA409" i="5" s="1"/>
  <c r="Z538" i="5"/>
  <c r="AA537" i="5" s="1"/>
  <c r="Z297" i="5"/>
  <c r="AA296" i="5" s="1"/>
  <c r="Z807" i="5"/>
  <c r="AA806" i="5" s="1"/>
  <c r="Z881" i="5"/>
  <c r="AA880" i="5" s="1"/>
  <c r="Z361" i="5"/>
  <c r="AA360" i="5" s="1"/>
  <c r="Z883" i="5"/>
  <c r="AA882" i="5" s="1"/>
  <c r="Z884" i="5"/>
  <c r="AA883" i="5" s="1"/>
  <c r="Z821" i="5"/>
  <c r="AA820" i="5" s="1"/>
  <c r="Z758" i="5"/>
  <c r="AA757" i="5" s="1"/>
  <c r="Z872" i="5"/>
  <c r="AA871" i="5" s="1"/>
  <c r="Z682" i="5"/>
  <c r="AA681" i="5" s="1"/>
  <c r="Z693" i="5"/>
  <c r="AA692" i="5" s="1"/>
  <c r="Z762" i="5"/>
  <c r="AA761" i="5" s="1"/>
  <c r="Z890" i="5"/>
  <c r="AA889" i="5" s="1"/>
  <c r="Z763" i="5"/>
  <c r="AA762" i="5" s="1"/>
  <c r="Z891" i="5"/>
  <c r="AA890" i="5" s="1"/>
  <c r="Z764" i="5"/>
  <c r="AA763" i="5" s="1"/>
  <c r="Z892" i="5"/>
  <c r="AA891" i="5" s="1"/>
  <c r="Z697" i="5"/>
  <c r="AA696" i="5" s="1"/>
  <c r="Z829" i="5"/>
  <c r="AA828" i="5" s="1"/>
  <c r="Z698" i="5"/>
  <c r="AA697" i="5" s="1"/>
  <c r="Z888" i="5"/>
  <c r="AA887" i="5" s="1"/>
  <c r="Z642" i="5"/>
  <c r="AA641" i="5" s="1"/>
  <c r="Z90" i="5"/>
  <c r="AA89" i="5" s="1"/>
  <c r="Z218" i="5"/>
  <c r="AA217" i="5" s="1"/>
  <c r="Z346" i="5"/>
  <c r="AA345" i="5" s="1"/>
  <c r="Z474" i="5"/>
  <c r="AA473" i="5" s="1"/>
  <c r="Z602" i="5"/>
  <c r="AA601" i="5" s="1"/>
  <c r="Z490" i="5"/>
  <c r="AA489" i="5" s="1"/>
  <c r="Z618" i="5"/>
  <c r="AA617" i="5" s="1"/>
  <c r="Z44" i="5"/>
  <c r="AA43" i="5" s="1"/>
  <c r="Z172" i="5"/>
  <c r="AA171" i="5" s="1"/>
  <c r="Z300" i="5"/>
  <c r="AA299" i="5" s="1"/>
  <c r="Z428" i="5"/>
  <c r="AA427" i="5" s="1"/>
  <c r="Z556" i="5"/>
  <c r="AA555" i="5" s="1"/>
  <c r="Z114" i="5"/>
  <c r="AA113" i="5" s="1"/>
  <c r="Z242" i="5"/>
  <c r="AA241" i="5" s="1"/>
  <c r="Z370" i="5"/>
  <c r="AA369" i="5" s="1"/>
  <c r="Z498" i="5"/>
  <c r="AA497" i="5" s="1"/>
  <c r="Z626" i="5"/>
  <c r="AA625" i="5" s="1"/>
  <c r="Z371" i="5"/>
  <c r="AA370" i="5" s="1"/>
  <c r="Z188" i="5"/>
  <c r="AA187" i="5" s="1"/>
  <c r="Z316" i="5"/>
  <c r="AA315" i="5" s="1"/>
  <c r="Z444" i="5"/>
  <c r="AA443" i="5" s="1"/>
  <c r="Z572" i="5"/>
  <c r="AA571" i="5" s="1"/>
  <c r="Z9" i="5"/>
  <c r="AA8" i="5" s="1"/>
  <c r="Z17" i="5"/>
  <c r="AA16" i="5" s="1"/>
  <c r="Z25" i="5"/>
  <c r="AA24" i="5" s="1"/>
  <c r="Z18" i="5"/>
  <c r="AA17" i="5" s="1"/>
  <c r="Z146" i="5"/>
  <c r="AA145" i="5" s="1"/>
  <c r="Z274" i="5"/>
  <c r="AA273" i="5" s="1"/>
  <c r="Z402" i="5"/>
  <c r="AA401" i="5" s="1"/>
  <c r="Z530" i="5"/>
  <c r="AA529" i="5" s="1"/>
  <c r="Z33" i="5"/>
  <c r="AA32" i="5" s="1"/>
  <c r="Z281" i="5"/>
  <c r="AA280" i="5" s="1"/>
  <c r="Z92" i="5"/>
  <c r="AA91" i="5" s="1"/>
  <c r="Z220" i="5"/>
  <c r="AA219" i="5" s="1"/>
  <c r="Z348" i="5"/>
  <c r="AA347" i="5" s="1"/>
  <c r="Z476" i="5"/>
  <c r="AA475" i="5" s="1"/>
  <c r="Z604" i="5"/>
  <c r="AA603" i="5" s="1"/>
  <c r="Z41" i="5"/>
  <c r="AA40" i="5" s="1"/>
  <c r="Z34" i="5"/>
  <c r="AA33" i="5" s="1"/>
  <c r="Z162" i="5"/>
  <c r="AA161" i="5" s="1"/>
  <c r="Z290" i="5"/>
  <c r="AA289" i="5" s="1"/>
  <c r="Z418" i="5"/>
  <c r="AA417" i="5" s="1"/>
  <c r="Z546" i="5"/>
  <c r="AA545" i="5" s="1"/>
  <c r="Z35" i="5"/>
  <c r="AA34" i="5" s="1"/>
  <c r="Z81" i="5"/>
  <c r="AA80" i="5" s="1"/>
  <c r="Z100" i="5"/>
  <c r="AA99" i="5" s="1"/>
  <c r="Z228" i="5"/>
  <c r="AA227" i="5" s="1"/>
  <c r="Z356" i="5"/>
  <c r="AA355" i="5" s="1"/>
  <c r="Z484" i="5"/>
  <c r="AA483" i="5" s="1"/>
  <c r="Z612" i="5"/>
  <c r="AA611" i="5" s="1"/>
  <c r="Z427" i="5"/>
  <c r="AA426" i="5" s="1"/>
  <c r="Z108" i="5"/>
  <c r="AA107" i="5" s="1"/>
  <c r="Z236" i="5"/>
  <c r="AA235" i="5" s="1"/>
  <c r="Z364" i="5"/>
  <c r="AA363" i="5" s="1"/>
  <c r="Z492" i="5"/>
  <c r="AA491" i="5" s="1"/>
  <c r="Z620" i="5"/>
  <c r="AA619" i="5" s="1"/>
  <c r="Z7" i="5"/>
  <c r="AA6" i="5" s="1"/>
  <c r="Z57" i="5"/>
  <c r="AA56" i="5" s="1"/>
  <c r="Z50" i="5"/>
  <c r="AA49" i="5" s="1"/>
  <c r="Z178" i="5"/>
  <c r="AA177" i="5" s="1"/>
  <c r="Z306" i="5"/>
  <c r="AA305" i="5" s="1"/>
  <c r="Z434" i="5"/>
  <c r="AA433" i="5" s="1"/>
  <c r="Z562" i="5"/>
  <c r="AA561" i="5" s="1"/>
  <c r="Z116" i="5"/>
  <c r="AA115" i="5" s="1"/>
  <c r="Z244" i="5"/>
  <c r="AA243" i="5" s="1"/>
  <c r="Z372" i="5"/>
  <c r="AA371" i="5" s="1"/>
  <c r="Z500" i="5"/>
  <c r="AA499" i="5" s="1"/>
  <c r="Z96" i="5"/>
  <c r="AA95" i="5" s="1"/>
  <c r="Z224" i="5"/>
  <c r="AA223" i="5" s="1"/>
  <c r="Z480" i="5"/>
  <c r="AA479" i="5" s="1"/>
  <c r="Z65" i="5"/>
  <c r="AA64" i="5" s="1"/>
  <c r="Z58" i="5"/>
  <c r="AA57" i="5" s="1"/>
  <c r="Z186" i="5"/>
  <c r="AA185" i="5" s="1"/>
  <c r="Z314" i="5"/>
  <c r="AA313" i="5" s="1"/>
  <c r="Z442" i="5"/>
  <c r="AA441" i="5" s="1"/>
  <c r="Z570" i="5"/>
  <c r="AA569" i="5" s="1"/>
  <c r="Z59" i="5"/>
  <c r="AA58" i="5" s="1"/>
  <c r="Z187" i="5"/>
  <c r="AA186" i="5" s="1"/>
  <c r="Z315" i="5"/>
  <c r="AA314" i="5" s="1"/>
  <c r="Z443" i="5"/>
  <c r="AA442" i="5" s="1"/>
  <c r="Z571" i="5"/>
  <c r="AA570" i="5" s="1"/>
  <c r="AH1" i="3"/>
  <c r="AA8" i="3"/>
  <c r="AA8" i="4"/>
  <c r="AA1" i="5" l="1"/>
</calcChain>
</file>

<file path=xl/sharedStrings.xml><?xml version="1.0" encoding="utf-8"?>
<sst xmlns="http://schemas.openxmlformats.org/spreadsheetml/2006/main" count="7244" uniqueCount="42">
  <si>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</si>
  <si>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</si>
  <si>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</si>
  <si>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</si>
  <si>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</si>
  <si>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</si>
  <si>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</si>
  <si>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</si>
  <si>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</si>
  <si>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</si>
  <si>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</si>
  <si>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</si>
  <si>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</si>
  <si>
    <t>Data</t>
  </si>
  <si>
    <t>IsMale</t>
  </si>
  <si>
    <t>Embarked_S</t>
  </si>
  <si>
    <t>Embarked_C</t>
  </si>
  <si>
    <t>Pclass_1</t>
  </si>
  <si>
    <t>Pclass_2</t>
  </si>
  <si>
    <t>Max:</t>
  </si>
  <si>
    <t>Age_N</t>
  </si>
  <si>
    <t>log_Fare</t>
  </si>
  <si>
    <t>Params</t>
  </si>
  <si>
    <t>Embark_S</t>
  </si>
  <si>
    <t>Embark_C</t>
  </si>
  <si>
    <t>Male</t>
  </si>
  <si>
    <t>Const</t>
  </si>
  <si>
    <t>Model</t>
  </si>
  <si>
    <t>Ones</t>
  </si>
  <si>
    <t>Linear</t>
  </si>
  <si>
    <t>Loss</t>
  </si>
  <si>
    <t>Total Loss:</t>
  </si>
  <si>
    <t>Lin1</t>
  </si>
  <si>
    <t>Lin2</t>
  </si>
  <si>
    <t>ReLU1</t>
  </si>
  <si>
    <t>ReLU2</t>
  </si>
  <si>
    <t>Preds</t>
  </si>
  <si>
    <t>Column</t>
  </si>
  <si>
    <t>Param1</t>
  </si>
  <si>
    <t>Param2</t>
  </si>
  <si>
    <t>log_fare</t>
  </si>
  <si>
    <t>Total loss: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</si>
</sst>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164" fontId="0" fillId="0" borderId="0" xfId="0" applyNumberFormat="1"/>
    <xf numFmtId="2" fontId="0" fillId="0" borderId="0" xfId="0" applyNumberFormat="1"/>
    <xf numFmtId="0" fontId="17" fillId="17" borderId="0" xfId="26"/>
    <xf numFmtId="0" fontId="0" fillId="0" borderId="0" xfId="0" applyNumberFormat="1"/>
    <xf numFmtId="2" fontId="16" fillId="0" borderId="0" xfId="0" applyNumberFormat="1" applyFont="1"/>
    <xf numFmtId="2" fontId="17" fillId="13" borderId="0" xfId="22" applyNumberFormat="1"/>
    <xf numFmtId="0" fontId="17" fillId="9" borderId="0" xfId="18"/>
    <xf numFmtId="2" fontId="17" fillId="9" borderId="0" xfId="18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92" totalsRowShown="0">
  <autoFilter ref="A1:M892" xr:uid="{00000000-0009-0000-0100-000001000000}"/>
  <tableColumns count="13">
    <tableColumn id="1" xr3:uid="{00000000-0010-0000-0000-000001000000}" name="Survived"/>
    <tableColumn id="2" xr3:uid="{00000000-0010-0000-0000-000002000000}" name="Pclass"/>
    <tableColumn id="3" xr3:uid="{00000000-0010-0000-0000-000003000000}" name="Sex"/>
    <tableColumn id="4" xr3:uid="{00000000-0010-0000-0000-000004000000}" name="Age"/>
    <tableColumn id="5" xr3:uid="{00000000-0010-0000-0000-000005000000}" name="SibSp"/>
    <tableColumn id="6" xr3:uid="{00000000-0010-0000-0000-000006000000}" name="Parch"/>
    <tableColumn id="7" xr3:uid="{00000000-0010-0000-0000-000007000000}" name="Fare"/>
    <tableColumn id="8" xr3:uid="{00000000-0010-0000-0000-000008000000}" name="Embarked"/>
    <tableColumn id="9" xr3:uid="{00000000-0010-0000-0000-000009000000}" name="IsMale">
      <calculatedColumnFormula>IF(Sex="male",1,0)</calculatedColumnFormula>
    </tableColumn>
    <tableColumn id="10" xr3:uid="{00000000-0010-0000-0000-00000A000000}" name="Embarked_S">
      <calculatedColumnFormula>IF(Embarked="S",1,0)</calculatedColumnFormula>
    </tableColumn>
    <tableColumn id="11" xr3:uid="{00000000-0010-0000-0000-00000B000000}" name="Embarked_C">
      <calculatedColumnFormula>IF(Embarked="C",1,0)</calculatedColumnFormula>
    </tableColumn>
    <tableColumn id="12" xr3:uid="{00000000-0010-0000-0000-00000C000000}" name="Pclass_1">
      <calculatedColumnFormula>IF(Pclass=1,1,0)</calculatedColumnFormula>
    </tableColumn>
    <tableColumn id="13" xr3:uid="{00000000-0010-0000-0000-00000D000000}" name="Pclass_2">
      <calculatedColumnFormula>IF(Pclass=2,1,0)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3:P894" totalsRowShown="0">
  <autoFilter ref="A3:P894" xr:uid="{00000000-0009-0000-0100-000002000000}"/>
  <tableColumns count="16">
    <tableColumn id="1" xr3:uid="{00000000-0010-0000-0100-000001000000}" name="Survived"/>
    <tableColumn id="8" xr3:uid="{00000000-0010-0000-0100-000008000000}" name="Embarked"/>
    <tableColumn id="2" xr3:uid="{00000000-0010-0000-0100-000002000000}" name="Pclass"/>
    <tableColumn id="3" xr3:uid="{00000000-0010-0000-0100-000003000000}" name="Sex"/>
    <tableColumn id="4" xr3:uid="{00000000-0010-0000-0100-000004000000}" name="Age"/>
    <tableColumn id="7" xr3:uid="{00000000-0010-0000-0100-000007000000}" name="Fare" dataDxfId="14"/>
    <tableColumn id="5" xr3:uid="{00000000-0010-0000-0100-000005000000}" name="SibSp"/>
    <tableColumn id="6" xr3:uid="{00000000-0010-0000-0100-000006000000}" name="Parch"/>
    <tableColumn id="14" xr3:uid="{00000000-0010-0000-0100-00000E000000}" name="Age_N" dataDxfId="13">
      <calculatedColumnFormula>Table13[Age]/$E$1</calculatedColumnFormula>
    </tableColumn>
    <tableColumn id="15" xr3:uid="{00000000-0010-0000-0100-00000F000000}" name="log_Fare" dataDxfId="12">
      <calculatedColumnFormula>LOG10(Table13[Fare] + 1)</calculatedColumnFormula>
    </tableColumn>
    <tableColumn id="12" xr3:uid="{00000000-0010-0000-0100-00000C000000}" name="Pclass_1" dataDxfId="10"/>
    <tableColumn id="13" xr3:uid="{00000000-0010-0000-0100-00000D000000}" name="Pclass_2"/>
    <tableColumn id="10" xr3:uid="{00000000-0010-0000-0100-00000A000000}" name="Embarked_S">
      <calculatedColumnFormula>IF(Embarked="S",1,0)</calculatedColumnFormula>
    </tableColumn>
    <tableColumn id="11" xr3:uid="{00000000-0010-0000-0100-00000B000000}" name="Embarked_C">
      <calculatedColumnFormula>IF(Embarked="C",1,0)</calculatedColumnFormula>
    </tableColumn>
    <tableColumn id="17" xr3:uid="{00000000-0010-0000-0100-000011000000}" name="IsMale" dataDxfId="11">
      <calculatedColumnFormula>IF(Table13[Sex]="male",1,0)</calculatedColumnFormula>
    </tableColumn>
    <tableColumn id="19" xr3:uid="{00000000-0010-0000-0100-000013000000}" name="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BF109F-0A28-4454-8E28-322AD8EF3E2B}" name="Table134" displayName="Table134" ref="A3:P894" totalsRowShown="0">
  <autoFilter ref="A3:P894" xr:uid="{D7BF109F-0A28-4454-8E28-322AD8EF3E2B}"/>
  <tableColumns count="16">
    <tableColumn id="1" xr3:uid="{36019426-9637-4B16-B65E-1A7DE7FE20A6}" name="Survived"/>
    <tableColumn id="8" xr3:uid="{68A1FD1C-F9FE-4AA3-8E2D-8E76CD4FAB06}" name="Embarked"/>
    <tableColumn id="2" xr3:uid="{7A4B95B0-8EF3-40AA-84DE-B6157D95CFE3}" name="Pclass"/>
    <tableColumn id="3" xr3:uid="{4553517E-8B28-4CE3-8105-4A80831DADFE}" name="Sex"/>
    <tableColumn id="4" xr3:uid="{A406F1B5-68CE-4064-91C9-99E3CD4361C8}" name="Age"/>
    <tableColumn id="7" xr3:uid="{A971AC69-062B-4409-A943-EF1D2E02F6FD}" name="Fare" dataDxfId="9"/>
    <tableColumn id="5" xr3:uid="{B134591C-BDE3-4C7B-AB13-C9269A031A41}" name="SibSp"/>
    <tableColumn id="6" xr3:uid="{9C25165C-1A16-4F81-AB96-508ABF5785B9}" name="Parch"/>
    <tableColumn id="14" xr3:uid="{A29B0602-5AC7-4AB6-83E8-DD2F72135136}" name="Age_N" dataDxfId="8">
      <calculatedColumnFormula>Table134[Age]/$E$1</calculatedColumnFormula>
    </tableColumn>
    <tableColumn id="15" xr3:uid="{2C52D49B-DB41-420E-ACDF-CC65425DC0B3}" name="log_Fare" dataDxfId="7">
      <calculatedColumnFormula>LOG10(Table134[Fare] + 1)</calculatedColumnFormula>
    </tableColumn>
    <tableColumn id="12" xr3:uid="{A748373A-56C0-4B6C-A998-AC794056214C}" name="Pclass_1" dataDxfId="6"/>
    <tableColumn id="13" xr3:uid="{C36C03EA-BEB6-40CD-9DB8-5599B7C53F6A}" name="Pclass_2"/>
    <tableColumn id="10" xr3:uid="{38CF874E-77FA-43A4-9E23-E80C9F86380A}" name="Embarked_S">
      <calculatedColumnFormula>IF(Embarked="S",1,0)</calculatedColumnFormula>
    </tableColumn>
    <tableColumn id="11" xr3:uid="{D0BDC8A6-3703-4DE1-BAA1-D66C45BBC2F0}" name="Embarked_C">
      <calculatedColumnFormula>IF(Embarked="C",1,0)</calculatedColumnFormula>
    </tableColumn>
    <tableColumn id="17" xr3:uid="{384B3F81-FB35-4286-A057-429152FC1E4B}" name="IsMale" dataDxfId="5">
      <calculatedColumnFormula>IF(Table134[Sex]="male",1,0)</calculatedColumnFormula>
    </tableColumn>
    <tableColumn id="19" xr3:uid="{AEF1C52D-A263-459D-9F7D-5C05DDF2AA2D}" name="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F1CA4F-A340-4DB3-9986-FCF763FA87B6}" name="Table135" displayName="Table135" ref="A3:P894" totalsRowShown="0">
  <autoFilter ref="A3:P894" xr:uid="{38F1CA4F-A340-4DB3-9986-FCF763FA87B6}"/>
  <tableColumns count="16">
    <tableColumn id="1" xr3:uid="{3E0F33F4-C89C-4829-9B14-A0678F68205F}" name="Survived"/>
    <tableColumn id="8" xr3:uid="{B731DECC-2CE9-4382-8D4D-22119A4CFB14}" name="Embarked"/>
    <tableColumn id="2" xr3:uid="{0C758CE3-E665-40DB-91D5-AE15C3747351}" name="Pclass"/>
    <tableColumn id="3" xr3:uid="{9D726600-64C2-486B-9EF6-A368CDE8D68A}" name="Sex"/>
    <tableColumn id="4" xr3:uid="{01E6848E-B248-4DDA-8803-3CF32E2967E5}" name="Age"/>
    <tableColumn id="7" xr3:uid="{E6F2BF93-9273-42E8-9E82-8E80EDC70235}" name="Fare" dataDxfId="4"/>
    <tableColumn id="5" xr3:uid="{DA1E5ABD-1D5B-439B-A7AC-DC96077336B4}" name="SibSp"/>
    <tableColumn id="6" xr3:uid="{B7F4D969-8459-4E32-90F1-A3492E0C7F92}" name="Parch"/>
    <tableColumn id="14" xr3:uid="{DF5CB33D-CA92-4088-8995-A8AC58AF3DDF}" name="Age_N" dataDxfId="0"/>
    <tableColumn id="15" xr3:uid="{35CC4C58-C0F7-45FF-99BE-A21D3C009E03}" name="log_Fare" dataDxfId="3"/>
    <tableColumn id="12" xr3:uid="{C2D197ED-771A-48A9-A4DE-6EFB0D91A373}" name="Pclass_1" dataDxfId="2"/>
    <tableColumn id="13" xr3:uid="{0AAB4DB5-9D97-4261-8CC1-E4F01E50C934}" name="Pclass_2"/>
    <tableColumn id="10" xr3:uid="{CE681670-2298-4D15-8F9A-C6D3CFC38B0E}" name="Embarked_S"/>
    <tableColumn id="11" xr3:uid="{4A60D396-4AE1-4626-83F5-94D3A4BE9B4B}" name="Embarked_C"/>
    <tableColumn id="17" xr3:uid="{26046E72-99F8-43F2-AEE9-130EB7F4D4F5}" name="IsMale" dataDxfId="1"/>
    <tableColumn id="19" xr3:uid="{11714F65-BC41-49D1-BD18-725771DFAAA5}" name="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2"/>
  <sheetViews>
    <sheetView tabSelected="1" workbookViewId="0">
      <selection activeCell="R4" sqref="R4"/>
    </sheetView>
  </sheetViews>
  <sheetFormatPr defaultRowHeight="14.5" x14ac:dyDescent="0.35"/>
  <cols>
    <col min="1" max="1" width="16.7265625" customWidth="1"/>
    <col min="5" max="5" width="9.1796875" customWidth="1"/>
    <col min="7" max="7" width="8.81640625" bestFit="1" customWidth="1"/>
    <col min="8" max="8" width="11.26953125" customWidth="1"/>
    <col min="10" max="10" width="15" customWidth="1"/>
    <col min="11" max="11" width="15.1796875" customWidth="1"/>
    <col min="12" max="12" width="12.6328125" customWidth="1"/>
    <col min="13" max="13" width="9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5">
      <c r="A2">
        <v>0</v>
      </c>
      <c r="B2">
        <v>3</v>
      </c>
      <c r="C2" t="s">
        <v>8</v>
      </c>
      <c r="D2">
        <v>22</v>
      </c>
      <c r="E2">
        <v>1</v>
      </c>
      <c r="F2">
        <v>0</v>
      </c>
      <c r="G2">
        <v>7.25</v>
      </c>
      <c r="H2" t="s">
        <v>9</v>
      </c>
      <c r="I2">
        <f>IF(Sex="male",1,0)</f>
        <v>1</v>
      </c>
      <c r="J2">
        <f t="shared" ref="J2:J65" si="0">IF(Embarked="S",1,0)</f>
        <v>1</v>
      </c>
      <c r="K2">
        <f t="shared" ref="K2:K65" si="1">IF(Embarked="C",1,0)</f>
        <v>0</v>
      </c>
      <c r="L2">
        <f t="shared" ref="L2:L65" si="2">IF(Pclass=1,1,0)</f>
        <v>0</v>
      </c>
      <c r="M2">
        <f t="shared" ref="M2:M65" si="3">IF(Pclass=2,1,0)</f>
        <v>0</v>
      </c>
    </row>
    <row r="3" spans="1:13" x14ac:dyDescent="0.35">
      <c r="A3">
        <v>1</v>
      </c>
      <c r="B3">
        <v>1</v>
      </c>
      <c r="C3" t="s">
        <v>10</v>
      </c>
      <c r="D3">
        <v>38</v>
      </c>
      <c r="E3">
        <v>1</v>
      </c>
      <c r="F3">
        <v>0</v>
      </c>
      <c r="G3">
        <v>71.283299999999997</v>
      </c>
      <c r="H3" t="s">
        <v>11</v>
      </c>
      <c r="I3">
        <f>IF(Sex="male",1,0)</f>
        <v>0</v>
      </c>
      <c r="J3">
        <f t="shared" si="0"/>
        <v>0</v>
      </c>
      <c r="K3">
        <f t="shared" si="1"/>
        <v>1</v>
      </c>
      <c r="L3">
        <f t="shared" si="2"/>
        <v>1</v>
      </c>
      <c r="M3">
        <f t="shared" si="3"/>
        <v>0</v>
      </c>
    </row>
    <row r="4" spans="1:13" x14ac:dyDescent="0.35">
      <c r="A4">
        <v>1</v>
      </c>
      <c r="B4">
        <v>3</v>
      </c>
      <c r="C4" t="s">
        <v>10</v>
      </c>
      <c r="D4">
        <v>26</v>
      </c>
      <c r="E4">
        <v>0</v>
      </c>
      <c r="F4">
        <v>0</v>
      </c>
      <c r="G4">
        <v>7.9249999999999998</v>
      </c>
      <c r="H4" t="s">
        <v>9</v>
      </c>
      <c r="I4">
        <f>IF(Sex="male",1,0)</f>
        <v>0</v>
      </c>
      <c r="J4">
        <f t="shared" si="0"/>
        <v>1</v>
      </c>
      <c r="K4">
        <f t="shared" si="1"/>
        <v>0</v>
      </c>
      <c r="L4">
        <f t="shared" si="2"/>
        <v>0</v>
      </c>
      <c r="M4">
        <f t="shared" si="3"/>
        <v>0</v>
      </c>
    </row>
    <row r="5" spans="1:13" x14ac:dyDescent="0.35">
      <c r="A5">
        <v>1</v>
      </c>
      <c r="B5">
        <v>1</v>
      </c>
      <c r="C5" t="s">
        <v>10</v>
      </c>
      <c r="D5">
        <v>35</v>
      </c>
      <c r="E5">
        <v>1</v>
      </c>
      <c r="F5">
        <v>0</v>
      </c>
      <c r="G5">
        <v>53.1</v>
      </c>
      <c r="H5" t="s">
        <v>9</v>
      </c>
      <c r="I5">
        <f>IF(Sex="male",1,0)</f>
        <v>0</v>
      </c>
      <c r="J5">
        <f t="shared" si="0"/>
        <v>1</v>
      </c>
      <c r="K5">
        <f t="shared" si="1"/>
        <v>0</v>
      </c>
      <c r="L5">
        <f t="shared" si="2"/>
        <v>1</v>
      </c>
      <c r="M5">
        <f t="shared" si="3"/>
        <v>0</v>
      </c>
    </row>
    <row r="6" spans="1:13" x14ac:dyDescent="0.35">
      <c r="A6">
        <v>0</v>
      </c>
      <c r="B6">
        <v>3</v>
      </c>
      <c r="C6" t="s">
        <v>8</v>
      </c>
      <c r="D6">
        <v>35</v>
      </c>
      <c r="E6">
        <v>0</v>
      </c>
      <c r="F6">
        <v>0</v>
      </c>
      <c r="G6">
        <v>8.0500000000000007</v>
      </c>
      <c r="H6" t="s">
        <v>9</v>
      </c>
      <c r="I6">
        <f>IF(Sex="male",1,0)</f>
        <v>1</v>
      </c>
      <c r="J6">
        <f t="shared" si="0"/>
        <v>1</v>
      </c>
      <c r="K6">
        <f t="shared" si="1"/>
        <v>0</v>
      </c>
      <c r="L6">
        <f t="shared" si="2"/>
        <v>0</v>
      </c>
      <c r="M6">
        <f t="shared" si="3"/>
        <v>0</v>
      </c>
    </row>
    <row r="7" spans="1:13" x14ac:dyDescent="0.35">
      <c r="A7">
        <v>0</v>
      </c>
      <c r="B7">
        <v>3</v>
      </c>
      <c r="C7" t="s">
        <v>8</v>
      </c>
      <c r="E7">
        <v>0</v>
      </c>
      <c r="F7">
        <v>0</v>
      </c>
      <c r="G7">
        <v>8.4582999999999995</v>
      </c>
      <c r="H7" t="s">
        <v>12</v>
      </c>
      <c r="J7">
        <f t="shared" si="0"/>
        <v>0</v>
      </c>
      <c r="K7">
        <f t="shared" si="1"/>
        <v>0</v>
      </c>
      <c r="L7">
        <f t="shared" si="2"/>
        <v>0</v>
      </c>
      <c r="M7">
        <f t="shared" si="3"/>
        <v>0</v>
      </c>
    </row>
    <row r="8" spans="1:13" x14ac:dyDescent="0.35">
      <c r="A8">
        <v>0</v>
      </c>
      <c r="B8">
        <v>1</v>
      </c>
      <c r="C8" t="s">
        <v>8</v>
      </c>
      <c r="D8">
        <v>54</v>
      </c>
      <c r="E8">
        <v>0</v>
      </c>
      <c r="F8">
        <v>0</v>
      </c>
      <c r="G8">
        <v>51.862499999999997</v>
      </c>
      <c r="H8" t="s">
        <v>9</v>
      </c>
      <c r="I8">
        <f t="shared" ref="I8:I18" si="4">IF(Sex="male",1,0)</f>
        <v>1</v>
      </c>
      <c r="J8">
        <f t="shared" si="0"/>
        <v>1</v>
      </c>
      <c r="K8">
        <f t="shared" si="1"/>
        <v>0</v>
      </c>
      <c r="L8">
        <f t="shared" si="2"/>
        <v>1</v>
      </c>
      <c r="M8">
        <f t="shared" si="3"/>
        <v>0</v>
      </c>
    </row>
    <row r="9" spans="1:13" x14ac:dyDescent="0.35">
      <c r="A9">
        <v>0</v>
      </c>
      <c r="B9">
        <v>3</v>
      </c>
      <c r="C9" t="s">
        <v>8</v>
      </c>
      <c r="D9">
        <v>2</v>
      </c>
      <c r="E9">
        <v>3</v>
      </c>
      <c r="F9">
        <v>1</v>
      </c>
      <c r="G9">
        <v>21.074999999999999</v>
      </c>
      <c r="H9" t="s">
        <v>9</v>
      </c>
      <c r="I9">
        <f t="shared" si="4"/>
        <v>1</v>
      </c>
      <c r="J9">
        <f t="shared" si="0"/>
        <v>1</v>
      </c>
      <c r="K9">
        <f t="shared" si="1"/>
        <v>0</v>
      </c>
      <c r="L9">
        <f t="shared" si="2"/>
        <v>0</v>
      </c>
      <c r="M9">
        <f t="shared" si="3"/>
        <v>0</v>
      </c>
    </row>
    <row r="10" spans="1:13" x14ac:dyDescent="0.35">
      <c r="A10">
        <v>1</v>
      </c>
      <c r="B10">
        <v>3</v>
      </c>
      <c r="C10" t="s">
        <v>10</v>
      </c>
      <c r="D10">
        <v>27</v>
      </c>
      <c r="E10">
        <v>0</v>
      </c>
      <c r="F10">
        <v>2</v>
      </c>
      <c r="G10">
        <v>11.1333</v>
      </c>
      <c r="H10" t="s">
        <v>9</v>
      </c>
      <c r="I10">
        <f t="shared" si="4"/>
        <v>0</v>
      </c>
      <c r="J10">
        <f t="shared" si="0"/>
        <v>1</v>
      </c>
      <c r="K10">
        <f t="shared" si="1"/>
        <v>0</v>
      </c>
      <c r="L10">
        <f t="shared" si="2"/>
        <v>0</v>
      </c>
      <c r="M10">
        <f t="shared" si="3"/>
        <v>0</v>
      </c>
    </row>
    <row r="11" spans="1:13" x14ac:dyDescent="0.35">
      <c r="A11">
        <v>1</v>
      </c>
      <c r="B11">
        <v>2</v>
      </c>
      <c r="C11" t="s">
        <v>10</v>
      </c>
      <c r="D11">
        <v>14</v>
      </c>
      <c r="E11">
        <v>1</v>
      </c>
      <c r="F11">
        <v>0</v>
      </c>
      <c r="G11">
        <v>30.070799999999998</v>
      </c>
      <c r="H11" t="s">
        <v>11</v>
      </c>
      <c r="I11">
        <f t="shared" si="4"/>
        <v>0</v>
      </c>
      <c r="J11">
        <f t="shared" si="0"/>
        <v>0</v>
      </c>
      <c r="K11">
        <f t="shared" si="1"/>
        <v>1</v>
      </c>
      <c r="L11">
        <f t="shared" si="2"/>
        <v>0</v>
      </c>
      <c r="M11">
        <f t="shared" si="3"/>
        <v>1</v>
      </c>
    </row>
    <row r="12" spans="1:13" x14ac:dyDescent="0.35">
      <c r="A12">
        <v>1</v>
      </c>
      <c r="B12">
        <v>3</v>
      </c>
      <c r="C12" t="s">
        <v>10</v>
      </c>
      <c r="D12">
        <v>4</v>
      </c>
      <c r="E12">
        <v>1</v>
      </c>
      <c r="F12">
        <v>1</v>
      </c>
      <c r="G12">
        <v>16.7</v>
      </c>
      <c r="H12" t="s">
        <v>9</v>
      </c>
      <c r="I12">
        <f t="shared" si="4"/>
        <v>0</v>
      </c>
      <c r="J12">
        <f t="shared" si="0"/>
        <v>1</v>
      </c>
      <c r="K12">
        <f t="shared" si="1"/>
        <v>0</v>
      </c>
      <c r="L12">
        <f t="shared" si="2"/>
        <v>0</v>
      </c>
      <c r="M12">
        <f t="shared" si="3"/>
        <v>0</v>
      </c>
    </row>
    <row r="13" spans="1:13" x14ac:dyDescent="0.35">
      <c r="A13">
        <v>1</v>
      </c>
      <c r="B13">
        <v>1</v>
      </c>
      <c r="C13" t="s">
        <v>10</v>
      </c>
      <c r="D13">
        <v>58</v>
      </c>
      <c r="E13">
        <v>0</v>
      </c>
      <c r="F13">
        <v>0</v>
      </c>
      <c r="G13">
        <v>26.55</v>
      </c>
      <c r="H13" t="s">
        <v>9</v>
      </c>
      <c r="I13">
        <f t="shared" si="4"/>
        <v>0</v>
      </c>
      <c r="J13">
        <f t="shared" si="0"/>
        <v>1</v>
      </c>
      <c r="K13">
        <f t="shared" si="1"/>
        <v>0</v>
      </c>
      <c r="L13">
        <f t="shared" si="2"/>
        <v>1</v>
      </c>
      <c r="M13">
        <f t="shared" si="3"/>
        <v>0</v>
      </c>
    </row>
    <row r="14" spans="1:13" x14ac:dyDescent="0.35">
      <c r="A14">
        <v>0</v>
      </c>
      <c r="B14">
        <v>3</v>
      </c>
      <c r="C14" t="s">
        <v>8</v>
      </c>
      <c r="D14">
        <v>20</v>
      </c>
      <c r="E14">
        <v>0</v>
      </c>
      <c r="F14">
        <v>0</v>
      </c>
      <c r="G14">
        <v>8.0500000000000007</v>
      </c>
      <c r="H14" t="s">
        <v>9</v>
      </c>
      <c r="I14">
        <f t="shared" si="4"/>
        <v>1</v>
      </c>
      <c r="J14">
        <f t="shared" si="0"/>
        <v>1</v>
      </c>
      <c r="K14">
        <f t="shared" si="1"/>
        <v>0</v>
      </c>
      <c r="L14">
        <f t="shared" si="2"/>
        <v>0</v>
      </c>
      <c r="M14">
        <f t="shared" si="3"/>
        <v>0</v>
      </c>
    </row>
    <row r="15" spans="1:13" x14ac:dyDescent="0.35">
      <c r="A15">
        <v>0</v>
      </c>
      <c r="B15">
        <v>3</v>
      </c>
      <c r="C15" t="s">
        <v>8</v>
      </c>
      <c r="D15">
        <v>39</v>
      </c>
      <c r="E15">
        <v>1</v>
      </c>
      <c r="F15">
        <v>5</v>
      </c>
      <c r="G15">
        <v>31.274999999999999</v>
      </c>
      <c r="H15" t="s">
        <v>9</v>
      </c>
      <c r="I15">
        <f t="shared" si="4"/>
        <v>1</v>
      </c>
      <c r="J15">
        <f t="shared" si="0"/>
        <v>1</v>
      </c>
      <c r="K15">
        <f t="shared" si="1"/>
        <v>0</v>
      </c>
      <c r="L15">
        <f t="shared" si="2"/>
        <v>0</v>
      </c>
      <c r="M15">
        <f t="shared" si="3"/>
        <v>0</v>
      </c>
    </row>
    <row r="16" spans="1:13" x14ac:dyDescent="0.35">
      <c r="A16">
        <v>0</v>
      </c>
      <c r="B16">
        <v>3</v>
      </c>
      <c r="C16" t="s">
        <v>10</v>
      </c>
      <c r="D16">
        <v>14</v>
      </c>
      <c r="E16">
        <v>0</v>
      </c>
      <c r="F16">
        <v>0</v>
      </c>
      <c r="G16">
        <v>7.8541999999999996</v>
      </c>
      <c r="H16" t="s">
        <v>9</v>
      </c>
      <c r="I16">
        <f t="shared" si="4"/>
        <v>0</v>
      </c>
      <c r="J16">
        <f t="shared" si="0"/>
        <v>1</v>
      </c>
      <c r="K16">
        <f t="shared" si="1"/>
        <v>0</v>
      </c>
      <c r="L16">
        <f t="shared" si="2"/>
        <v>0</v>
      </c>
      <c r="M16">
        <f t="shared" si="3"/>
        <v>0</v>
      </c>
    </row>
    <row r="17" spans="1:13" x14ac:dyDescent="0.35">
      <c r="A17">
        <v>1</v>
      </c>
      <c r="B17">
        <v>2</v>
      </c>
      <c r="C17" t="s">
        <v>10</v>
      </c>
      <c r="D17">
        <v>55</v>
      </c>
      <c r="E17">
        <v>0</v>
      </c>
      <c r="F17">
        <v>0</v>
      </c>
      <c r="G17">
        <v>16</v>
      </c>
      <c r="H17" t="s">
        <v>9</v>
      </c>
      <c r="I17">
        <f t="shared" si="4"/>
        <v>0</v>
      </c>
      <c r="J17">
        <f t="shared" si="0"/>
        <v>1</v>
      </c>
      <c r="K17">
        <f t="shared" si="1"/>
        <v>0</v>
      </c>
      <c r="L17">
        <f t="shared" si="2"/>
        <v>0</v>
      </c>
      <c r="M17">
        <f t="shared" si="3"/>
        <v>1</v>
      </c>
    </row>
    <row r="18" spans="1:13" x14ac:dyDescent="0.35">
      <c r="A18">
        <v>0</v>
      </c>
      <c r="B18">
        <v>3</v>
      </c>
      <c r="C18" t="s">
        <v>8</v>
      </c>
      <c r="D18">
        <v>2</v>
      </c>
      <c r="E18">
        <v>4</v>
      </c>
      <c r="F18">
        <v>1</v>
      </c>
      <c r="G18">
        <v>29.125</v>
      </c>
      <c r="H18" t="s">
        <v>12</v>
      </c>
      <c r="I18">
        <f t="shared" si="4"/>
        <v>1</v>
      </c>
      <c r="J18">
        <f t="shared" si="0"/>
        <v>0</v>
      </c>
      <c r="K18">
        <f t="shared" si="1"/>
        <v>0</v>
      </c>
      <c r="L18">
        <f t="shared" si="2"/>
        <v>0</v>
      </c>
      <c r="M18">
        <f t="shared" si="3"/>
        <v>0</v>
      </c>
    </row>
    <row r="19" spans="1:13" x14ac:dyDescent="0.35">
      <c r="A19">
        <v>1</v>
      </c>
      <c r="B19">
        <v>2</v>
      </c>
      <c r="C19" t="s">
        <v>8</v>
      </c>
      <c r="E19">
        <v>0</v>
      </c>
      <c r="F19">
        <v>0</v>
      </c>
      <c r="G19">
        <v>13</v>
      </c>
      <c r="H19" t="s">
        <v>9</v>
      </c>
      <c r="J19">
        <f t="shared" si="0"/>
        <v>1</v>
      </c>
      <c r="K19">
        <f t="shared" si="1"/>
        <v>0</v>
      </c>
      <c r="L19">
        <f t="shared" si="2"/>
        <v>0</v>
      </c>
      <c r="M19">
        <f t="shared" si="3"/>
        <v>1</v>
      </c>
    </row>
    <row r="20" spans="1:13" x14ac:dyDescent="0.35">
      <c r="A20">
        <v>0</v>
      </c>
      <c r="B20">
        <v>3</v>
      </c>
      <c r="C20" t="s">
        <v>10</v>
      </c>
      <c r="D20">
        <v>31</v>
      </c>
      <c r="E20">
        <v>1</v>
      </c>
      <c r="F20">
        <v>0</v>
      </c>
      <c r="G20">
        <v>18</v>
      </c>
      <c r="H20" t="s">
        <v>9</v>
      </c>
      <c r="I20">
        <f>IF(Sex="male",1,0)</f>
        <v>0</v>
      </c>
      <c r="J20">
        <f t="shared" si="0"/>
        <v>1</v>
      </c>
      <c r="K20">
        <f t="shared" si="1"/>
        <v>0</v>
      </c>
      <c r="L20">
        <f t="shared" si="2"/>
        <v>0</v>
      </c>
      <c r="M20">
        <f t="shared" si="3"/>
        <v>0</v>
      </c>
    </row>
    <row r="21" spans="1:13" x14ac:dyDescent="0.35">
      <c r="A21">
        <v>1</v>
      </c>
      <c r="B21">
        <v>3</v>
      </c>
      <c r="C21" t="s">
        <v>10</v>
      </c>
      <c r="E21">
        <v>0</v>
      </c>
      <c r="F21">
        <v>0</v>
      </c>
      <c r="G21">
        <v>7.2249999999999996</v>
      </c>
      <c r="H21" t="s">
        <v>11</v>
      </c>
      <c r="J21">
        <f t="shared" si="0"/>
        <v>0</v>
      </c>
      <c r="K21">
        <f t="shared" si="1"/>
        <v>1</v>
      </c>
      <c r="L21">
        <f t="shared" si="2"/>
        <v>0</v>
      </c>
      <c r="M21">
        <f t="shared" si="3"/>
        <v>0</v>
      </c>
    </row>
    <row r="22" spans="1:13" x14ac:dyDescent="0.35">
      <c r="A22">
        <v>0</v>
      </c>
      <c r="B22">
        <v>2</v>
      </c>
      <c r="C22" t="s">
        <v>8</v>
      </c>
      <c r="D22">
        <v>35</v>
      </c>
      <c r="E22">
        <v>0</v>
      </c>
      <c r="F22">
        <v>0</v>
      </c>
      <c r="G22">
        <v>26</v>
      </c>
      <c r="H22" t="s">
        <v>9</v>
      </c>
      <c r="I22">
        <f t="shared" ref="I22:I27" si="5">IF(Sex="male",1,0)</f>
        <v>1</v>
      </c>
      <c r="J22">
        <f t="shared" si="0"/>
        <v>1</v>
      </c>
      <c r="K22">
        <f t="shared" si="1"/>
        <v>0</v>
      </c>
      <c r="L22">
        <f t="shared" si="2"/>
        <v>0</v>
      </c>
      <c r="M22">
        <f t="shared" si="3"/>
        <v>1</v>
      </c>
    </row>
    <row r="23" spans="1:13" x14ac:dyDescent="0.35">
      <c r="A23">
        <v>1</v>
      </c>
      <c r="B23">
        <v>2</v>
      </c>
      <c r="C23" t="s">
        <v>8</v>
      </c>
      <c r="D23">
        <v>34</v>
      </c>
      <c r="E23">
        <v>0</v>
      </c>
      <c r="F23">
        <v>0</v>
      </c>
      <c r="G23">
        <v>13</v>
      </c>
      <c r="H23" t="s">
        <v>9</v>
      </c>
      <c r="I23">
        <f t="shared" si="5"/>
        <v>1</v>
      </c>
      <c r="J23">
        <f t="shared" si="0"/>
        <v>1</v>
      </c>
      <c r="K23">
        <f t="shared" si="1"/>
        <v>0</v>
      </c>
      <c r="L23">
        <f t="shared" si="2"/>
        <v>0</v>
      </c>
      <c r="M23">
        <f t="shared" si="3"/>
        <v>1</v>
      </c>
    </row>
    <row r="24" spans="1:13" x14ac:dyDescent="0.35">
      <c r="A24">
        <v>1</v>
      </c>
      <c r="B24">
        <v>3</v>
      </c>
      <c r="C24" t="s">
        <v>10</v>
      </c>
      <c r="D24">
        <v>15</v>
      </c>
      <c r="E24">
        <v>0</v>
      </c>
      <c r="F24">
        <v>0</v>
      </c>
      <c r="G24">
        <v>8.0291999999999994</v>
      </c>
      <c r="H24" t="s">
        <v>12</v>
      </c>
      <c r="I24">
        <f t="shared" si="5"/>
        <v>0</v>
      </c>
      <c r="J24">
        <f t="shared" si="0"/>
        <v>0</v>
      </c>
      <c r="K24">
        <f t="shared" si="1"/>
        <v>0</v>
      </c>
      <c r="L24">
        <f t="shared" si="2"/>
        <v>0</v>
      </c>
      <c r="M24">
        <f t="shared" si="3"/>
        <v>0</v>
      </c>
    </row>
    <row r="25" spans="1:13" x14ac:dyDescent="0.35">
      <c r="A25">
        <v>1</v>
      </c>
      <c r="B25">
        <v>1</v>
      </c>
      <c r="C25" t="s">
        <v>8</v>
      </c>
      <c r="D25">
        <v>28</v>
      </c>
      <c r="E25">
        <v>0</v>
      </c>
      <c r="F25">
        <v>0</v>
      </c>
      <c r="G25">
        <v>35.5</v>
      </c>
      <c r="H25" t="s">
        <v>9</v>
      </c>
      <c r="I25">
        <f t="shared" si="5"/>
        <v>1</v>
      </c>
      <c r="J25">
        <f t="shared" si="0"/>
        <v>1</v>
      </c>
      <c r="K25">
        <f t="shared" si="1"/>
        <v>0</v>
      </c>
      <c r="L25">
        <f t="shared" si="2"/>
        <v>1</v>
      </c>
      <c r="M25">
        <f t="shared" si="3"/>
        <v>0</v>
      </c>
    </row>
    <row r="26" spans="1:13" x14ac:dyDescent="0.35">
      <c r="A26">
        <v>0</v>
      </c>
      <c r="B26">
        <v>3</v>
      </c>
      <c r="C26" t="s">
        <v>10</v>
      </c>
      <c r="D26">
        <v>8</v>
      </c>
      <c r="E26">
        <v>3</v>
      </c>
      <c r="F26">
        <v>1</v>
      </c>
      <c r="G26">
        <v>21.074999999999999</v>
      </c>
      <c r="H26" t="s">
        <v>9</v>
      </c>
      <c r="I26">
        <f t="shared" si="5"/>
        <v>0</v>
      </c>
      <c r="J26">
        <f t="shared" si="0"/>
        <v>1</v>
      </c>
      <c r="K26">
        <f t="shared" si="1"/>
        <v>0</v>
      </c>
      <c r="L26">
        <f t="shared" si="2"/>
        <v>0</v>
      </c>
      <c r="M26">
        <f t="shared" si="3"/>
        <v>0</v>
      </c>
    </row>
    <row r="27" spans="1:13" x14ac:dyDescent="0.35">
      <c r="A27">
        <v>1</v>
      </c>
      <c r="B27">
        <v>3</v>
      </c>
      <c r="C27" t="s">
        <v>10</v>
      </c>
      <c r="D27">
        <v>38</v>
      </c>
      <c r="E27">
        <v>1</v>
      </c>
      <c r="F27">
        <v>5</v>
      </c>
      <c r="G27">
        <v>31.387499999999999</v>
      </c>
      <c r="H27" t="s">
        <v>9</v>
      </c>
      <c r="I27">
        <f t="shared" si="5"/>
        <v>0</v>
      </c>
      <c r="J27">
        <f t="shared" si="0"/>
        <v>1</v>
      </c>
      <c r="K27">
        <f t="shared" si="1"/>
        <v>0</v>
      </c>
      <c r="L27">
        <f t="shared" si="2"/>
        <v>0</v>
      </c>
      <c r="M27">
        <f t="shared" si="3"/>
        <v>0</v>
      </c>
    </row>
    <row r="28" spans="1:13" x14ac:dyDescent="0.35">
      <c r="A28">
        <v>0</v>
      </c>
      <c r="B28">
        <v>3</v>
      </c>
      <c r="C28" t="s">
        <v>8</v>
      </c>
      <c r="E28">
        <v>0</v>
      </c>
      <c r="F28">
        <v>0</v>
      </c>
      <c r="G28">
        <v>7.2249999999999996</v>
      </c>
      <c r="H28" t="s">
        <v>11</v>
      </c>
      <c r="J28">
        <f t="shared" si="0"/>
        <v>0</v>
      </c>
      <c r="K28">
        <f t="shared" si="1"/>
        <v>1</v>
      </c>
      <c r="L28">
        <f t="shared" si="2"/>
        <v>0</v>
      </c>
      <c r="M28">
        <f t="shared" si="3"/>
        <v>0</v>
      </c>
    </row>
    <row r="29" spans="1:13" x14ac:dyDescent="0.35">
      <c r="A29">
        <v>0</v>
      </c>
      <c r="B29">
        <v>1</v>
      </c>
      <c r="C29" t="s">
        <v>8</v>
      </c>
      <c r="D29">
        <v>19</v>
      </c>
      <c r="E29">
        <v>3</v>
      </c>
      <c r="F29">
        <v>2</v>
      </c>
      <c r="G29">
        <v>263</v>
      </c>
      <c r="H29" t="s">
        <v>9</v>
      </c>
      <c r="I29">
        <f>IF(Sex="male",1,0)</f>
        <v>1</v>
      </c>
      <c r="J29">
        <f t="shared" si="0"/>
        <v>1</v>
      </c>
      <c r="K29">
        <f t="shared" si="1"/>
        <v>0</v>
      </c>
      <c r="L29">
        <f t="shared" si="2"/>
        <v>1</v>
      </c>
      <c r="M29">
        <f t="shared" si="3"/>
        <v>0</v>
      </c>
    </row>
    <row r="30" spans="1:13" x14ac:dyDescent="0.35">
      <c r="A30">
        <v>1</v>
      </c>
      <c r="B30">
        <v>3</v>
      </c>
      <c r="C30" t="s">
        <v>10</v>
      </c>
      <c r="E30">
        <v>0</v>
      </c>
      <c r="F30">
        <v>0</v>
      </c>
      <c r="G30">
        <v>7.8792</v>
      </c>
      <c r="H30" t="s">
        <v>12</v>
      </c>
      <c r="J30">
        <f t="shared" si="0"/>
        <v>0</v>
      </c>
      <c r="K30">
        <f t="shared" si="1"/>
        <v>0</v>
      </c>
      <c r="L30">
        <f t="shared" si="2"/>
        <v>0</v>
      </c>
      <c r="M30">
        <f t="shared" si="3"/>
        <v>0</v>
      </c>
    </row>
    <row r="31" spans="1:13" x14ac:dyDescent="0.35">
      <c r="A31">
        <v>0</v>
      </c>
      <c r="B31">
        <v>3</v>
      </c>
      <c r="C31" t="s">
        <v>8</v>
      </c>
      <c r="E31">
        <v>0</v>
      </c>
      <c r="F31">
        <v>0</v>
      </c>
      <c r="G31">
        <v>7.8958000000000004</v>
      </c>
      <c r="H31" t="s">
        <v>9</v>
      </c>
      <c r="J31">
        <f t="shared" si="0"/>
        <v>1</v>
      </c>
      <c r="K31">
        <f t="shared" si="1"/>
        <v>0</v>
      </c>
      <c r="L31">
        <f t="shared" si="2"/>
        <v>0</v>
      </c>
      <c r="M31">
        <f t="shared" si="3"/>
        <v>0</v>
      </c>
    </row>
    <row r="32" spans="1:13" x14ac:dyDescent="0.35">
      <c r="A32">
        <v>0</v>
      </c>
      <c r="B32">
        <v>1</v>
      </c>
      <c r="C32" t="s">
        <v>8</v>
      </c>
      <c r="D32">
        <v>40</v>
      </c>
      <c r="E32">
        <v>0</v>
      </c>
      <c r="F32">
        <v>0</v>
      </c>
      <c r="G32">
        <v>27.720800000000001</v>
      </c>
      <c r="H32" t="s">
        <v>11</v>
      </c>
      <c r="I32">
        <f>IF(Sex="male",1,0)</f>
        <v>1</v>
      </c>
      <c r="J32">
        <f t="shared" si="0"/>
        <v>0</v>
      </c>
      <c r="K32">
        <f t="shared" si="1"/>
        <v>1</v>
      </c>
      <c r="L32">
        <f t="shared" si="2"/>
        <v>1</v>
      </c>
      <c r="M32">
        <f t="shared" si="3"/>
        <v>0</v>
      </c>
    </row>
    <row r="33" spans="1:13" x14ac:dyDescent="0.35">
      <c r="A33">
        <v>1</v>
      </c>
      <c r="B33">
        <v>1</v>
      </c>
      <c r="C33" t="s">
        <v>10</v>
      </c>
      <c r="E33">
        <v>1</v>
      </c>
      <c r="F33">
        <v>0</v>
      </c>
      <c r="G33">
        <v>146.52080000000001</v>
      </c>
      <c r="H33" t="s">
        <v>11</v>
      </c>
      <c r="J33">
        <f t="shared" si="0"/>
        <v>0</v>
      </c>
      <c r="K33">
        <f t="shared" si="1"/>
        <v>1</v>
      </c>
      <c r="L33">
        <f t="shared" si="2"/>
        <v>1</v>
      </c>
      <c r="M33">
        <f t="shared" si="3"/>
        <v>0</v>
      </c>
    </row>
    <row r="34" spans="1:13" x14ac:dyDescent="0.35">
      <c r="A34">
        <v>1</v>
      </c>
      <c r="B34">
        <v>3</v>
      </c>
      <c r="C34" t="s">
        <v>10</v>
      </c>
      <c r="E34">
        <v>0</v>
      </c>
      <c r="F34">
        <v>0</v>
      </c>
      <c r="G34">
        <v>7.75</v>
      </c>
      <c r="H34" t="s">
        <v>12</v>
      </c>
      <c r="J34">
        <f t="shared" si="0"/>
        <v>0</v>
      </c>
      <c r="K34">
        <f t="shared" si="1"/>
        <v>0</v>
      </c>
      <c r="L34">
        <f t="shared" si="2"/>
        <v>0</v>
      </c>
      <c r="M34">
        <f t="shared" si="3"/>
        <v>0</v>
      </c>
    </row>
    <row r="35" spans="1:13" x14ac:dyDescent="0.35">
      <c r="A35">
        <v>0</v>
      </c>
      <c r="B35">
        <v>2</v>
      </c>
      <c r="C35" t="s">
        <v>8</v>
      </c>
      <c r="D35">
        <v>66</v>
      </c>
      <c r="E35">
        <v>0</v>
      </c>
      <c r="F35">
        <v>0</v>
      </c>
      <c r="G35">
        <v>10.5</v>
      </c>
      <c r="H35" t="s">
        <v>9</v>
      </c>
      <c r="I35">
        <f>IF(Sex="male",1,0)</f>
        <v>1</v>
      </c>
      <c r="J35">
        <f t="shared" si="0"/>
        <v>1</v>
      </c>
      <c r="K35">
        <f t="shared" si="1"/>
        <v>0</v>
      </c>
      <c r="L35">
        <f t="shared" si="2"/>
        <v>0</v>
      </c>
      <c r="M35">
        <f t="shared" si="3"/>
        <v>1</v>
      </c>
    </row>
    <row r="36" spans="1:13" x14ac:dyDescent="0.35">
      <c r="A36">
        <v>0</v>
      </c>
      <c r="B36">
        <v>1</v>
      </c>
      <c r="C36" t="s">
        <v>8</v>
      </c>
      <c r="D36">
        <v>28</v>
      </c>
      <c r="E36">
        <v>1</v>
      </c>
      <c r="F36">
        <v>0</v>
      </c>
      <c r="G36">
        <v>82.1708</v>
      </c>
      <c r="H36" t="s">
        <v>11</v>
      </c>
      <c r="I36">
        <f>IF(Sex="male",1,0)</f>
        <v>1</v>
      </c>
      <c r="J36">
        <f t="shared" si="0"/>
        <v>0</v>
      </c>
      <c r="K36">
        <f t="shared" si="1"/>
        <v>1</v>
      </c>
      <c r="L36">
        <f t="shared" si="2"/>
        <v>1</v>
      </c>
      <c r="M36">
        <f t="shared" si="3"/>
        <v>0</v>
      </c>
    </row>
    <row r="37" spans="1:13" x14ac:dyDescent="0.35">
      <c r="A37">
        <v>0</v>
      </c>
      <c r="B37">
        <v>1</v>
      </c>
      <c r="C37" t="s">
        <v>8</v>
      </c>
      <c r="D37">
        <v>42</v>
      </c>
      <c r="E37">
        <v>1</v>
      </c>
      <c r="F37">
        <v>0</v>
      </c>
      <c r="G37">
        <v>52</v>
      </c>
      <c r="H37" t="s">
        <v>9</v>
      </c>
      <c r="I37">
        <f>IF(Sex="male",1,0)</f>
        <v>1</v>
      </c>
      <c r="J37">
        <f t="shared" si="0"/>
        <v>1</v>
      </c>
      <c r="K37">
        <f t="shared" si="1"/>
        <v>0</v>
      </c>
      <c r="L37">
        <f t="shared" si="2"/>
        <v>1</v>
      </c>
      <c r="M37">
        <f t="shared" si="3"/>
        <v>0</v>
      </c>
    </row>
    <row r="38" spans="1:13" x14ac:dyDescent="0.35">
      <c r="A38">
        <v>1</v>
      </c>
      <c r="B38">
        <v>3</v>
      </c>
      <c r="C38" t="s">
        <v>8</v>
      </c>
      <c r="E38">
        <v>0</v>
      </c>
      <c r="F38">
        <v>0</v>
      </c>
      <c r="G38">
        <v>7.2291999999999996</v>
      </c>
      <c r="H38" t="s">
        <v>11</v>
      </c>
      <c r="J38">
        <f t="shared" si="0"/>
        <v>0</v>
      </c>
      <c r="K38">
        <f t="shared" si="1"/>
        <v>1</v>
      </c>
      <c r="L38">
        <f t="shared" si="2"/>
        <v>0</v>
      </c>
      <c r="M38">
        <f t="shared" si="3"/>
        <v>0</v>
      </c>
    </row>
    <row r="39" spans="1:13" x14ac:dyDescent="0.35">
      <c r="A39">
        <v>0</v>
      </c>
      <c r="B39">
        <v>3</v>
      </c>
      <c r="C39" t="s">
        <v>8</v>
      </c>
      <c r="D39">
        <v>21</v>
      </c>
      <c r="E39">
        <v>0</v>
      </c>
      <c r="F39">
        <v>0</v>
      </c>
      <c r="G39">
        <v>8.0500000000000007</v>
      </c>
      <c r="H39" t="s">
        <v>9</v>
      </c>
      <c r="I39">
        <f>IF(Sex="male",1,0)</f>
        <v>1</v>
      </c>
      <c r="J39">
        <f t="shared" si="0"/>
        <v>1</v>
      </c>
      <c r="K39">
        <f t="shared" si="1"/>
        <v>0</v>
      </c>
      <c r="L39">
        <f t="shared" si="2"/>
        <v>0</v>
      </c>
      <c r="M39">
        <f t="shared" si="3"/>
        <v>0</v>
      </c>
    </row>
    <row r="40" spans="1:13" x14ac:dyDescent="0.35">
      <c r="A40">
        <v>0</v>
      </c>
      <c r="B40">
        <v>3</v>
      </c>
      <c r="C40" t="s">
        <v>10</v>
      </c>
      <c r="D40">
        <v>18</v>
      </c>
      <c r="E40">
        <v>2</v>
      </c>
      <c r="F40">
        <v>0</v>
      </c>
      <c r="G40">
        <v>18</v>
      </c>
      <c r="H40" t="s">
        <v>9</v>
      </c>
      <c r="I40">
        <f>IF(Sex="male",1,0)</f>
        <v>0</v>
      </c>
      <c r="J40">
        <f t="shared" si="0"/>
        <v>1</v>
      </c>
      <c r="K40">
        <f t="shared" si="1"/>
        <v>0</v>
      </c>
      <c r="L40">
        <f t="shared" si="2"/>
        <v>0</v>
      </c>
      <c r="M40">
        <f t="shared" si="3"/>
        <v>0</v>
      </c>
    </row>
    <row r="41" spans="1:13" x14ac:dyDescent="0.35">
      <c r="A41">
        <v>1</v>
      </c>
      <c r="B41">
        <v>3</v>
      </c>
      <c r="C41" t="s">
        <v>10</v>
      </c>
      <c r="D41">
        <v>14</v>
      </c>
      <c r="E41">
        <v>1</v>
      </c>
      <c r="F41">
        <v>0</v>
      </c>
      <c r="G41">
        <v>11.2417</v>
      </c>
      <c r="H41" t="s">
        <v>11</v>
      </c>
      <c r="I41">
        <f>IF(Sex="male",1,0)</f>
        <v>0</v>
      </c>
      <c r="J41">
        <f t="shared" si="0"/>
        <v>0</v>
      </c>
      <c r="K41">
        <f t="shared" si="1"/>
        <v>1</v>
      </c>
      <c r="L41">
        <f t="shared" si="2"/>
        <v>0</v>
      </c>
      <c r="M41">
        <f t="shared" si="3"/>
        <v>0</v>
      </c>
    </row>
    <row r="42" spans="1:13" x14ac:dyDescent="0.35">
      <c r="A42">
        <v>0</v>
      </c>
      <c r="B42">
        <v>3</v>
      </c>
      <c r="C42" t="s">
        <v>10</v>
      </c>
      <c r="D42">
        <v>40</v>
      </c>
      <c r="E42">
        <v>1</v>
      </c>
      <c r="F42">
        <v>0</v>
      </c>
      <c r="G42">
        <v>9.4749999999999996</v>
      </c>
      <c r="H42" t="s">
        <v>9</v>
      </c>
      <c r="I42">
        <f>IF(Sex="male",1,0)</f>
        <v>0</v>
      </c>
      <c r="J42">
        <f t="shared" si="0"/>
        <v>1</v>
      </c>
      <c r="K42">
        <f t="shared" si="1"/>
        <v>0</v>
      </c>
      <c r="L42">
        <f t="shared" si="2"/>
        <v>0</v>
      </c>
      <c r="M42">
        <f t="shared" si="3"/>
        <v>0</v>
      </c>
    </row>
    <row r="43" spans="1:13" x14ac:dyDescent="0.35">
      <c r="A43">
        <v>0</v>
      </c>
      <c r="B43">
        <v>2</v>
      </c>
      <c r="C43" t="s">
        <v>10</v>
      </c>
      <c r="D43">
        <v>27</v>
      </c>
      <c r="E43">
        <v>1</v>
      </c>
      <c r="F43">
        <v>0</v>
      </c>
      <c r="G43">
        <v>21</v>
      </c>
      <c r="H43" t="s">
        <v>9</v>
      </c>
      <c r="I43">
        <f>IF(Sex="male",1,0)</f>
        <v>0</v>
      </c>
      <c r="J43">
        <f t="shared" si="0"/>
        <v>1</v>
      </c>
      <c r="K43">
        <f t="shared" si="1"/>
        <v>0</v>
      </c>
      <c r="L43">
        <f t="shared" si="2"/>
        <v>0</v>
      </c>
      <c r="M43">
        <f t="shared" si="3"/>
        <v>1</v>
      </c>
    </row>
    <row r="44" spans="1:13" x14ac:dyDescent="0.35">
      <c r="A44">
        <v>0</v>
      </c>
      <c r="B44">
        <v>3</v>
      </c>
      <c r="C44" t="s">
        <v>8</v>
      </c>
      <c r="E44">
        <v>0</v>
      </c>
      <c r="F44">
        <v>0</v>
      </c>
      <c r="G44">
        <v>7.8958000000000004</v>
      </c>
      <c r="H44" t="s">
        <v>11</v>
      </c>
      <c r="J44">
        <f t="shared" si="0"/>
        <v>0</v>
      </c>
      <c r="K44">
        <f t="shared" si="1"/>
        <v>1</v>
      </c>
      <c r="L44">
        <f t="shared" si="2"/>
        <v>0</v>
      </c>
      <c r="M44">
        <f t="shared" si="3"/>
        <v>0</v>
      </c>
    </row>
    <row r="45" spans="1:13" x14ac:dyDescent="0.35">
      <c r="A45">
        <v>1</v>
      </c>
      <c r="B45">
        <v>2</v>
      </c>
      <c r="C45" t="s">
        <v>10</v>
      </c>
      <c r="D45">
        <v>3</v>
      </c>
      <c r="E45">
        <v>1</v>
      </c>
      <c r="F45">
        <v>2</v>
      </c>
      <c r="G45">
        <v>41.5792</v>
      </c>
      <c r="H45" t="s">
        <v>11</v>
      </c>
      <c r="I45">
        <f>IF(Sex="male",1,0)</f>
        <v>0</v>
      </c>
      <c r="J45">
        <f t="shared" si="0"/>
        <v>0</v>
      </c>
      <c r="K45">
        <f t="shared" si="1"/>
        <v>1</v>
      </c>
      <c r="L45">
        <f t="shared" si="2"/>
        <v>0</v>
      </c>
      <c r="M45">
        <f t="shared" si="3"/>
        <v>1</v>
      </c>
    </row>
    <row r="46" spans="1:13" x14ac:dyDescent="0.35">
      <c r="A46">
        <v>1</v>
      </c>
      <c r="B46">
        <v>3</v>
      </c>
      <c r="C46" t="s">
        <v>10</v>
      </c>
      <c r="D46">
        <v>19</v>
      </c>
      <c r="E46">
        <v>0</v>
      </c>
      <c r="F46">
        <v>0</v>
      </c>
      <c r="G46">
        <v>7.8792</v>
      </c>
      <c r="H46" t="s">
        <v>12</v>
      </c>
      <c r="I46">
        <f>IF(Sex="male",1,0)</f>
        <v>0</v>
      </c>
      <c r="J46">
        <f t="shared" si="0"/>
        <v>0</v>
      </c>
      <c r="K46">
        <f t="shared" si="1"/>
        <v>0</v>
      </c>
      <c r="L46">
        <f t="shared" si="2"/>
        <v>0</v>
      </c>
      <c r="M46">
        <f t="shared" si="3"/>
        <v>0</v>
      </c>
    </row>
    <row r="47" spans="1:13" x14ac:dyDescent="0.35">
      <c r="A47">
        <v>0</v>
      </c>
      <c r="B47">
        <v>3</v>
      </c>
      <c r="C47" t="s">
        <v>8</v>
      </c>
      <c r="E47">
        <v>0</v>
      </c>
      <c r="F47">
        <v>0</v>
      </c>
      <c r="G47">
        <v>8.0500000000000007</v>
      </c>
      <c r="H47" t="s">
        <v>9</v>
      </c>
      <c r="J47">
        <f t="shared" si="0"/>
        <v>1</v>
      </c>
      <c r="K47">
        <f t="shared" si="1"/>
        <v>0</v>
      </c>
      <c r="L47">
        <f t="shared" si="2"/>
        <v>0</v>
      </c>
      <c r="M47">
        <f t="shared" si="3"/>
        <v>0</v>
      </c>
    </row>
    <row r="48" spans="1:13" x14ac:dyDescent="0.35">
      <c r="A48">
        <v>0</v>
      </c>
      <c r="B48">
        <v>3</v>
      </c>
      <c r="C48" t="s">
        <v>8</v>
      </c>
      <c r="E48">
        <v>1</v>
      </c>
      <c r="F48">
        <v>0</v>
      </c>
      <c r="G48">
        <v>15.5</v>
      </c>
      <c r="H48" t="s">
        <v>12</v>
      </c>
      <c r="J48">
        <f t="shared" si="0"/>
        <v>0</v>
      </c>
      <c r="K48">
        <f t="shared" si="1"/>
        <v>0</v>
      </c>
      <c r="L48">
        <f t="shared" si="2"/>
        <v>0</v>
      </c>
      <c r="M48">
        <f t="shared" si="3"/>
        <v>0</v>
      </c>
    </row>
    <row r="49" spans="1:13" x14ac:dyDescent="0.35">
      <c r="A49">
        <v>1</v>
      </c>
      <c r="B49">
        <v>3</v>
      </c>
      <c r="C49" t="s">
        <v>10</v>
      </c>
      <c r="E49">
        <v>0</v>
      </c>
      <c r="F49">
        <v>0</v>
      </c>
      <c r="G49">
        <v>7.75</v>
      </c>
      <c r="H49" t="s">
        <v>12</v>
      </c>
      <c r="J49">
        <f t="shared" si="0"/>
        <v>0</v>
      </c>
      <c r="K49">
        <f t="shared" si="1"/>
        <v>0</v>
      </c>
      <c r="L49">
        <f t="shared" si="2"/>
        <v>0</v>
      </c>
      <c r="M49">
        <f t="shared" si="3"/>
        <v>0</v>
      </c>
    </row>
    <row r="50" spans="1:13" x14ac:dyDescent="0.35">
      <c r="A50">
        <v>0</v>
      </c>
      <c r="B50">
        <v>3</v>
      </c>
      <c r="C50" t="s">
        <v>8</v>
      </c>
      <c r="E50">
        <v>2</v>
      </c>
      <c r="F50">
        <v>0</v>
      </c>
      <c r="G50">
        <v>21.679200000000002</v>
      </c>
      <c r="H50" t="s">
        <v>11</v>
      </c>
      <c r="J50">
        <f t="shared" si="0"/>
        <v>0</v>
      </c>
      <c r="K50">
        <f t="shared" si="1"/>
        <v>1</v>
      </c>
      <c r="L50">
        <f t="shared" si="2"/>
        <v>0</v>
      </c>
      <c r="M50">
        <f t="shared" si="3"/>
        <v>0</v>
      </c>
    </row>
    <row r="51" spans="1:13" x14ac:dyDescent="0.35">
      <c r="A51">
        <v>0</v>
      </c>
      <c r="B51">
        <v>3</v>
      </c>
      <c r="C51" t="s">
        <v>10</v>
      </c>
      <c r="D51">
        <v>18</v>
      </c>
      <c r="E51">
        <v>1</v>
      </c>
      <c r="F51">
        <v>0</v>
      </c>
      <c r="G51">
        <v>17.8</v>
      </c>
      <c r="H51" t="s">
        <v>9</v>
      </c>
      <c r="I51">
        <f t="shared" ref="I51:I56" si="6">IF(Sex="male",1,0)</f>
        <v>0</v>
      </c>
      <c r="J51">
        <f t="shared" si="0"/>
        <v>1</v>
      </c>
      <c r="K51">
        <f t="shared" si="1"/>
        <v>0</v>
      </c>
      <c r="L51">
        <f t="shared" si="2"/>
        <v>0</v>
      </c>
      <c r="M51">
        <f t="shared" si="3"/>
        <v>0</v>
      </c>
    </row>
    <row r="52" spans="1:13" x14ac:dyDescent="0.35">
      <c r="A52">
        <v>0</v>
      </c>
      <c r="B52">
        <v>3</v>
      </c>
      <c r="C52" t="s">
        <v>8</v>
      </c>
      <c r="D52">
        <v>7</v>
      </c>
      <c r="E52">
        <v>4</v>
      </c>
      <c r="F52">
        <v>1</v>
      </c>
      <c r="G52">
        <v>39.6875</v>
      </c>
      <c r="H52" t="s">
        <v>9</v>
      </c>
      <c r="I52">
        <f t="shared" si="6"/>
        <v>1</v>
      </c>
      <c r="J52">
        <f t="shared" si="0"/>
        <v>1</v>
      </c>
      <c r="K52">
        <f t="shared" si="1"/>
        <v>0</v>
      </c>
      <c r="L52">
        <f t="shared" si="2"/>
        <v>0</v>
      </c>
      <c r="M52">
        <f t="shared" si="3"/>
        <v>0</v>
      </c>
    </row>
    <row r="53" spans="1:13" x14ac:dyDescent="0.35">
      <c r="A53">
        <v>0</v>
      </c>
      <c r="B53">
        <v>3</v>
      </c>
      <c r="C53" t="s">
        <v>8</v>
      </c>
      <c r="D53">
        <v>21</v>
      </c>
      <c r="E53">
        <v>0</v>
      </c>
      <c r="F53">
        <v>0</v>
      </c>
      <c r="G53">
        <v>7.8</v>
      </c>
      <c r="H53" t="s">
        <v>9</v>
      </c>
      <c r="I53">
        <f t="shared" si="6"/>
        <v>1</v>
      </c>
      <c r="J53">
        <f t="shared" si="0"/>
        <v>1</v>
      </c>
      <c r="K53">
        <f t="shared" si="1"/>
        <v>0</v>
      </c>
      <c r="L53">
        <f t="shared" si="2"/>
        <v>0</v>
      </c>
      <c r="M53">
        <f t="shared" si="3"/>
        <v>0</v>
      </c>
    </row>
    <row r="54" spans="1:13" x14ac:dyDescent="0.35">
      <c r="A54">
        <v>1</v>
      </c>
      <c r="B54">
        <v>1</v>
      </c>
      <c r="C54" t="s">
        <v>10</v>
      </c>
      <c r="D54">
        <v>49</v>
      </c>
      <c r="E54">
        <v>1</v>
      </c>
      <c r="F54">
        <v>0</v>
      </c>
      <c r="G54">
        <v>76.729200000000006</v>
      </c>
      <c r="H54" t="s">
        <v>11</v>
      </c>
      <c r="I54">
        <f t="shared" si="6"/>
        <v>0</v>
      </c>
      <c r="J54">
        <f t="shared" si="0"/>
        <v>0</v>
      </c>
      <c r="K54">
        <f t="shared" si="1"/>
        <v>1</v>
      </c>
      <c r="L54">
        <f t="shared" si="2"/>
        <v>1</v>
      </c>
      <c r="M54">
        <f t="shared" si="3"/>
        <v>0</v>
      </c>
    </row>
    <row r="55" spans="1:13" x14ac:dyDescent="0.35">
      <c r="A55">
        <v>1</v>
      </c>
      <c r="B55">
        <v>2</v>
      </c>
      <c r="C55" t="s">
        <v>10</v>
      </c>
      <c r="D55">
        <v>29</v>
      </c>
      <c r="E55">
        <v>1</v>
      </c>
      <c r="F55">
        <v>0</v>
      </c>
      <c r="G55">
        <v>26</v>
      </c>
      <c r="H55" t="s">
        <v>9</v>
      </c>
      <c r="I55">
        <f t="shared" si="6"/>
        <v>0</v>
      </c>
      <c r="J55">
        <f t="shared" si="0"/>
        <v>1</v>
      </c>
      <c r="K55">
        <f t="shared" si="1"/>
        <v>0</v>
      </c>
      <c r="L55">
        <f t="shared" si="2"/>
        <v>0</v>
      </c>
      <c r="M55">
        <f t="shared" si="3"/>
        <v>1</v>
      </c>
    </row>
    <row r="56" spans="1:13" x14ac:dyDescent="0.35">
      <c r="A56">
        <v>0</v>
      </c>
      <c r="B56">
        <v>1</v>
      </c>
      <c r="C56" t="s">
        <v>8</v>
      </c>
      <c r="D56">
        <v>65</v>
      </c>
      <c r="E56">
        <v>0</v>
      </c>
      <c r="F56">
        <v>1</v>
      </c>
      <c r="G56">
        <v>61.979199999999999</v>
      </c>
      <c r="H56" t="s">
        <v>11</v>
      </c>
      <c r="I56">
        <f t="shared" si="6"/>
        <v>1</v>
      </c>
      <c r="J56">
        <f t="shared" si="0"/>
        <v>0</v>
      </c>
      <c r="K56">
        <f t="shared" si="1"/>
        <v>1</v>
      </c>
      <c r="L56">
        <f t="shared" si="2"/>
        <v>1</v>
      </c>
      <c r="M56">
        <f t="shared" si="3"/>
        <v>0</v>
      </c>
    </row>
    <row r="57" spans="1:13" x14ac:dyDescent="0.35">
      <c r="A57">
        <v>1</v>
      </c>
      <c r="B57">
        <v>1</v>
      </c>
      <c r="C57" t="s">
        <v>8</v>
      </c>
      <c r="E57">
        <v>0</v>
      </c>
      <c r="F57">
        <v>0</v>
      </c>
      <c r="G57">
        <v>35.5</v>
      </c>
      <c r="H57" t="s">
        <v>9</v>
      </c>
      <c r="J57">
        <f t="shared" si="0"/>
        <v>1</v>
      </c>
      <c r="K57">
        <f t="shared" si="1"/>
        <v>0</v>
      </c>
      <c r="L57">
        <f t="shared" si="2"/>
        <v>1</v>
      </c>
      <c r="M57">
        <f t="shared" si="3"/>
        <v>0</v>
      </c>
    </row>
    <row r="58" spans="1:13" x14ac:dyDescent="0.35">
      <c r="A58">
        <v>1</v>
      </c>
      <c r="B58">
        <v>2</v>
      </c>
      <c r="C58" t="s">
        <v>10</v>
      </c>
      <c r="D58">
        <v>21</v>
      </c>
      <c r="E58">
        <v>0</v>
      </c>
      <c r="F58">
        <v>0</v>
      </c>
      <c r="G58">
        <v>10.5</v>
      </c>
      <c r="H58" t="s">
        <v>9</v>
      </c>
      <c r="I58">
        <f>IF(Sex="male",1,0)</f>
        <v>0</v>
      </c>
      <c r="J58">
        <f t="shared" si="0"/>
        <v>1</v>
      </c>
      <c r="K58">
        <f t="shared" si="1"/>
        <v>0</v>
      </c>
      <c r="L58">
        <f t="shared" si="2"/>
        <v>0</v>
      </c>
      <c r="M58">
        <f t="shared" si="3"/>
        <v>1</v>
      </c>
    </row>
    <row r="59" spans="1:13" x14ac:dyDescent="0.35">
      <c r="A59">
        <v>0</v>
      </c>
      <c r="B59">
        <v>3</v>
      </c>
      <c r="C59" t="s">
        <v>8</v>
      </c>
      <c r="D59">
        <v>28.5</v>
      </c>
      <c r="E59">
        <v>0</v>
      </c>
      <c r="F59">
        <v>0</v>
      </c>
      <c r="G59">
        <v>7.2291999999999996</v>
      </c>
      <c r="H59" t="s">
        <v>11</v>
      </c>
      <c r="I59">
        <f>IF(Sex="male",1,0)</f>
        <v>1</v>
      </c>
      <c r="J59">
        <f t="shared" si="0"/>
        <v>0</v>
      </c>
      <c r="K59">
        <f t="shared" si="1"/>
        <v>1</v>
      </c>
      <c r="L59">
        <f t="shared" si="2"/>
        <v>0</v>
      </c>
      <c r="M59">
        <f t="shared" si="3"/>
        <v>0</v>
      </c>
    </row>
    <row r="60" spans="1:13" x14ac:dyDescent="0.35">
      <c r="A60">
        <v>1</v>
      </c>
      <c r="B60">
        <v>2</v>
      </c>
      <c r="C60" t="s">
        <v>10</v>
      </c>
      <c r="D60">
        <v>5</v>
      </c>
      <c r="E60">
        <v>1</v>
      </c>
      <c r="F60">
        <v>2</v>
      </c>
      <c r="G60">
        <v>27.75</v>
      </c>
      <c r="H60" t="s">
        <v>9</v>
      </c>
      <c r="I60">
        <f>IF(Sex="male",1,0)</f>
        <v>0</v>
      </c>
      <c r="J60">
        <f t="shared" si="0"/>
        <v>1</v>
      </c>
      <c r="K60">
        <f t="shared" si="1"/>
        <v>0</v>
      </c>
      <c r="L60">
        <f t="shared" si="2"/>
        <v>0</v>
      </c>
      <c r="M60">
        <f t="shared" si="3"/>
        <v>1</v>
      </c>
    </row>
    <row r="61" spans="1:13" x14ac:dyDescent="0.35">
      <c r="A61">
        <v>0</v>
      </c>
      <c r="B61">
        <v>3</v>
      </c>
      <c r="C61" t="s">
        <v>8</v>
      </c>
      <c r="D61">
        <v>11</v>
      </c>
      <c r="E61">
        <v>5</v>
      </c>
      <c r="F61">
        <v>2</v>
      </c>
      <c r="G61">
        <v>46.9</v>
      </c>
      <c r="H61" t="s">
        <v>9</v>
      </c>
      <c r="I61">
        <f>IF(Sex="male",1,0)</f>
        <v>1</v>
      </c>
      <c r="J61">
        <f t="shared" si="0"/>
        <v>1</v>
      </c>
      <c r="K61">
        <f t="shared" si="1"/>
        <v>0</v>
      </c>
      <c r="L61">
        <f t="shared" si="2"/>
        <v>0</v>
      </c>
      <c r="M61">
        <f t="shared" si="3"/>
        <v>0</v>
      </c>
    </row>
    <row r="62" spans="1:13" x14ac:dyDescent="0.35">
      <c r="A62">
        <v>0</v>
      </c>
      <c r="B62">
        <v>3</v>
      </c>
      <c r="C62" t="s">
        <v>8</v>
      </c>
      <c r="D62">
        <v>22</v>
      </c>
      <c r="E62">
        <v>0</v>
      </c>
      <c r="F62">
        <v>0</v>
      </c>
      <c r="G62">
        <v>7.2291999999999996</v>
      </c>
      <c r="H62" t="s">
        <v>11</v>
      </c>
      <c r="I62">
        <f>IF(Sex="male",1,0)</f>
        <v>1</v>
      </c>
      <c r="J62">
        <f t="shared" si="0"/>
        <v>0</v>
      </c>
      <c r="K62">
        <f t="shared" si="1"/>
        <v>1</v>
      </c>
      <c r="L62">
        <f t="shared" si="2"/>
        <v>0</v>
      </c>
      <c r="M62">
        <f t="shared" si="3"/>
        <v>0</v>
      </c>
    </row>
    <row r="63" spans="1:13" x14ac:dyDescent="0.35">
      <c r="A63">
        <v>1</v>
      </c>
      <c r="B63">
        <v>1</v>
      </c>
      <c r="C63" t="s">
        <v>10</v>
      </c>
      <c r="D63">
        <v>38</v>
      </c>
      <c r="E63">
        <v>0</v>
      </c>
      <c r="F63">
        <v>0</v>
      </c>
      <c r="G63">
        <v>80</v>
      </c>
      <c r="J63">
        <f t="shared" si="0"/>
        <v>0</v>
      </c>
      <c r="K63">
        <f t="shared" si="1"/>
        <v>0</v>
      </c>
      <c r="L63">
        <f t="shared" si="2"/>
        <v>1</v>
      </c>
      <c r="M63">
        <f t="shared" si="3"/>
        <v>0</v>
      </c>
    </row>
    <row r="64" spans="1:13" x14ac:dyDescent="0.35">
      <c r="A64">
        <v>0</v>
      </c>
      <c r="B64">
        <v>1</v>
      </c>
      <c r="C64" t="s">
        <v>8</v>
      </c>
      <c r="D64">
        <v>45</v>
      </c>
      <c r="E64">
        <v>1</v>
      </c>
      <c r="F64">
        <v>0</v>
      </c>
      <c r="G64">
        <v>83.474999999999994</v>
      </c>
      <c r="H64" t="s">
        <v>9</v>
      </c>
      <c r="I64">
        <f>IF(Sex="male",1,0)</f>
        <v>1</v>
      </c>
      <c r="J64">
        <f t="shared" si="0"/>
        <v>1</v>
      </c>
      <c r="K64">
        <f t="shared" si="1"/>
        <v>0</v>
      </c>
      <c r="L64">
        <f t="shared" si="2"/>
        <v>1</v>
      </c>
      <c r="M64">
        <f t="shared" si="3"/>
        <v>0</v>
      </c>
    </row>
    <row r="65" spans="1:13" x14ac:dyDescent="0.35">
      <c r="A65">
        <v>0</v>
      </c>
      <c r="B65">
        <v>3</v>
      </c>
      <c r="C65" t="s">
        <v>8</v>
      </c>
      <c r="D65">
        <v>4</v>
      </c>
      <c r="E65">
        <v>3</v>
      </c>
      <c r="F65">
        <v>2</v>
      </c>
      <c r="G65">
        <v>27.9</v>
      </c>
      <c r="H65" t="s">
        <v>9</v>
      </c>
      <c r="I65">
        <f>IF(Sex="male",1,0)</f>
        <v>1</v>
      </c>
      <c r="J65">
        <f t="shared" si="0"/>
        <v>1</v>
      </c>
      <c r="K65">
        <f t="shared" si="1"/>
        <v>0</v>
      </c>
      <c r="L65">
        <f t="shared" si="2"/>
        <v>0</v>
      </c>
      <c r="M65">
        <f t="shared" si="3"/>
        <v>0</v>
      </c>
    </row>
    <row r="66" spans="1:13" x14ac:dyDescent="0.35">
      <c r="A66">
        <v>0</v>
      </c>
      <c r="B66">
        <v>1</v>
      </c>
      <c r="C66" t="s">
        <v>8</v>
      </c>
      <c r="E66">
        <v>0</v>
      </c>
      <c r="F66">
        <v>0</v>
      </c>
      <c r="G66">
        <v>27.720800000000001</v>
      </c>
      <c r="H66" t="s">
        <v>11</v>
      </c>
      <c r="J66">
        <f t="shared" ref="J66:J129" si="7">IF(Embarked="S",1,0)</f>
        <v>0</v>
      </c>
      <c r="K66">
        <f t="shared" ref="K66:K129" si="8">IF(Embarked="C",1,0)</f>
        <v>1</v>
      </c>
      <c r="L66">
        <f t="shared" ref="L66:L129" si="9">IF(Pclass=1,1,0)</f>
        <v>1</v>
      </c>
      <c r="M66">
        <f t="shared" ref="M66:M129" si="10">IF(Pclass=2,1,0)</f>
        <v>0</v>
      </c>
    </row>
    <row r="67" spans="1:13" x14ac:dyDescent="0.35">
      <c r="A67">
        <v>1</v>
      </c>
      <c r="B67">
        <v>3</v>
      </c>
      <c r="C67" t="s">
        <v>8</v>
      </c>
      <c r="E67">
        <v>1</v>
      </c>
      <c r="F67">
        <v>1</v>
      </c>
      <c r="G67">
        <v>15.245799999999999</v>
      </c>
      <c r="H67" t="s">
        <v>11</v>
      </c>
      <c r="J67">
        <f t="shared" si="7"/>
        <v>0</v>
      </c>
      <c r="K67">
        <f t="shared" si="8"/>
        <v>1</v>
      </c>
      <c r="L67">
        <f t="shared" si="9"/>
        <v>0</v>
      </c>
      <c r="M67">
        <f t="shared" si="10"/>
        <v>0</v>
      </c>
    </row>
    <row r="68" spans="1:13" x14ac:dyDescent="0.35">
      <c r="A68">
        <v>1</v>
      </c>
      <c r="B68">
        <v>2</v>
      </c>
      <c r="C68" t="s">
        <v>10</v>
      </c>
      <c r="D68">
        <v>29</v>
      </c>
      <c r="E68">
        <v>0</v>
      </c>
      <c r="F68">
        <v>0</v>
      </c>
      <c r="G68">
        <v>10.5</v>
      </c>
      <c r="H68" t="s">
        <v>9</v>
      </c>
      <c r="I68">
        <f t="shared" ref="I68:I77" si="11">IF(Sex="male",1,0)</f>
        <v>0</v>
      </c>
      <c r="J68">
        <f t="shared" si="7"/>
        <v>1</v>
      </c>
      <c r="K68">
        <f t="shared" si="8"/>
        <v>0</v>
      </c>
      <c r="L68">
        <f t="shared" si="9"/>
        <v>0</v>
      </c>
      <c r="M68">
        <f t="shared" si="10"/>
        <v>1</v>
      </c>
    </row>
    <row r="69" spans="1:13" x14ac:dyDescent="0.35">
      <c r="A69">
        <v>0</v>
      </c>
      <c r="B69">
        <v>3</v>
      </c>
      <c r="C69" t="s">
        <v>8</v>
      </c>
      <c r="D69">
        <v>19</v>
      </c>
      <c r="E69">
        <v>0</v>
      </c>
      <c r="F69">
        <v>0</v>
      </c>
      <c r="G69">
        <v>8.1583000000000006</v>
      </c>
      <c r="H69" t="s">
        <v>9</v>
      </c>
      <c r="I69">
        <f t="shared" si="11"/>
        <v>1</v>
      </c>
      <c r="J69">
        <f t="shared" si="7"/>
        <v>1</v>
      </c>
      <c r="K69">
        <f t="shared" si="8"/>
        <v>0</v>
      </c>
      <c r="L69">
        <f t="shared" si="9"/>
        <v>0</v>
      </c>
      <c r="M69">
        <f t="shared" si="10"/>
        <v>0</v>
      </c>
    </row>
    <row r="70" spans="1:13" x14ac:dyDescent="0.35">
      <c r="A70">
        <v>1</v>
      </c>
      <c r="B70">
        <v>3</v>
      </c>
      <c r="C70" t="s">
        <v>10</v>
      </c>
      <c r="D70">
        <v>17</v>
      </c>
      <c r="E70">
        <v>4</v>
      </c>
      <c r="F70">
        <v>2</v>
      </c>
      <c r="G70">
        <v>7.9249999999999998</v>
      </c>
      <c r="H70" t="s">
        <v>9</v>
      </c>
      <c r="I70">
        <f t="shared" si="11"/>
        <v>0</v>
      </c>
      <c r="J70">
        <f t="shared" si="7"/>
        <v>1</v>
      </c>
      <c r="K70">
        <f t="shared" si="8"/>
        <v>0</v>
      </c>
      <c r="L70">
        <f t="shared" si="9"/>
        <v>0</v>
      </c>
      <c r="M70">
        <f t="shared" si="10"/>
        <v>0</v>
      </c>
    </row>
    <row r="71" spans="1:13" x14ac:dyDescent="0.35">
      <c r="A71">
        <v>0</v>
      </c>
      <c r="B71">
        <v>3</v>
      </c>
      <c r="C71" t="s">
        <v>8</v>
      </c>
      <c r="D71">
        <v>26</v>
      </c>
      <c r="E71">
        <v>2</v>
      </c>
      <c r="F71">
        <v>0</v>
      </c>
      <c r="G71">
        <v>8.6624999999999996</v>
      </c>
      <c r="H71" t="s">
        <v>9</v>
      </c>
      <c r="I71">
        <f t="shared" si="11"/>
        <v>1</v>
      </c>
      <c r="J71">
        <f t="shared" si="7"/>
        <v>1</v>
      </c>
      <c r="K71">
        <f t="shared" si="8"/>
        <v>0</v>
      </c>
      <c r="L71">
        <f t="shared" si="9"/>
        <v>0</v>
      </c>
      <c r="M71">
        <f t="shared" si="10"/>
        <v>0</v>
      </c>
    </row>
    <row r="72" spans="1:13" x14ac:dyDescent="0.35">
      <c r="A72">
        <v>0</v>
      </c>
      <c r="B72">
        <v>2</v>
      </c>
      <c r="C72" t="s">
        <v>8</v>
      </c>
      <c r="D72">
        <v>32</v>
      </c>
      <c r="E72">
        <v>0</v>
      </c>
      <c r="F72">
        <v>0</v>
      </c>
      <c r="G72">
        <v>10.5</v>
      </c>
      <c r="H72" t="s">
        <v>9</v>
      </c>
      <c r="I72">
        <f t="shared" si="11"/>
        <v>1</v>
      </c>
      <c r="J72">
        <f t="shared" si="7"/>
        <v>1</v>
      </c>
      <c r="K72">
        <f t="shared" si="8"/>
        <v>0</v>
      </c>
      <c r="L72">
        <f t="shared" si="9"/>
        <v>0</v>
      </c>
      <c r="M72">
        <f t="shared" si="10"/>
        <v>1</v>
      </c>
    </row>
    <row r="73" spans="1:13" x14ac:dyDescent="0.35">
      <c r="A73">
        <v>0</v>
      </c>
      <c r="B73">
        <v>3</v>
      </c>
      <c r="C73" t="s">
        <v>10</v>
      </c>
      <c r="D73">
        <v>16</v>
      </c>
      <c r="E73">
        <v>5</v>
      </c>
      <c r="F73">
        <v>2</v>
      </c>
      <c r="G73">
        <v>46.9</v>
      </c>
      <c r="H73" t="s">
        <v>9</v>
      </c>
      <c r="I73">
        <f t="shared" si="11"/>
        <v>0</v>
      </c>
      <c r="J73">
        <f t="shared" si="7"/>
        <v>1</v>
      </c>
      <c r="K73">
        <f t="shared" si="8"/>
        <v>0</v>
      </c>
      <c r="L73">
        <f t="shared" si="9"/>
        <v>0</v>
      </c>
      <c r="M73">
        <f t="shared" si="10"/>
        <v>0</v>
      </c>
    </row>
    <row r="74" spans="1:13" x14ac:dyDescent="0.35">
      <c r="A74">
        <v>0</v>
      </c>
      <c r="B74">
        <v>2</v>
      </c>
      <c r="C74" t="s">
        <v>8</v>
      </c>
      <c r="D74">
        <v>21</v>
      </c>
      <c r="E74">
        <v>0</v>
      </c>
      <c r="F74">
        <v>0</v>
      </c>
      <c r="G74">
        <v>73.5</v>
      </c>
      <c r="H74" t="s">
        <v>9</v>
      </c>
      <c r="I74">
        <f t="shared" si="11"/>
        <v>1</v>
      </c>
      <c r="J74">
        <f t="shared" si="7"/>
        <v>1</v>
      </c>
      <c r="K74">
        <f t="shared" si="8"/>
        <v>0</v>
      </c>
      <c r="L74">
        <f t="shared" si="9"/>
        <v>0</v>
      </c>
      <c r="M74">
        <f t="shared" si="10"/>
        <v>1</v>
      </c>
    </row>
    <row r="75" spans="1:13" x14ac:dyDescent="0.35">
      <c r="A75">
        <v>0</v>
      </c>
      <c r="B75">
        <v>3</v>
      </c>
      <c r="C75" t="s">
        <v>8</v>
      </c>
      <c r="D75">
        <v>26</v>
      </c>
      <c r="E75">
        <v>1</v>
      </c>
      <c r="F75">
        <v>0</v>
      </c>
      <c r="G75">
        <v>14.4542</v>
      </c>
      <c r="H75" t="s">
        <v>11</v>
      </c>
      <c r="I75">
        <f t="shared" si="11"/>
        <v>1</v>
      </c>
      <c r="J75">
        <f t="shared" si="7"/>
        <v>0</v>
      </c>
      <c r="K75">
        <f t="shared" si="8"/>
        <v>1</v>
      </c>
      <c r="L75">
        <f t="shared" si="9"/>
        <v>0</v>
      </c>
      <c r="M75">
        <f t="shared" si="10"/>
        <v>0</v>
      </c>
    </row>
    <row r="76" spans="1:13" x14ac:dyDescent="0.35">
      <c r="A76">
        <v>1</v>
      </c>
      <c r="B76">
        <v>3</v>
      </c>
      <c r="C76" t="s">
        <v>8</v>
      </c>
      <c r="D76">
        <v>32</v>
      </c>
      <c r="E76">
        <v>0</v>
      </c>
      <c r="F76">
        <v>0</v>
      </c>
      <c r="G76">
        <v>56.495800000000003</v>
      </c>
      <c r="H76" t="s">
        <v>9</v>
      </c>
      <c r="I76">
        <f t="shared" si="11"/>
        <v>1</v>
      </c>
      <c r="J76">
        <f t="shared" si="7"/>
        <v>1</v>
      </c>
      <c r="K76">
        <f t="shared" si="8"/>
        <v>0</v>
      </c>
      <c r="L76">
        <f t="shared" si="9"/>
        <v>0</v>
      </c>
      <c r="M76">
        <f t="shared" si="10"/>
        <v>0</v>
      </c>
    </row>
    <row r="77" spans="1:13" x14ac:dyDescent="0.35">
      <c r="A77">
        <v>0</v>
      </c>
      <c r="B77">
        <v>3</v>
      </c>
      <c r="C77" t="s">
        <v>8</v>
      </c>
      <c r="D77">
        <v>25</v>
      </c>
      <c r="E77">
        <v>0</v>
      </c>
      <c r="F77">
        <v>0</v>
      </c>
      <c r="G77">
        <v>7.65</v>
      </c>
      <c r="H77" t="s">
        <v>9</v>
      </c>
      <c r="I77">
        <f t="shared" si="11"/>
        <v>1</v>
      </c>
      <c r="J77">
        <f t="shared" si="7"/>
        <v>1</v>
      </c>
      <c r="K77">
        <f t="shared" si="8"/>
        <v>0</v>
      </c>
      <c r="L77">
        <f t="shared" si="9"/>
        <v>0</v>
      </c>
      <c r="M77">
        <f t="shared" si="10"/>
        <v>0</v>
      </c>
    </row>
    <row r="78" spans="1:13" x14ac:dyDescent="0.35">
      <c r="A78">
        <v>0</v>
      </c>
      <c r="B78">
        <v>3</v>
      </c>
      <c r="C78" t="s">
        <v>8</v>
      </c>
      <c r="E78">
        <v>0</v>
      </c>
      <c r="F78">
        <v>0</v>
      </c>
      <c r="G78">
        <v>7.8958000000000004</v>
      </c>
      <c r="H78" t="s">
        <v>9</v>
      </c>
      <c r="J78">
        <f t="shared" si="7"/>
        <v>1</v>
      </c>
      <c r="K78">
        <f t="shared" si="8"/>
        <v>0</v>
      </c>
      <c r="L78">
        <f t="shared" si="9"/>
        <v>0</v>
      </c>
      <c r="M78">
        <f t="shared" si="10"/>
        <v>0</v>
      </c>
    </row>
    <row r="79" spans="1:13" x14ac:dyDescent="0.35">
      <c r="A79">
        <v>0</v>
      </c>
      <c r="B79">
        <v>3</v>
      </c>
      <c r="C79" t="s">
        <v>8</v>
      </c>
      <c r="E79">
        <v>0</v>
      </c>
      <c r="F79">
        <v>0</v>
      </c>
      <c r="G79">
        <v>8.0500000000000007</v>
      </c>
      <c r="H79" t="s">
        <v>9</v>
      </c>
      <c r="J79">
        <f t="shared" si="7"/>
        <v>1</v>
      </c>
      <c r="K79">
        <f t="shared" si="8"/>
        <v>0</v>
      </c>
      <c r="L79">
        <f t="shared" si="9"/>
        <v>0</v>
      </c>
      <c r="M79">
        <f t="shared" si="10"/>
        <v>0</v>
      </c>
    </row>
    <row r="80" spans="1:13" x14ac:dyDescent="0.35">
      <c r="A80">
        <v>1</v>
      </c>
      <c r="B80">
        <v>2</v>
      </c>
      <c r="C80" t="s">
        <v>8</v>
      </c>
      <c r="D80">
        <v>0.83</v>
      </c>
      <c r="E80">
        <v>0</v>
      </c>
      <c r="F80">
        <v>2</v>
      </c>
      <c r="G80">
        <v>29</v>
      </c>
      <c r="H80" t="s">
        <v>9</v>
      </c>
      <c r="I80">
        <f>IF(Sex="male",1,0)</f>
        <v>1</v>
      </c>
      <c r="J80">
        <f t="shared" si="7"/>
        <v>1</v>
      </c>
      <c r="K80">
        <f t="shared" si="8"/>
        <v>0</v>
      </c>
      <c r="L80">
        <f t="shared" si="9"/>
        <v>0</v>
      </c>
      <c r="M80">
        <f t="shared" si="10"/>
        <v>1</v>
      </c>
    </row>
    <row r="81" spans="1:13" x14ac:dyDescent="0.35">
      <c r="A81">
        <v>1</v>
      </c>
      <c r="B81">
        <v>3</v>
      </c>
      <c r="C81" t="s">
        <v>10</v>
      </c>
      <c r="D81">
        <v>30</v>
      </c>
      <c r="E81">
        <v>0</v>
      </c>
      <c r="F81">
        <v>0</v>
      </c>
      <c r="G81">
        <v>12.475</v>
      </c>
      <c r="H81" t="s">
        <v>9</v>
      </c>
      <c r="I81">
        <f>IF(Sex="male",1,0)</f>
        <v>0</v>
      </c>
      <c r="J81">
        <f t="shared" si="7"/>
        <v>1</v>
      </c>
      <c r="K81">
        <f t="shared" si="8"/>
        <v>0</v>
      </c>
      <c r="L81">
        <f t="shared" si="9"/>
        <v>0</v>
      </c>
      <c r="M81">
        <f t="shared" si="10"/>
        <v>0</v>
      </c>
    </row>
    <row r="82" spans="1:13" x14ac:dyDescent="0.35">
      <c r="A82">
        <v>0</v>
      </c>
      <c r="B82">
        <v>3</v>
      </c>
      <c r="C82" t="s">
        <v>8</v>
      </c>
      <c r="D82">
        <v>22</v>
      </c>
      <c r="E82">
        <v>0</v>
      </c>
      <c r="F82">
        <v>0</v>
      </c>
      <c r="G82">
        <v>9</v>
      </c>
      <c r="H82" t="s">
        <v>9</v>
      </c>
      <c r="I82">
        <f>IF(Sex="male",1,0)</f>
        <v>1</v>
      </c>
      <c r="J82">
        <f t="shared" si="7"/>
        <v>1</v>
      </c>
      <c r="K82">
        <f t="shared" si="8"/>
        <v>0</v>
      </c>
      <c r="L82">
        <f t="shared" si="9"/>
        <v>0</v>
      </c>
      <c r="M82">
        <f t="shared" si="10"/>
        <v>0</v>
      </c>
    </row>
    <row r="83" spans="1:13" x14ac:dyDescent="0.35">
      <c r="A83">
        <v>1</v>
      </c>
      <c r="B83">
        <v>3</v>
      </c>
      <c r="C83" t="s">
        <v>8</v>
      </c>
      <c r="D83">
        <v>29</v>
      </c>
      <c r="E83">
        <v>0</v>
      </c>
      <c r="F83">
        <v>0</v>
      </c>
      <c r="G83">
        <v>9.5</v>
      </c>
      <c r="H83" t="s">
        <v>9</v>
      </c>
      <c r="I83">
        <f>IF(Sex="male",1,0)</f>
        <v>1</v>
      </c>
      <c r="J83">
        <f t="shared" si="7"/>
        <v>1</v>
      </c>
      <c r="K83">
        <f t="shared" si="8"/>
        <v>0</v>
      </c>
      <c r="L83">
        <f t="shared" si="9"/>
        <v>0</v>
      </c>
      <c r="M83">
        <f t="shared" si="10"/>
        <v>0</v>
      </c>
    </row>
    <row r="84" spans="1:13" x14ac:dyDescent="0.35">
      <c r="A84">
        <v>1</v>
      </c>
      <c r="B84">
        <v>3</v>
      </c>
      <c r="C84" t="s">
        <v>10</v>
      </c>
      <c r="E84">
        <v>0</v>
      </c>
      <c r="F84">
        <v>0</v>
      </c>
      <c r="G84">
        <v>7.7874999999999996</v>
      </c>
      <c r="H84" t="s">
        <v>12</v>
      </c>
      <c r="J84">
        <f t="shared" si="7"/>
        <v>0</v>
      </c>
      <c r="K84">
        <f t="shared" si="8"/>
        <v>0</v>
      </c>
      <c r="L84">
        <f t="shared" si="9"/>
        <v>0</v>
      </c>
      <c r="M84">
        <f t="shared" si="10"/>
        <v>0</v>
      </c>
    </row>
    <row r="85" spans="1:13" x14ac:dyDescent="0.35">
      <c r="A85">
        <v>0</v>
      </c>
      <c r="B85">
        <v>1</v>
      </c>
      <c r="C85" t="s">
        <v>8</v>
      </c>
      <c r="D85">
        <v>28</v>
      </c>
      <c r="E85">
        <v>0</v>
      </c>
      <c r="F85">
        <v>0</v>
      </c>
      <c r="G85">
        <v>47.1</v>
      </c>
      <c r="H85" t="s">
        <v>9</v>
      </c>
      <c r="I85">
        <f>IF(Sex="male",1,0)</f>
        <v>1</v>
      </c>
      <c r="J85">
        <f t="shared" si="7"/>
        <v>1</v>
      </c>
      <c r="K85">
        <f t="shared" si="8"/>
        <v>0</v>
      </c>
      <c r="L85">
        <f t="shared" si="9"/>
        <v>1</v>
      </c>
      <c r="M85">
        <f t="shared" si="10"/>
        <v>0</v>
      </c>
    </row>
    <row r="86" spans="1:13" x14ac:dyDescent="0.35">
      <c r="A86">
        <v>1</v>
      </c>
      <c r="B86">
        <v>2</v>
      </c>
      <c r="C86" t="s">
        <v>10</v>
      </c>
      <c r="D86">
        <v>17</v>
      </c>
      <c r="E86">
        <v>0</v>
      </c>
      <c r="F86">
        <v>0</v>
      </c>
      <c r="G86">
        <v>10.5</v>
      </c>
      <c r="H86" t="s">
        <v>9</v>
      </c>
      <c r="I86">
        <f>IF(Sex="male",1,0)</f>
        <v>0</v>
      </c>
      <c r="J86">
        <f t="shared" si="7"/>
        <v>1</v>
      </c>
      <c r="K86">
        <f t="shared" si="8"/>
        <v>0</v>
      </c>
      <c r="L86">
        <f t="shared" si="9"/>
        <v>0</v>
      </c>
      <c r="M86">
        <f t="shared" si="10"/>
        <v>1</v>
      </c>
    </row>
    <row r="87" spans="1:13" x14ac:dyDescent="0.35">
      <c r="A87">
        <v>1</v>
      </c>
      <c r="B87">
        <v>3</v>
      </c>
      <c r="C87" t="s">
        <v>10</v>
      </c>
      <c r="D87">
        <v>33</v>
      </c>
      <c r="E87">
        <v>3</v>
      </c>
      <c r="F87">
        <v>0</v>
      </c>
      <c r="G87">
        <v>15.85</v>
      </c>
      <c r="H87" t="s">
        <v>9</v>
      </c>
      <c r="I87">
        <f>IF(Sex="male",1,0)</f>
        <v>0</v>
      </c>
      <c r="J87">
        <f t="shared" si="7"/>
        <v>1</v>
      </c>
      <c r="K87">
        <f t="shared" si="8"/>
        <v>0</v>
      </c>
      <c r="L87">
        <f t="shared" si="9"/>
        <v>0</v>
      </c>
      <c r="M87">
        <f t="shared" si="10"/>
        <v>0</v>
      </c>
    </row>
    <row r="88" spans="1:13" x14ac:dyDescent="0.35">
      <c r="A88">
        <v>0</v>
      </c>
      <c r="B88">
        <v>3</v>
      </c>
      <c r="C88" t="s">
        <v>8</v>
      </c>
      <c r="D88">
        <v>16</v>
      </c>
      <c r="E88">
        <v>1</v>
      </c>
      <c r="F88">
        <v>3</v>
      </c>
      <c r="G88">
        <v>34.375</v>
      </c>
      <c r="H88" t="s">
        <v>9</v>
      </c>
      <c r="I88">
        <f>IF(Sex="male",1,0)</f>
        <v>1</v>
      </c>
      <c r="J88">
        <f t="shared" si="7"/>
        <v>1</v>
      </c>
      <c r="K88">
        <f t="shared" si="8"/>
        <v>0</v>
      </c>
      <c r="L88">
        <f t="shared" si="9"/>
        <v>0</v>
      </c>
      <c r="M88">
        <f t="shared" si="10"/>
        <v>0</v>
      </c>
    </row>
    <row r="89" spans="1:13" x14ac:dyDescent="0.35">
      <c r="A89">
        <v>0</v>
      </c>
      <c r="B89">
        <v>3</v>
      </c>
      <c r="C89" t="s">
        <v>8</v>
      </c>
      <c r="E89">
        <v>0</v>
      </c>
      <c r="F89">
        <v>0</v>
      </c>
      <c r="G89">
        <v>8.0500000000000007</v>
      </c>
      <c r="H89" t="s">
        <v>9</v>
      </c>
      <c r="J89">
        <f t="shared" si="7"/>
        <v>1</v>
      </c>
      <c r="K89">
        <f t="shared" si="8"/>
        <v>0</v>
      </c>
      <c r="L89">
        <f t="shared" si="9"/>
        <v>0</v>
      </c>
      <c r="M89">
        <f t="shared" si="10"/>
        <v>0</v>
      </c>
    </row>
    <row r="90" spans="1:13" x14ac:dyDescent="0.35">
      <c r="A90">
        <v>1</v>
      </c>
      <c r="B90">
        <v>1</v>
      </c>
      <c r="C90" t="s">
        <v>10</v>
      </c>
      <c r="D90">
        <v>23</v>
      </c>
      <c r="E90">
        <v>3</v>
      </c>
      <c r="F90">
        <v>2</v>
      </c>
      <c r="G90">
        <v>263</v>
      </c>
      <c r="H90" t="s">
        <v>9</v>
      </c>
      <c r="I90">
        <f t="shared" ref="I90:I96" si="12">IF(Sex="male",1,0)</f>
        <v>0</v>
      </c>
      <c r="J90">
        <f t="shared" si="7"/>
        <v>1</v>
      </c>
      <c r="K90">
        <f t="shared" si="8"/>
        <v>0</v>
      </c>
      <c r="L90">
        <f t="shared" si="9"/>
        <v>1</v>
      </c>
      <c r="M90">
        <f t="shared" si="10"/>
        <v>0</v>
      </c>
    </row>
    <row r="91" spans="1:13" x14ac:dyDescent="0.35">
      <c r="A91">
        <v>0</v>
      </c>
      <c r="B91">
        <v>3</v>
      </c>
      <c r="C91" t="s">
        <v>8</v>
      </c>
      <c r="D91">
        <v>24</v>
      </c>
      <c r="E91">
        <v>0</v>
      </c>
      <c r="F91">
        <v>0</v>
      </c>
      <c r="G91">
        <v>8.0500000000000007</v>
      </c>
      <c r="H91" t="s">
        <v>9</v>
      </c>
      <c r="I91">
        <f t="shared" si="12"/>
        <v>1</v>
      </c>
      <c r="J91">
        <f t="shared" si="7"/>
        <v>1</v>
      </c>
      <c r="K91">
        <f t="shared" si="8"/>
        <v>0</v>
      </c>
      <c r="L91">
        <f t="shared" si="9"/>
        <v>0</v>
      </c>
      <c r="M91">
        <f t="shared" si="10"/>
        <v>0</v>
      </c>
    </row>
    <row r="92" spans="1:13" x14ac:dyDescent="0.35">
      <c r="A92">
        <v>0</v>
      </c>
      <c r="B92">
        <v>3</v>
      </c>
      <c r="C92" t="s">
        <v>8</v>
      </c>
      <c r="D92">
        <v>29</v>
      </c>
      <c r="E92">
        <v>0</v>
      </c>
      <c r="F92">
        <v>0</v>
      </c>
      <c r="G92">
        <v>8.0500000000000007</v>
      </c>
      <c r="H92" t="s">
        <v>9</v>
      </c>
      <c r="I92">
        <f t="shared" si="12"/>
        <v>1</v>
      </c>
      <c r="J92">
        <f t="shared" si="7"/>
        <v>1</v>
      </c>
      <c r="K92">
        <f t="shared" si="8"/>
        <v>0</v>
      </c>
      <c r="L92">
        <f t="shared" si="9"/>
        <v>0</v>
      </c>
      <c r="M92">
        <f t="shared" si="10"/>
        <v>0</v>
      </c>
    </row>
    <row r="93" spans="1:13" x14ac:dyDescent="0.35">
      <c r="A93">
        <v>0</v>
      </c>
      <c r="B93">
        <v>3</v>
      </c>
      <c r="C93" t="s">
        <v>8</v>
      </c>
      <c r="D93">
        <v>20</v>
      </c>
      <c r="E93">
        <v>0</v>
      </c>
      <c r="F93">
        <v>0</v>
      </c>
      <c r="G93">
        <v>7.8541999999999996</v>
      </c>
      <c r="H93" t="s">
        <v>9</v>
      </c>
      <c r="I93">
        <f t="shared" si="12"/>
        <v>1</v>
      </c>
      <c r="J93">
        <f t="shared" si="7"/>
        <v>1</v>
      </c>
      <c r="K93">
        <f t="shared" si="8"/>
        <v>0</v>
      </c>
      <c r="L93">
        <f t="shared" si="9"/>
        <v>0</v>
      </c>
      <c r="M93">
        <f t="shared" si="10"/>
        <v>0</v>
      </c>
    </row>
    <row r="94" spans="1:13" x14ac:dyDescent="0.35">
      <c r="A94">
        <v>0</v>
      </c>
      <c r="B94">
        <v>1</v>
      </c>
      <c r="C94" t="s">
        <v>8</v>
      </c>
      <c r="D94">
        <v>46</v>
      </c>
      <c r="E94">
        <v>1</v>
      </c>
      <c r="F94">
        <v>0</v>
      </c>
      <c r="G94">
        <v>61.174999999999997</v>
      </c>
      <c r="H94" t="s">
        <v>9</v>
      </c>
      <c r="I94">
        <f t="shared" si="12"/>
        <v>1</v>
      </c>
      <c r="J94">
        <f t="shared" si="7"/>
        <v>1</v>
      </c>
      <c r="K94">
        <f t="shared" si="8"/>
        <v>0</v>
      </c>
      <c r="L94">
        <f t="shared" si="9"/>
        <v>1</v>
      </c>
      <c r="M94">
        <f t="shared" si="10"/>
        <v>0</v>
      </c>
    </row>
    <row r="95" spans="1:13" x14ac:dyDescent="0.35">
      <c r="A95">
        <v>0</v>
      </c>
      <c r="B95">
        <v>3</v>
      </c>
      <c r="C95" t="s">
        <v>8</v>
      </c>
      <c r="D95">
        <v>26</v>
      </c>
      <c r="E95">
        <v>1</v>
      </c>
      <c r="F95">
        <v>2</v>
      </c>
      <c r="G95">
        <v>20.574999999999999</v>
      </c>
      <c r="H95" t="s">
        <v>9</v>
      </c>
      <c r="I95">
        <f t="shared" si="12"/>
        <v>1</v>
      </c>
      <c r="J95">
        <f t="shared" si="7"/>
        <v>1</v>
      </c>
      <c r="K95">
        <f t="shared" si="8"/>
        <v>0</v>
      </c>
      <c r="L95">
        <f t="shared" si="9"/>
        <v>0</v>
      </c>
      <c r="M95">
        <f t="shared" si="10"/>
        <v>0</v>
      </c>
    </row>
    <row r="96" spans="1:13" x14ac:dyDescent="0.35">
      <c r="A96">
        <v>0</v>
      </c>
      <c r="B96">
        <v>3</v>
      </c>
      <c r="C96" t="s">
        <v>8</v>
      </c>
      <c r="D96">
        <v>59</v>
      </c>
      <c r="E96">
        <v>0</v>
      </c>
      <c r="F96">
        <v>0</v>
      </c>
      <c r="G96">
        <v>7.25</v>
      </c>
      <c r="H96" t="s">
        <v>9</v>
      </c>
      <c r="I96">
        <f t="shared" si="12"/>
        <v>1</v>
      </c>
      <c r="J96">
        <f t="shared" si="7"/>
        <v>1</v>
      </c>
      <c r="K96">
        <f t="shared" si="8"/>
        <v>0</v>
      </c>
      <c r="L96">
        <f t="shared" si="9"/>
        <v>0</v>
      </c>
      <c r="M96">
        <f t="shared" si="10"/>
        <v>0</v>
      </c>
    </row>
    <row r="97" spans="1:13" x14ac:dyDescent="0.35">
      <c r="A97">
        <v>0</v>
      </c>
      <c r="B97">
        <v>3</v>
      </c>
      <c r="C97" t="s">
        <v>8</v>
      </c>
      <c r="E97">
        <v>0</v>
      </c>
      <c r="F97">
        <v>0</v>
      </c>
      <c r="G97">
        <v>8.0500000000000007</v>
      </c>
      <c r="H97" t="s">
        <v>9</v>
      </c>
      <c r="J97">
        <f t="shared" si="7"/>
        <v>1</v>
      </c>
      <c r="K97">
        <f t="shared" si="8"/>
        <v>0</v>
      </c>
      <c r="L97">
        <f t="shared" si="9"/>
        <v>0</v>
      </c>
      <c r="M97">
        <f t="shared" si="10"/>
        <v>0</v>
      </c>
    </row>
    <row r="98" spans="1:13" x14ac:dyDescent="0.35">
      <c r="A98">
        <v>0</v>
      </c>
      <c r="B98">
        <v>1</v>
      </c>
      <c r="C98" t="s">
        <v>8</v>
      </c>
      <c r="D98">
        <v>71</v>
      </c>
      <c r="E98">
        <v>0</v>
      </c>
      <c r="F98">
        <v>0</v>
      </c>
      <c r="G98">
        <v>34.654200000000003</v>
      </c>
      <c r="H98" t="s">
        <v>11</v>
      </c>
      <c r="I98">
        <f>IF(Sex="male",1,0)</f>
        <v>1</v>
      </c>
      <c r="J98">
        <f t="shared" si="7"/>
        <v>0</v>
      </c>
      <c r="K98">
        <f t="shared" si="8"/>
        <v>1</v>
      </c>
      <c r="L98">
        <f t="shared" si="9"/>
        <v>1</v>
      </c>
      <c r="M98">
        <f t="shared" si="10"/>
        <v>0</v>
      </c>
    </row>
    <row r="99" spans="1:13" x14ac:dyDescent="0.35">
      <c r="A99">
        <v>1</v>
      </c>
      <c r="B99">
        <v>1</v>
      </c>
      <c r="C99" t="s">
        <v>8</v>
      </c>
      <c r="D99">
        <v>23</v>
      </c>
      <c r="E99">
        <v>0</v>
      </c>
      <c r="F99">
        <v>1</v>
      </c>
      <c r="G99">
        <v>63.3583</v>
      </c>
      <c r="H99" t="s">
        <v>11</v>
      </c>
      <c r="I99">
        <f>IF(Sex="male",1,0)</f>
        <v>1</v>
      </c>
      <c r="J99">
        <f t="shared" si="7"/>
        <v>0</v>
      </c>
      <c r="K99">
        <f t="shared" si="8"/>
        <v>1</v>
      </c>
      <c r="L99">
        <f t="shared" si="9"/>
        <v>1</v>
      </c>
      <c r="M99">
        <f t="shared" si="10"/>
        <v>0</v>
      </c>
    </row>
    <row r="100" spans="1:13" x14ac:dyDescent="0.35">
      <c r="A100">
        <v>1</v>
      </c>
      <c r="B100">
        <v>2</v>
      </c>
      <c r="C100" t="s">
        <v>10</v>
      </c>
      <c r="D100">
        <v>34</v>
      </c>
      <c r="E100">
        <v>0</v>
      </c>
      <c r="F100">
        <v>1</v>
      </c>
      <c r="G100">
        <v>23</v>
      </c>
      <c r="H100" t="s">
        <v>9</v>
      </c>
      <c r="I100">
        <f>IF(Sex="male",1,0)</f>
        <v>0</v>
      </c>
      <c r="J100">
        <f t="shared" si="7"/>
        <v>1</v>
      </c>
      <c r="K100">
        <f t="shared" si="8"/>
        <v>0</v>
      </c>
      <c r="L100">
        <f t="shared" si="9"/>
        <v>0</v>
      </c>
      <c r="M100">
        <f t="shared" si="10"/>
        <v>1</v>
      </c>
    </row>
    <row r="101" spans="1:13" x14ac:dyDescent="0.35">
      <c r="A101">
        <v>0</v>
      </c>
      <c r="B101">
        <v>2</v>
      </c>
      <c r="C101" t="s">
        <v>8</v>
      </c>
      <c r="D101">
        <v>34</v>
      </c>
      <c r="E101">
        <v>1</v>
      </c>
      <c r="F101">
        <v>0</v>
      </c>
      <c r="G101">
        <v>26</v>
      </c>
      <c r="H101" t="s">
        <v>9</v>
      </c>
      <c r="I101">
        <f>IF(Sex="male",1,0)</f>
        <v>1</v>
      </c>
      <c r="J101">
        <f t="shared" si="7"/>
        <v>1</v>
      </c>
      <c r="K101">
        <f t="shared" si="8"/>
        <v>0</v>
      </c>
      <c r="L101">
        <f t="shared" si="9"/>
        <v>0</v>
      </c>
      <c r="M101">
        <f t="shared" si="10"/>
        <v>1</v>
      </c>
    </row>
    <row r="102" spans="1:13" x14ac:dyDescent="0.35">
      <c r="A102">
        <v>0</v>
      </c>
      <c r="B102">
        <v>3</v>
      </c>
      <c r="C102" t="s">
        <v>10</v>
      </c>
      <c r="D102">
        <v>28</v>
      </c>
      <c r="E102">
        <v>0</v>
      </c>
      <c r="F102">
        <v>0</v>
      </c>
      <c r="G102">
        <v>7.8958000000000004</v>
      </c>
      <c r="H102" t="s">
        <v>9</v>
      </c>
      <c r="I102">
        <f>IF(Sex="male",1,0)</f>
        <v>0</v>
      </c>
      <c r="J102">
        <f t="shared" si="7"/>
        <v>1</v>
      </c>
      <c r="K102">
        <f t="shared" si="8"/>
        <v>0</v>
      </c>
      <c r="L102">
        <f t="shared" si="9"/>
        <v>0</v>
      </c>
      <c r="M102">
        <f t="shared" si="10"/>
        <v>0</v>
      </c>
    </row>
    <row r="103" spans="1:13" x14ac:dyDescent="0.35">
      <c r="A103">
        <v>0</v>
      </c>
      <c r="B103">
        <v>3</v>
      </c>
      <c r="C103" t="s">
        <v>8</v>
      </c>
      <c r="E103">
        <v>0</v>
      </c>
      <c r="F103">
        <v>0</v>
      </c>
      <c r="G103">
        <v>7.8958000000000004</v>
      </c>
      <c r="H103" t="s">
        <v>9</v>
      </c>
      <c r="J103">
        <f t="shared" si="7"/>
        <v>1</v>
      </c>
      <c r="K103">
        <f t="shared" si="8"/>
        <v>0</v>
      </c>
      <c r="L103">
        <f t="shared" si="9"/>
        <v>0</v>
      </c>
      <c r="M103">
        <f t="shared" si="10"/>
        <v>0</v>
      </c>
    </row>
    <row r="104" spans="1:13" x14ac:dyDescent="0.35">
      <c r="A104">
        <v>0</v>
      </c>
      <c r="B104">
        <v>1</v>
      </c>
      <c r="C104" t="s">
        <v>8</v>
      </c>
      <c r="D104">
        <v>21</v>
      </c>
      <c r="E104">
        <v>0</v>
      </c>
      <c r="F104">
        <v>1</v>
      </c>
      <c r="G104">
        <v>77.287499999999994</v>
      </c>
      <c r="H104" t="s">
        <v>9</v>
      </c>
      <c r="I104">
        <f>IF(Sex="male",1,0)</f>
        <v>1</v>
      </c>
      <c r="J104">
        <f t="shared" si="7"/>
        <v>1</v>
      </c>
      <c r="K104">
        <f t="shared" si="8"/>
        <v>0</v>
      </c>
      <c r="L104">
        <f t="shared" si="9"/>
        <v>1</v>
      </c>
      <c r="M104">
        <f t="shared" si="10"/>
        <v>0</v>
      </c>
    </row>
    <row r="105" spans="1:13" x14ac:dyDescent="0.35">
      <c r="A105">
        <v>0</v>
      </c>
      <c r="B105">
        <v>3</v>
      </c>
      <c r="C105" t="s">
        <v>8</v>
      </c>
      <c r="D105">
        <v>33</v>
      </c>
      <c r="E105">
        <v>0</v>
      </c>
      <c r="F105">
        <v>0</v>
      </c>
      <c r="G105">
        <v>8.6541999999999994</v>
      </c>
      <c r="H105" t="s">
        <v>9</v>
      </c>
      <c r="I105">
        <f>IF(Sex="male",1,0)</f>
        <v>1</v>
      </c>
      <c r="J105">
        <f t="shared" si="7"/>
        <v>1</v>
      </c>
      <c r="K105">
        <f t="shared" si="8"/>
        <v>0</v>
      </c>
      <c r="L105">
        <f t="shared" si="9"/>
        <v>0</v>
      </c>
      <c r="M105">
        <f t="shared" si="10"/>
        <v>0</v>
      </c>
    </row>
    <row r="106" spans="1:13" x14ac:dyDescent="0.35">
      <c r="A106">
        <v>0</v>
      </c>
      <c r="B106">
        <v>3</v>
      </c>
      <c r="C106" t="s">
        <v>8</v>
      </c>
      <c r="D106">
        <v>37</v>
      </c>
      <c r="E106">
        <v>2</v>
      </c>
      <c r="F106">
        <v>0</v>
      </c>
      <c r="G106">
        <v>7.9249999999999998</v>
      </c>
      <c r="H106" t="s">
        <v>9</v>
      </c>
      <c r="I106">
        <f>IF(Sex="male",1,0)</f>
        <v>1</v>
      </c>
      <c r="J106">
        <f t="shared" si="7"/>
        <v>1</v>
      </c>
      <c r="K106">
        <f t="shared" si="8"/>
        <v>0</v>
      </c>
      <c r="L106">
        <f t="shared" si="9"/>
        <v>0</v>
      </c>
      <c r="M106">
        <f t="shared" si="10"/>
        <v>0</v>
      </c>
    </row>
    <row r="107" spans="1:13" x14ac:dyDescent="0.35">
      <c r="A107">
        <v>0</v>
      </c>
      <c r="B107">
        <v>3</v>
      </c>
      <c r="C107" t="s">
        <v>8</v>
      </c>
      <c r="D107">
        <v>28</v>
      </c>
      <c r="E107">
        <v>0</v>
      </c>
      <c r="F107">
        <v>0</v>
      </c>
      <c r="G107">
        <v>7.8958000000000004</v>
      </c>
      <c r="H107" t="s">
        <v>9</v>
      </c>
      <c r="I107">
        <f>IF(Sex="male",1,0)</f>
        <v>1</v>
      </c>
      <c r="J107">
        <f t="shared" si="7"/>
        <v>1</v>
      </c>
      <c r="K107">
        <f t="shared" si="8"/>
        <v>0</v>
      </c>
      <c r="L107">
        <f t="shared" si="9"/>
        <v>0</v>
      </c>
      <c r="M107">
        <f t="shared" si="10"/>
        <v>0</v>
      </c>
    </row>
    <row r="108" spans="1:13" x14ac:dyDescent="0.35">
      <c r="A108">
        <v>1</v>
      </c>
      <c r="B108">
        <v>3</v>
      </c>
      <c r="C108" t="s">
        <v>10</v>
      </c>
      <c r="D108">
        <v>21</v>
      </c>
      <c r="E108">
        <v>0</v>
      </c>
      <c r="F108">
        <v>0</v>
      </c>
      <c r="G108">
        <v>7.65</v>
      </c>
      <c r="H108" t="s">
        <v>9</v>
      </c>
      <c r="I108">
        <f>IF(Sex="male",1,0)</f>
        <v>0</v>
      </c>
      <c r="J108">
        <f t="shared" si="7"/>
        <v>1</v>
      </c>
      <c r="K108">
        <f t="shared" si="8"/>
        <v>0</v>
      </c>
      <c r="L108">
        <f t="shared" si="9"/>
        <v>0</v>
      </c>
      <c r="M108">
        <f t="shared" si="10"/>
        <v>0</v>
      </c>
    </row>
    <row r="109" spans="1:13" x14ac:dyDescent="0.35">
      <c r="A109">
        <v>1</v>
      </c>
      <c r="B109">
        <v>3</v>
      </c>
      <c r="C109" t="s">
        <v>8</v>
      </c>
      <c r="E109">
        <v>0</v>
      </c>
      <c r="F109">
        <v>0</v>
      </c>
      <c r="G109">
        <v>7.7750000000000004</v>
      </c>
      <c r="H109" t="s">
        <v>9</v>
      </c>
      <c r="J109">
        <f t="shared" si="7"/>
        <v>1</v>
      </c>
      <c r="K109">
        <f t="shared" si="8"/>
        <v>0</v>
      </c>
      <c r="L109">
        <f t="shared" si="9"/>
        <v>0</v>
      </c>
      <c r="M109">
        <f t="shared" si="10"/>
        <v>0</v>
      </c>
    </row>
    <row r="110" spans="1:13" x14ac:dyDescent="0.35">
      <c r="A110">
        <v>0</v>
      </c>
      <c r="B110">
        <v>3</v>
      </c>
      <c r="C110" t="s">
        <v>8</v>
      </c>
      <c r="D110">
        <v>38</v>
      </c>
      <c r="E110">
        <v>0</v>
      </c>
      <c r="F110">
        <v>0</v>
      </c>
      <c r="G110">
        <v>7.8958000000000004</v>
      </c>
      <c r="H110" t="s">
        <v>9</v>
      </c>
      <c r="I110">
        <f>IF(Sex="male",1,0)</f>
        <v>1</v>
      </c>
      <c r="J110">
        <f t="shared" si="7"/>
        <v>1</v>
      </c>
      <c r="K110">
        <f t="shared" si="8"/>
        <v>0</v>
      </c>
      <c r="L110">
        <f t="shared" si="9"/>
        <v>0</v>
      </c>
      <c r="M110">
        <f t="shared" si="10"/>
        <v>0</v>
      </c>
    </row>
    <row r="111" spans="1:13" x14ac:dyDescent="0.35">
      <c r="A111">
        <v>1</v>
      </c>
      <c r="B111">
        <v>3</v>
      </c>
      <c r="C111" t="s">
        <v>10</v>
      </c>
      <c r="E111">
        <v>1</v>
      </c>
      <c r="F111">
        <v>0</v>
      </c>
      <c r="G111">
        <v>24.15</v>
      </c>
      <c r="H111" t="s">
        <v>12</v>
      </c>
      <c r="J111">
        <f t="shared" si="7"/>
        <v>0</v>
      </c>
      <c r="K111">
        <f t="shared" si="8"/>
        <v>0</v>
      </c>
      <c r="L111">
        <f t="shared" si="9"/>
        <v>0</v>
      </c>
      <c r="M111">
        <f t="shared" si="10"/>
        <v>0</v>
      </c>
    </row>
    <row r="112" spans="1:13" x14ac:dyDescent="0.35">
      <c r="A112">
        <v>0</v>
      </c>
      <c r="B112">
        <v>1</v>
      </c>
      <c r="C112" t="s">
        <v>8</v>
      </c>
      <c r="D112">
        <v>47</v>
      </c>
      <c r="E112">
        <v>0</v>
      </c>
      <c r="F112">
        <v>0</v>
      </c>
      <c r="G112">
        <v>52</v>
      </c>
      <c r="H112" t="s">
        <v>9</v>
      </c>
      <c r="I112">
        <f t="shared" ref="I112:I122" si="13">IF(Sex="male",1,0)</f>
        <v>1</v>
      </c>
      <c r="J112">
        <f t="shared" si="7"/>
        <v>1</v>
      </c>
      <c r="K112">
        <f t="shared" si="8"/>
        <v>0</v>
      </c>
      <c r="L112">
        <f t="shared" si="9"/>
        <v>1</v>
      </c>
      <c r="M112">
        <f t="shared" si="10"/>
        <v>0</v>
      </c>
    </row>
    <row r="113" spans="1:13" x14ac:dyDescent="0.35">
      <c r="A113">
        <v>0</v>
      </c>
      <c r="B113">
        <v>3</v>
      </c>
      <c r="C113" t="s">
        <v>10</v>
      </c>
      <c r="D113">
        <v>14.5</v>
      </c>
      <c r="E113">
        <v>1</v>
      </c>
      <c r="F113">
        <v>0</v>
      </c>
      <c r="G113">
        <v>14.4542</v>
      </c>
      <c r="H113" t="s">
        <v>11</v>
      </c>
      <c r="I113">
        <f t="shared" si="13"/>
        <v>0</v>
      </c>
      <c r="J113">
        <f t="shared" si="7"/>
        <v>0</v>
      </c>
      <c r="K113">
        <f t="shared" si="8"/>
        <v>1</v>
      </c>
      <c r="L113">
        <f t="shared" si="9"/>
        <v>0</v>
      </c>
      <c r="M113">
        <f t="shared" si="10"/>
        <v>0</v>
      </c>
    </row>
    <row r="114" spans="1:13" x14ac:dyDescent="0.35">
      <c r="A114">
        <v>0</v>
      </c>
      <c r="B114">
        <v>3</v>
      </c>
      <c r="C114" t="s">
        <v>8</v>
      </c>
      <c r="D114">
        <v>22</v>
      </c>
      <c r="E114">
        <v>0</v>
      </c>
      <c r="F114">
        <v>0</v>
      </c>
      <c r="G114">
        <v>8.0500000000000007</v>
      </c>
      <c r="H114" t="s">
        <v>9</v>
      </c>
      <c r="I114">
        <f t="shared" si="13"/>
        <v>1</v>
      </c>
      <c r="J114">
        <f t="shared" si="7"/>
        <v>1</v>
      </c>
      <c r="K114">
        <f t="shared" si="8"/>
        <v>0</v>
      </c>
      <c r="L114">
        <f t="shared" si="9"/>
        <v>0</v>
      </c>
      <c r="M114">
        <f t="shared" si="10"/>
        <v>0</v>
      </c>
    </row>
    <row r="115" spans="1:13" x14ac:dyDescent="0.35">
      <c r="A115">
        <v>0</v>
      </c>
      <c r="B115">
        <v>3</v>
      </c>
      <c r="C115" t="s">
        <v>10</v>
      </c>
      <c r="D115">
        <v>20</v>
      </c>
      <c r="E115">
        <v>1</v>
      </c>
      <c r="F115">
        <v>0</v>
      </c>
      <c r="G115">
        <v>9.8249999999999993</v>
      </c>
      <c r="H115" t="s">
        <v>9</v>
      </c>
      <c r="I115">
        <f t="shared" si="13"/>
        <v>0</v>
      </c>
      <c r="J115">
        <f t="shared" si="7"/>
        <v>1</v>
      </c>
      <c r="K115">
        <f t="shared" si="8"/>
        <v>0</v>
      </c>
      <c r="L115">
        <f t="shared" si="9"/>
        <v>0</v>
      </c>
      <c r="M115">
        <f t="shared" si="10"/>
        <v>0</v>
      </c>
    </row>
    <row r="116" spans="1:13" x14ac:dyDescent="0.35">
      <c r="A116">
        <v>0</v>
      </c>
      <c r="B116">
        <v>3</v>
      </c>
      <c r="C116" t="s">
        <v>10</v>
      </c>
      <c r="D116">
        <v>17</v>
      </c>
      <c r="E116">
        <v>0</v>
      </c>
      <c r="F116">
        <v>0</v>
      </c>
      <c r="G116">
        <v>14.458299999999999</v>
      </c>
      <c r="H116" t="s">
        <v>11</v>
      </c>
      <c r="I116">
        <f t="shared" si="13"/>
        <v>0</v>
      </c>
      <c r="J116">
        <f t="shared" si="7"/>
        <v>0</v>
      </c>
      <c r="K116">
        <f t="shared" si="8"/>
        <v>1</v>
      </c>
      <c r="L116">
        <f t="shared" si="9"/>
        <v>0</v>
      </c>
      <c r="M116">
        <f t="shared" si="10"/>
        <v>0</v>
      </c>
    </row>
    <row r="117" spans="1:13" x14ac:dyDescent="0.35">
      <c r="A117">
        <v>0</v>
      </c>
      <c r="B117">
        <v>3</v>
      </c>
      <c r="C117" t="s">
        <v>8</v>
      </c>
      <c r="D117">
        <v>21</v>
      </c>
      <c r="E117">
        <v>0</v>
      </c>
      <c r="F117">
        <v>0</v>
      </c>
      <c r="G117">
        <v>7.9249999999999998</v>
      </c>
      <c r="H117" t="s">
        <v>9</v>
      </c>
      <c r="I117">
        <f t="shared" si="13"/>
        <v>1</v>
      </c>
      <c r="J117">
        <f t="shared" si="7"/>
        <v>1</v>
      </c>
      <c r="K117">
        <f t="shared" si="8"/>
        <v>0</v>
      </c>
      <c r="L117">
        <f t="shared" si="9"/>
        <v>0</v>
      </c>
      <c r="M117">
        <f t="shared" si="10"/>
        <v>0</v>
      </c>
    </row>
    <row r="118" spans="1:13" x14ac:dyDescent="0.35">
      <c r="A118">
        <v>0</v>
      </c>
      <c r="B118">
        <v>3</v>
      </c>
      <c r="C118" t="s">
        <v>8</v>
      </c>
      <c r="D118">
        <v>70.5</v>
      </c>
      <c r="E118">
        <v>0</v>
      </c>
      <c r="F118">
        <v>0</v>
      </c>
      <c r="G118">
        <v>7.75</v>
      </c>
      <c r="H118" t="s">
        <v>12</v>
      </c>
      <c r="I118">
        <f t="shared" si="13"/>
        <v>1</v>
      </c>
      <c r="J118">
        <f t="shared" si="7"/>
        <v>0</v>
      </c>
      <c r="K118">
        <f t="shared" si="8"/>
        <v>0</v>
      </c>
      <c r="L118">
        <f t="shared" si="9"/>
        <v>0</v>
      </c>
      <c r="M118">
        <f t="shared" si="10"/>
        <v>0</v>
      </c>
    </row>
    <row r="119" spans="1:13" x14ac:dyDescent="0.35">
      <c r="A119">
        <v>0</v>
      </c>
      <c r="B119">
        <v>2</v>
      </c>
      <c r="C119" t="s">
        <v>8</v>
      </c>
      <c r="D119">
        <v>29</v>
      </c>
      <c r="E119">
        <v>1</v>
      </c>
      <c r="F119">
        <v>0</v>
      </c>
      <c r="G119">
        <v>21</v>
      </c>
      <c r="H119" t="s">
        <v>9</v>
      </c>
      <c r="I119">
        <f t="shared" si="13"/>
        <v>1</v>
      </c>
      <c r="J119">
        <f t="shared" si="7"/>
        <v>1</v>
      </c>
      <c r="K119">
        <f t="shared" si="8"/>
        <v>0</v>
      </c>
      <c r="L119">
        <f t="shared" si="9"/>
        <v>0</v>
      </c>
      <c r="M119">
        <f t="shared" si="10"/>
        <v>1</v>
      </c>
    </row>
    <row r="120" spans="1:13" x14ac:dyDescent="0.35">
      <c r="A120">
        <v>0</v>
      </c>
      <c r="B120">
        <v>1</v>
      </c>
      <c r="C120" t="s">
        <v>8</v>
      </c>
      <c r="D120">
        <v>24</v>
      </c>
      <c r="E120">
        <v>0</v>
      </c>
      <c r="F120">
        <v>1</v>
      </c>
      <c r="G120">
        <v>247.52080000000001</v>
      </c>
      <c r="H120" t="s">
        <v>11</v>
      </c>
      <c r="I120">
        <f t="shared" si="13"/>
        <v>1</v>
      </c>
      <c r="J120">
        <f t="shared" si="7"/>
        <v>0</v>
      </c>
      <c r="K120">
        <f t="shared" si="8"/>
        <v>1</v>
      </c>
      <c r="L120">
        <f t="shared" si="9"/>
        <v>1</v>
      </c>
      <c r="M120">
        <f t="shared" si="10"/>
        <v>0</v>
      </c>
    </row>
    <row r="121" spans="1:13" x14ac:dyDescent="0.35">
      <c r="A121">
        <v>0</v>
      </c>
      <c r="B121">
        <v>3</v>
      </c>
      <c r="C121" t="s">
        <v>10</v>
      </c>
      <c r="D121">
        <v>2</v>
      </c>
      <c r="E121">
        <v>4</v>
      </c>
      <c r="F121">
        <v>2</v>
      </c>
      <c r="G121">
        <v>31.274999999999999</v>
      </c>
      <c r="H121" t="s">
        <v>9</v>
      </c>
      <c r="I121">
        <f t="shared" si="13"/>
        <v>0</v>
      </c>
      <c r="J121">
        <f t="shared" si="7"/>
        <v>1</v>
      </c>
      <c r="K121">
        <f t="shared" si="8"/>
        <v>0</v>
      </c>
      <c r="L121">
        <f t="shared" si="9"/>
        <v>0</v>
      </c>
      <c r="M121">
        <f t="shared" si="10"/>
        <v>0</v>
      </c>
    </row>
    <row r="122" spans="1:13" x14ac:dyDescent="0.35">
      <c r="A122">
        <v>0</v>
      </c>
      <c r="B122">
        <v>2</v>
      </c>
      <c r="C122" t="s">
        <v>8</v>
      </c>
      <c r="D122">
        <v>21</v>
      </c>
      <c r="E122">
        <v>2</v>
      </c>
      <c r="F122">
        <v>0</v>
      </c>
      <c r="G122">
        <v>73.5</v>
      </c>
      <c r="H122" t="s">
        <v>9</v>
      </c>
      <c r="I122">
        <f t="shared" si="13"/>
        <v>1</v>
      </c>
      <c r="J122">
        <f t="shared" si="7"/>
        <v>1</v>
      </c>
      <c r="K122">
        <f t="shared" si="8"/>
        <v>0</v>
      </c>
      <c r="L122">
        <f t="shared" si="9"/>
        <v>0</v>
      </c>
      <c r="M122">
        <f t="shared" si="10"/>
        <v>1</v>
      </c>
    </row>
    <row r="123" spans="1:13" x14ac:dyDescent="0.35">
      <c r="A123">
        <v>0</v>
      </c>
      <c r="B123">
        <v>3</v>
      </c>
      <c r="C123" t="s">
        <v>8</v>
      </c>
      <c r="E123">
        <v>0</v>
      </c>
      <c r="F123">
        <v>0</v>
      </c>
      <c r="G123">
        <v>8.0500000000000007</v>
      </c>
      <c r="H123" t="s">
        <v>9</v>
      </c>
      <c r="J123">
        <f t="shared" si="7"/>
        <v>1</v>
      </c>
      <c r="K123">
        <f t="shared" si="8"/>
        <v>0</v>
      </c>
      <c r="L123">
        <f t="shared" si="9"/>
        <v>0</v>
      </c>
      <c r="M123">
        <f t="shared" si="10"/>
        <v>0</v>
      </c>
    </row>
    <row r="124" spans="1:13" x14ac:dyDescent="0.35">
      <c r="A124">
        <v>0</v>
      </c>
      <c r="B124">
        <v>2</v>
      </c>
      <c r="C124" t="s">
        <v>8</v>
      </c>
      <c r="D124">
        <v>32.5</v>
      </c>
      <c r="E124">
        <v>1</v>
      </c>
      <c r="F124">
        <v>0</v>
      </c>
      <c r="G124">
        <v>30.070799999999998</v>
      </c>
      <c r="H124" t="s">
        <v>11</v>
      </c>
      <c r="I124">
        <f>IF(Sex="male",1,0)</f>
        <v>1</v>
      </c>
      <c r="J124">
        <f t="shared" si="7"/>
        <v>0</v>
      </c>
      <c r="K124">
        <f t="shared" si="8"/>
        <v>1</v>
      </c>
      <c r="L124">
        <f t="shared" si="9"/>
        <v>0</v>
      </c>
      <c r="M124">
        <f t="shared" si="10"/>
        <v>1</v>
      </c>
    </row>
    <row r="125" spans="1:13" x14ac:dyDescent="0.35">
      <c r="A125">
        <v>1</v>
      </c>
      <c r="B125">
        <v>2</v>
      </c>
      <c r="C125" t="s">
        <v>10</v>
      </c>
      <c r="D125">
        <v>32.5</v>
      </c>
      <c r="E125">
        <v>0</v>
      </c>
      <c r="F125">
        <v>0</v>
      </c>
      <c r="G125">
        <v>13</v>
      </c>
      <c r="H125" t="s">
        <v>9</v>
      </c>
      <c r="I125">
        <f>IF(Sex="male",1,0)</f>
        <v>0</v>
      </c>
      <c r="J125">
        <f t="shared" si="7"/>
        <v>1</v>
      </c>
      <c r="K125">
        <f t="shared" si="8"/>
        <v>0</v>
      </c>
      <c r="L125">
        <f t="shared" si="9"/>
        <v>0</v>
      </c>
      <c r="M125">
        <f t="shared" si="10"/>
        <v>1</v>
      </c>
    </row>
    <row r="126" spans="1:13" x14ac:dyDescent="0.35">
      <c r="A126">
        <v>0</v>
      </c>
      <c r="B126">
        <v>1</v>
      </c>
      <c r="C126" t="s">
        <v>8</v>
      </c>
      <c r="D126">
        <v>54</v>
      </c>
      <c r="E126">
        <v>0</v>
      </c>
      <c r="F126">
        <v>1</v>
      </c>
      <c r="G126">
        <v>77.287499999999994</v>
      </c>
      <c r="H126" t="s">
        <v>9</v>
      </c>
      <c r="I126">
        <f>IF(Sex="male",1,0)</f>
        <v>1</v>
      </c>
      <c r="J126">
        <f t="shared" si="7"/>
        <v>1</v>
      </c>
      <c r="K126">
        <f t="shared" si="8"/>
        <v>0</v>
      </c>
      <c r="L126">
        <f t="shared" si="9"/>
        <v>1</v>
      </c>
      <c r="M126">
        <f t="shared" si="10"/>
        <v>0</v>
      </c>
    </row>
    <row r="127" spans="1:13" x14ac:dyDescent="0.35">
      <c r="A127">
        <v>1</v>
      </c>
      <c r="B127">
        <v>3</v>
      </c>
      <c r="C127" t="s">
        <v>8</v>
      </c>
      <c r="D127">
        <v>12</v>
      </c>
      <c r="E127">
        <v>1</v>
      </c>
      <c r="F127">
        <v>0</v>
      </c>
      <c r="G127">
        <v>11.2417</v>
      </c>
      <c r="H127" t="s">
        <v>11</v>
      </c>
      <c r="I127">
        <f>IF(Sex="male",1,0)</f>
        <v>1</v>
      </c>
      <c r="J127">
        <f t="shared" si="7"/>
        <v>0</v>
      </c>
      <c r="K127">
        <f t="shared" si="8"/>
        <v>1</v>
      </c>
      <c r="L127">
        <f t="shared" si="9"/>
        <v>0</v>
      </c>
      <c r="M127">
        <f t="shared" si="10"/>
        <v>0</v>
      </c>
    </row>
    <row r="128" spans="1:13" x14ac:dyDescent="0.35">
      <c r="A128">
        <v>0</v>
      </c>
      <c r="B128">
        <v>3</v>
      </c>
      <c r="C128" t="s">
        <v>8</v>
      </c>
      <c r="E128">
        <v>0</v>
      </c>
      <c r="F128">
        <v>0</v>
      </c>
      <c r="G128">
        <v>7.75</v>
      </c>
      <c r="H128" t="s">
        <v>12</v>
      </c>
      <c r="J128">
        <f t="shared" si="7"/>
        <v>0</v>
      </c>
      <c r="K128">
        <f t="shared" si="8"/>
        <v>0</v>
      </c>
      <c r="L128">
        <f t="shared" si="9"/>
        <v>0</v>
      </c>
      <c r="M128">
        <f t="shared" si="10"/>
        <v>0</v>
      </c>
    </row>
    <row r="129" spans="1:13" x14ac:dyDescent="0.35">
      <c r="A129">
        <v>1</v>
      </c>
      <c r="B129">
        <v>3</v>
      </c>
      <c r="C129" t="s">
        <v>8</v>
      </c>
      <c r="D129">
        <v>24</v>
      </c>
      <c r="E129">
        <v>0</v>
      </c>
      <c r="F129">
        <v>0</v>
      </c>
      <c r="G129">
        <v>7.1417000000000002</v>
      </c>
      <c r="H129" t="s">
        <v>9</v>
      </c>
      <c r="I129">
        <f>IF(Sex="male",1,0)</f>
        <v>1</v>
      </c>
      <c r="J129">
        <f t="shared" si="7"/>
        <v>1</v>
      </c>
      <c r="K129">
        <f t="shared" si="8"/>
        <v>0</v>
      </c>
      <c r="L129">
        <f t="shared" si="9"/>
        <v>0</v>
      </c>
      <c r="M129">
        <f t="shared" si="10"/>
        <v>0</v>
      </c>
    </row>
    <row r="130" spans="1:13" x14ac:dyDescent="0.35">
      <c r="A130">
        <v>1</v>
      </c>
      <c r="B130">
        <v>3</v>
      </c>
      <c r="C130" t="s">
        <v>10</v>
      </c>
      <c r="E130">
        <v>1</v>
      </c>
      <c r="F130">
        <v>1</v>
      </c>
      <c r="G130">
        <v>22.3583</v>
      </c>
      <c r="H130" t="s">
        <v>11</v>
      </c>
      <c r="J130">
        <f t="shared" ref="J130:J193" si="14">IF(Embarked="S",1,0)</f>
        <v>0</v>
      </c>
      <c r="K130">
        <f t="shared" ref="K130:K193" si="15">IF(Embarked="C",1,0)</f>
        <v>1</v>
      </c>
      <c r="L130">
        <f t="shared" ref="L130:L193" si="16">IF(Pclass=1,1,0)</f>
        <v>0</v>
      </c>
      <c r="M130">
        <f t="shared" ref="M130:M193" si="17">IF(Pclass=2,1,0)</f>
        <v>0</v>
      </c>
    </row>
    <row r="131" spans="1:13" x14ac:dyDescent="0.35">
      <c r="A131">
        <v>0</v>
      </c>
      <c r="B131">
        <v>3</v>
      </c>
      <c r="C131" t="s">
        <v>8</v>
      </c>
      <c r="D131">
        <v>45</v>
      </c>
      <c r="E131">
        <v>0</v>
      </c>
      <c r="F131">
        <v>0</v>
      </c>
      <c r="G131">
        <v>6.9749999999999996</v>
      </c>
      <c r="H131" t="s">
        <v>9</v>
      </c>
      <c r="I131">
        <f t="shared" ref="I131:I141" si="18">IF(Sex="male",1,0)</f>
        <v>1</v>
      </c>
      <c r="J131">
        <f t="shared" si="14"/>
        <v>1</v>
      </c>
      <c r="K131">
        <f t="shared" si="15"/>
        <v>0</v>
      </c>
      <c r="L131">
        <f t="shared" si="16"/>
        <v>0</v>
      </c>
      <c r="M131">
        <f t="shared" si="17"/>
        <v>0</v>
      </c>
    </row>
    <row r="132" spans="1:13" x14ac:dyDescent="0.35">
      <c r="A132">
        <v>0</v>
      </c>
      <c r="B132">
        <v>3</v>
      </c>
      <c r="C132" t="s">
        <v>8</v>
      </c>
      <c r="D132">
        <v>33</v>
      </c>
      <c r="E132">
        <v>0</v>
      </c>
      <c r="F132">
        <v>0</v>
      </c>
      <c r="G132">
        <v>7.8958000000000004</v>
      </c>
      <c r="H132" t="s">
        <v>11</v>
      </c>
      <c r="I132">
        <f t="shared" si="18"/>
        <v>1</v>
      </c>
      <c r="J132">
        <f t="shared" si="14"/>
        <v>0</v>
      </c>
      <c r="K132">
        <f t="shared" si="15"/>
        <v>1</v>
      </c>
      <c r="L132">
        <f t="shared" si="16"/>
        <v>0</v>
      </c>
      <c r="M132">
        <f t="shared" si="17"/>
        <v>0</v>
      </c>
    </row>
    <row r="133" spans="1:13" x14ac:dyDescent="0.35">
      <c r="A133">
        <v>0</v>
      </c>
      <c r="B133">
        <v>3</v>
      </c>
      <c r="C133" t="s">
        <v>8</v>
      </c>
      <c r="D133">
        <v>20</v>
      </c>
      <c r="E133">
        <v>0</v>
      </c>
      <c r="F133">
        <v>0</v>
      </c>
      <c r="G133">
        <v>7.05</v>
      </c>
      <c r="H133" t="s">
        <v>9</v>
      </c>
      <c r="I133">
        <f t="shared" si="18"/>
        <v>1</v>
      </c>
      <c r="J133">
        <f t="shared" si="14"/>
        <v>1</v>
      </c>
      <c r="K133">
        <f t="shared" si="15"/>
        <v>0</v>
      </c>
      <c r="L133">
        <f t="shared" si="16"/>
        <v>0</v>
      </c>
      <c r="M133">
        <f t="shared" si="17"/>
        <v>0</v>
      </c>
    </row>
    <row r="134" spans="1:13" x14ac:dyDescent="0.35">
      <c r="A134">
        <v>0</v>
      </c>
      <c r="B134">
        <v>3</v>
      </c>
      <c r="C134" t="s">
        <v>10</v>
      </c>
      <c r="D134">
        <v>47</v>
      </c>
      <c r="E134">
        <v>1</v>
      </c>
      <c r="F134">
        <v>0</v>
      </c>
      <c r="G134">
        <v>14.5</v>
      </c>
      <c r="H134" t="s">
        <v>9</v>
      </c>
      <c r="I134">
        <f t="shared" si="18"/>
        <v>0</v>
      </c>
      <c r="J134">
        <f t="shared" si="14"/>
        <v>1</v>
      </c>
      <c r="K134">
        <f t="shared" si="15"/>
        <v>0</v>
      </c>
      <c r="L134">
        <f t="shared" si="16"/>
        <v>0</v>
      </c>
      <c r="M134">
        <f t="shared" si="17"/>
        <v>0</v>
      </c>
    </row>
    <row r="135" spans="1:13" x14ac:dyDescent="0.35">
      <c r="A135">
        <v>1</v>
      </c>
      <c r="B135">
        <v>2</v>
      </c>
      <c r="C135" t="s">
        <v>10</v>
      </c>
      <c r="D135">
        <v>29</v>
      </c>
      <c r="E135">
        <v>1</v>
      </c>
      <c r="F135">
        <v>0</v>
      </c>
      <c r="G135">
        <v>26</v>
      </c>
      <c r="H135" t="s">
        <v>9</v>
      </c>
      <c r="I135">
        <f t="shared" si="18"/>
        <v>0</v>
      </c>
      <c r="J135">
        <f t="shared" si="14"/>
        <v>1</v>
      </c>
      <c r="K135">
        <f t="shared" si="15"/>
        <v>0</v>
      </c>
      <c r="L135">
        <f t="shared" si="16"/>
        <v>0</v>
      </c>
      <c r="M135">
        <f t="shared" si="17"/>
        <v>1</v>
      </c>
    </row>
    <row r="136" spans="1:13" x14ac:dyDescent="0.35">
      <c r="A136">
        <v>0</v>
      </c>
      <c r="B136">
        <v>2</v>
      </c>
      <c r="C136" t="s">
        <v>8</v>
      </c>
      <c r="D136">
        <v>25</v>
      </c>
      <c r="E136">
        <v>0</v>
      </c>
      <c r="F136">
        <v>0</v>
      </c>
      <c r="G136">
        <v>13</v>
      </c>
      <c r="H136" t="s">
        <v>9</v>
      </c>
      <c r="I136">
        <f t="shared" si="18"/>
        <v>1</v>
      </c>
      <c r="J136">
        <f t="shared" si="14"/>
        <v>1</v>
      </c>
      <c r="K136">
        <f t="shared" si="15"/>
        <v>0</v>
      </c>
      <c r="L136">
        <f t="shared" si="16"/>
        <v>0</v>
      </c>
      <c r="M136">
        <f t="shared" si="17"/>
        <v>1</v>
      </c>
    </row>
    <row r="137" spans="1:13" x14ac:dyDescent="0.35">
      <c r="A137">
        <v>0</v>
      </c>
      <c r="B137">
        <v>2</v>
      </c>
      <c r="C137" t="s">
        <v>8</v>
      </c>
      <c r="D137">
        <v>23</v>
      </c>
      <c r="E137">
        <v>0</v>
      </c>
      <c r="F137">
        <v>0</v>
      </c>
      <c r="G137">
        <v>15.0458</v>
      </c>
      <c r="H137" t="s">
        <v>11</v>
      </c>
      <c r="I137">
        <f t="shared" si="18"/>
        <v>1</v>
      </c>
      <c r="J137">
        <f t="shared" si="14"/>
        <v>0</v>
      </c>
      <c r="K137">
        <f t="shared" si="15"/>
        <v>1</v>
      </c>
      <c r="L137">
        <f t="shared" si="16"/>
        <v>0</v>
      </c>
      <c r="M137">
        <f t="shared" si="17"/>
        <v>1</v>
      </c>
    </row>
    <row r="138" spans="1:13" x14ac:dyDescent="0.35">
      <c r="A138">
        <v>1</v>
      </c>
      <c r="B138">
        <v>1</v>
      </c>
      <c r="C138" t="s">
        <v>10</v>
      </c>
      <c r="D138">
        <v>19</v>
      </c>
      <c r="E138">
        <v>0</v>
      </c>
      <c r="F138">
        <v>2</v>
      </c>
      <c r="G138">
        <v>26.283300000000001</v>
      </c>
      <c r="H138" t="s">
        <v>9</v>
      </c>
      <c r="I138">
        <f t="shared" si="18"/>
        <v>0</v>
      </c>
      <c r="J138">
        <f t="shared" si="14"/>
        <v>1</v>
      </c>
      <c r="K138">
        <f t="shared" si="15"/>
        <v>0</v>
      </c>
      <c r="L138">
        <f t="shared" si="16"/>
        <v>1</v>
      </c>
      <c r="M138">
        <f t="shared" si="17"/>
        <v>0</v>
      </c>
    </row>
    <row r="139" spans="1:13" x14ac:dyDescent="0.35">
      <c r="A139">
        <v>0</v>
      </c>
      <c r="B139">
        <v>1</v>
      </c>
      <c r="C139" t="s">
        <v>8</v>
      </c>
      <c r="D139">
        <v>37</v>
      </c>
      <c r="E139">
        <v>1</v>
      </c>
      <c r="F139">
        <v>0</v>
      </c>
      <c r="G139">
        <v>53.1</v>
      </c>
      <c r="H139" t="s">
        <v>9</v>
      </c>
      <c r="I139">
        <f t="shared" si="18"/>
        <v>1</v>
      </c>
      <c r="J139">
        <f t="shared" si="14"/>
        <v>1</v>
      </c>
      <c r="K139">
        <f t="shared" si="15"/>
        <v>0</v>
      </c>
      <c r="L139">
        <f t="shared" si="16"/>
        <v>1</v>
      </c>
      <c r="M139">
        <f t="shared" si="17"/>
        <v>0</v>
      </c>
    </row>
    <row r="140" spans="1:13" x14ac:dyDescent="0.35">
      <c r="A140">
        <v>0</v>
      </c>
      <c r="B140">
        <v>3</v>
      </c>
      <c r="C140" t="s">
        <v>8</v>
      </c>
      <c r="D140">
        <v>16</v>
      </c>
      <c r="E140">
        <v>0</v>
      </c>
      <c r="F140">
        <v>0</v>
      </c>
      <c r="G140">
        <v>9.2166999999999994</v>
      </c>
      <c r="H140" t="s">
        <v>9</v>
      </c>
      <c r="I140">
        <f t="shared" si="18"/>
        <v>1</v>
      </c>
      <c r="J140">
        <f t="shared" si="14"/>
        <v>1</v>
      </c>
      <c r="K140">
        <f t="shared" si="15"/>
        <v>0</v>
      </c>
      <c r="L140">
        <f t="shared" si="16"/>
        <v>0</v>
      </c>
      <c r="M140">
        <f t="shared" si="17"/>
        <v>0</v>
      </c>
    </row>
    <row r="141" spans="1:13" x14ac:dyDescent="0.35">
      <c r="A141">
        <v>0</v>
      </c>
      <c r="B141">
        <v>1</v>
      </c>
      <c r="C141" t="s">
        <v>8</v>
      </c>
      <c r="D141">
        <v>24</v>
      </c>
      <c r="E141">
        <v>0</v>
      </c>
      <c r="F141">
        <v>0</v>
      </c>
      <c r="G141">
        <v>79.2</v>
      </c>
      <c r="H141" t="s">
        <v>11</v>
      </c>
      <c r="I141">
        <f t="shared" si="18"/>
        <v>1</v>
      </c>
      <c r="J141">
        <f t="shared" si="14"/>
        <v>0</v>
      </c>
      <c r="K141">
        <f t="shared" si="15"/>
        <v>1</v>
      </c>
      <c r="L141">
        <f t="shared" si="16"/>
        <v>1</v>
      </c>
      <c r="M141">
        <f t="shared" si="17"/>
        <v>0</v>
      </c>
    </row>
    <row r="142" spans="1:13" x14ac:dyDescent="0.35">
      <c r="A142">
        <v>0</v>
      </c>
      <c r="B142">
        <v>3</v>
      </c>
      <c r="C142" t="s">
        <v>10</v>
      </c>
      <c r="E142">
        <v>0</v>
      </c>
      <c r="F142">
        <v>2</v>
      </c>
      <c r="G142">
        <v>15.245799999999999</v>
      </c>
      <c r="H142" t="s">
        <v>11</v>
      </c>
      <c r="J142">
        <f t="shared" si="14"/>
        <v>0</v>
      </c>
      <c r="K142">
        <f t="shared" si="15"/>
        <v>1</v>
      </c>
      <c r="L142">
        <f t="shared" si="16"/>
        <v>0</v>
      </c>
      <c r="M142">
        <f t="shared" si="17"/>
        <v>0</v>
      </c>
    </row>
    <row r="143" spans="1:13" x14ac:dyDescent="0.35">
      <c r="A143">
        <v>1</v>
      </c>
      <c r="B143">
        <v>3</v>
      </c>
      <c r="C143" t="s">
        <v>10</v>
      </c>
      <c r="D143">
        <v>22</v>
      </c>
      <c r="E143">
        <v>0</v>
      </c>
      <c r="F143">
        <v>0</v>
      </c>
      <c r="G143">
        <v>7.75</v>
      </c>
      <c r="H143" t="s">
        <v>9</v>
      </c>
      <c r="I143">
        <f t="shared" ref="I143:I155" si="19">IF(Sex="male",1,0)</f>
        <v>0</v>
      </c>
      <c r="J143">
        <f t="shared" si="14"/>
        <v>1</v>
      </c>
      <c r="K143">
        <f t="shared" si="15"/>
        <v>0</v>
      </c>
      <c r="L143">
        <f t="shared" si="16"/>
        <v>0</v>
      </c>
      <c r="M143">
        <f t="shared" si="17"/>
        <v>0</v>
      </c>
    </row>
    <row r="144" spans="1:13" x14ac:dyDescent="0.35">
      <c r="A144">
        <v>1</v>
      </c>
      <c r="B144">
        <v>3</v>
      </c>
      <c r="C144" t="s">
        <v>10</v>
      </c>
      <c r="D144">
        <v>24</v>
      </c>
      <c r="E144">
        <v>1</v>
      </c>
      <c r="F144">
        <v>0</v>
      </c>
      <c r="G144">
        <v>15.85</v>
      </c>
      <c r="H144" t="s">
        <v>9</v>
      </c>
      <c r="I144">
        <f t="shared" si="19"/>
        <v>0</v>
      </c>
      <c r="J144">
        <f t="shared" si="14"/>
        <v>1</v>
      </c>
      <c r="K144">
        <f t="shared" si="15"/>
        <v>0</v>
      </c>
      <c r="L144">
        <f t="shared" si="16"/>
        <v>0</v>
      </c>
      <c r="M144">
        <f t="shared" si="17"/>
        <v>0</v>
      </c>
    </row>
    <row r="145" spans="1:13" x14ac:dyDescent="0.35">
      <c r="A145">
        <v>0</v>
      </c>
      <c r="B145">
        <v>3</v>
      </c>
      <c r="C145" t="s">
        <v>8</v>
      </c>
      <c r="D145">
        <v>19</v>
      </c>
      <c r="E145">
        <v>0</v>
      </c>
      <c r="F145">
        <v>0</v>
      </c>
      <c r="G145">
        <v>6.75</v>
      </c>
      <c r="H145" t="s">
        <v>12</v>
      </c>
      <c r="I145">
        <f t="shared" si="19"/>
        <v>1</v>
      </c>
      <c r="J145">
        <f t="shared" si="14"/>
        <v>0</v>
      </c>
      <c r="K145">
        <f t="shared" si="15"/>
        <v>0</v>
      </c>
      <c r="L145">
        <f t="shared" si="16"/>
        <v>0</v>
      </c>
      <c r="M145">
        <f t="shared" si="17"/>
        <v>0</v>
      </c>
    </row>
    <row r="146" spans="1:13" x14ac:dyDescent="0.35">
      <c r="A146">
        <v>0</v>
      </c>
      <c r="B146">
        <v>2</v>
      </c>
      <c r="C146" t="s">
        <v>8</v>
      </c>
      <c r="D146">
        <v>18</v>
      </c>
      <c r="E146">
        <v>0</v>
      </c>
      <c r="F146">
        <v>0</v>
      </c>
      <c r="G146">
        <v>11.5</v>
      </c>
      <c r="H146" t="s">
        <v>9</v>
      </c>
      <c r="I146">
        <f t="shared" si="19"/>
        <v>1</v>
      </c>
      <c r="J146">
        <f t="shared" si="14"/>
        <v>1</v>
      </c>
      <c r="K146">
        <f t="shared" si="15"/>
        <v>0</v>
      </c>
      <c r="L146">
        <f t="shared" si="16"/>
        <v>0</v>
      </c>
      <c r="M146">
        <f t="shared" si="17"/>
        <v>1</v>
      </c>
    </row>
    <row r="147" spans="1:13" x14ac:dyDescent="0.35">
      <c r="A147">
        <v>0</v>
      </c>
      <c r="B147">
        <v>2</v>
      </c>
      <c r="C147" t="s">
        <v>8</v>
      </c>
      <c r="D147">
        <v>19</v>
      </c>
      <c r="E147">
        <v>1</v>
      </c>
      <c r="F147">
        <v>1</v>
      </c>
      <c r="G147">
        <v>36.75</v>
      </c>
      <c r="H147" t="s">
        <v>9</v>
      </c>
      <c r="I147">
        <f t="shared" si="19"/>
        <v>1</v>
      </c>
      <c r="J147">
        <f t="shared" si="14"/>
        <v>1</v>
      </c>
      <c r="K147">
        <f t="shared" si="15"/>
        <v>0</v>
      </c>
      <c r="L147">
        <f t="shared" si="16"/>
        <v>0</v>
      </c>
      <c r="M147">
        <f t="shared" si="17"/>
        <v>1</v>
      </c>
    </row>
    <row r="148" spans="1:13" x14ac:dyDescent="0.35">
      <c r="A148">
        <v>1</v>
      </c>
      <c r="B148">
        <v>3</v>
      </c>
      <c r="C148" t="s">
        <v>8</v>
      </c>
      <c r="D148">
        <v>27</v>
      </c>
      <c r="E148">
        <v>0</v>
      </c>
      <c r="F148">
        <v>0</v>
      </c>
      <c r="G148">
        <v>7.7957999999999998</v>
      </c>
      <c r="H148" t="s">
        <v>9</v>
      </c>
      <c r="I148">
        <f t="shared" si="19"/>
        <v>1</v>
      </c>
      <c r="J148">
        <f t="shared" si="14"/>
        <v>1</v>
      </c>
      <c r="K148">
        <f t="shared" si="15"/>
        <v>0</v>
      </c>
      <c r="L148">
        <f t="shared" si="16"/>
        <v>0</v>
      </c>
      <c r="M148">
        <f t="shared" si="17"/>
        <v>0</v>
      </c>
    </row>
    <row r="149" spans="1:13" x14ac:dyDescent="0.35">
      <c r="A149">
        <v>0</v>
      </c>
      <c r="B149">
        <v>3</v>
      </c>
      <c r="C149" t="s">
        <v>10</v>
      </c>
      <c r="D149">
        <v>9</v>
      </c>
      <c r="E149">
        <v>2</v>
      </c>
      <c r="F149">
        <v>2</v>
      </c>
      <c r="G149">
        <v>34.375</v>
      </c>
      <c r="H149" t="s">
        <v>9</v>
      </c>
      <c r="I149">
        <f t="shared" si="19"/>
        <v>0</v>
      </c>
      <c r="J149">
        <f t="shared" si="14"/>
        <v>1</v>
      </c>
      <c r="K149">
        <f t="shared" si="15"/>
        <v>0</v>
      </c>
      <c r="L149">
        <f t="shared" si="16"/>
        <v>0</v>
      </c>
      <c r="M149">
        <f t="shared" si="17"/>
        <v>0</v>
      </c>
    </row>
    <row r="150" spans="1:13" x14ac:dyDescent="0.35">
      <c r="A150">
        <v>0</v>
      </c>
      <c r="B150">
        <v>2</v>
      </c>
      <c r="C150" t="s">
        <v>8</v>
      </c>
      <c r="D150">
        <v>36.5</v>
      </c>
      <c r="E150">
        <v>0</v>
      </c>
      <c r="F150">
        <v>2</v>
      </c>
      <c r="G150">
        <v>26</v>
      </c>
      <c r="H150" t="s">
        <v>9</v>
      </c>
      <c r="I150">
        <f t="shared" si="19"/>
        <v>1</v>
      </c>
      <c r="J150">
        <f t="shared" si="14"/>
        <v>1</v>
      </c>
      <c r="K150">
        <f t="shared" si="15"/>
        <v>0</v>
      </c>
      <c r="L150">
        <f t="shared" si="16"/>
        <v>0</v>
      </c>
      <c r="M150">
        <f t="shared" si="17"/>
        <v>1</v>
      </c>
    </row>
    <row r="151" spans="1:13" x14ac:dyDescent="0.35">
      <c r="A151">
        <v>0</v>
      </c>
      <c r="B151">
        <v>2</v>
      </c>
      <c r="C151" t="s">
        <v>8</v>
      </c>
      <c r="D151">
        <v>42</v>
      </c>
      <c r="E151">
        <v>0</v>
      </c>
      <c r="F151">
        <v>0</v>
      </c>
      <c r="G151">
        <v>13</v>
      </c>
      <c r="H151" t="s">
        <v>9</v>
      </c>
      <c r="I151">
        <f t="shared" si="19"/>
        <v>1</v>
      </c>
      <c r="J151">
        <f t="shared" si="14"/>
        <v>1</v>
      </c>
      <c r="K151">
        <f t="shared" si="15"/>
        <v>0</v>
      </c>
      <c r="L151">
        <f t="shared" si="16"/>
        <v>0</v>
      </c>
      <c r="M151">
        <f t="shared" si="17"/>
        <v>1</v>
      </c>
    </row>
    <row r="152" spans="1:13" x14ac:dyDescent="0.35">
      <c r="A152">
        <v>0</v>
      </c>
      <c r="B152">
        <v>2</v>
      </c>
      <c r="C152" t="s">
        <v>8</v>
      </c>
      <c r="D152">
        <v>51</v>
      </c>
      <c r="E152">
        <v>0</v>
      </c>
      <c r="F152">
        <v>0</v>
      </c>
      <c r="G152">
        <v>12.525</v>
      </c>
      <c r="H152" t="s">
        <v>9</v>
      </c>
      <c r="I152">
        <f t="shared" si="19"/>
        <v>1</v>
      </c>
      <c r="J152">
        <f t="shared" si="14"/>
        <v>1</v>
      </c>
      <c r="K152">
        <f t="shared" si="15"/>
        <v>0</v>
      </c>
      <c r="L152">
        <f t="shared" si="16"/>
        <v>0</v>
      </c>
      <c r="M152">
        <f t="shared" si="17"/>
        <v>1</v>
      </c>
    </row>
    <row r="153" spans="1:13" x14ac:dyDescent="0.35">
      <c r="A153">
        <v>1</v>
      </c>
      <c r="B153">
        <v>1</v>
      </c>
      <c r="C153" t="s">
        <v>10</v>
      </c>
      <c r="D153">
        <v>22</v>
      </c>
      <c r="E153">
        <v>1</v>
      </c>
      <c r="F153">
        <v>0</v>
      </c>
      <c r="G153">
        <v>66.599999999999994</v>
      </c>
      <c r="H153" t="s">
        <v>9</v>
      </c>
      <c r="I153">
        <f t="shared" si="19"/>
        <v>0</v>
      </c>
      <c r="J153">
        <f t="shared" si="14"/>
        <v>1</v>
      </c>
      <c r="K153">
        <f t="shared" si="15"/>
        <v>0</v>
      </c>
      <c r="L153">
        <f t="shared" si="16"/>
        <v>1</v>
      </c>
      <c r="M153">
        <f t="shared" si="17"/>
        <v>0</v>
      </c>
    </row>
    <row r="154" spans="1:13" x14ac:dyDescent="0.35">
      <c r="A154">
        <v>0</v>
      </c>
      <c r="B154">
        <v>3</v>
      </c>
      <c r="C154" t="s">
        <v>8</v>
      </c>
      <c r="D154">
        <v>55.5</v>
      </c>
      <c r="E154">
        <v>0</v>
      </c>
      <c r="F154">
        <v>0</v>
      </c>
      <c r="G154">
        <v>8.0500000000000007</v>
      </c>
      <c r="H154" t="s">
        <v>9</v>
      </c>
      <c r="I154">
        <f t="shared" si="19"/>
        <v>1</v>
      </c>
      <c r="J154">
        <f t="shared" si="14"/>
        <v>1</v>
      </c>
      <c r="K154">
        <f t="shared" si="15"/>
        <v>0</v>
      </c>
      <c r="L154">
        <f t="shared" si="16"/>
        <v>0</v>
      </c>
      <c r="M154">
        <f t="shared" si="17"/>
        <v>0</v>
      </c>
    </row>
    <row r="155" spans="1:13" x14ac:dyDescent="0.35">
      <c r="A155">
        <v>0</v>
      </c>
      <c r="B155">
        <v>3</v>
      </c>
      <c r="C155" t="s">
        <v>8</v>
      </c>
      <c r="D155">
        <v>40.5</v>
      </c>
      <c r="E155">
        <v>0</v>
      </c>
      <c r="F155">
        <v>2</v>
      </c>
      <c r="G155">
        <v>14.5</v>
      </c>
      <c r="H155" t="s">
        <v>9</v>
      </c>
      <c r="I155">
        <f t="shared" si="19"/>
        <v>1</v>
      </c>
      <c r="J155">
        <f t="shared" si="14"/>
        <v>1</v>
      </c>
      <c r="K155">
        <f t="shared" si="15"/>
        <v>0</v>
      </c>
      <c r="L155">
        <f t="shared" si="16"/>
        <v>0</v>
      </c>
      <c r="M155">
        <f t="shared" si="17"/>
        <v>0</v>
      </c>
    </row>
    <row r="156" spans="1:13" x14ac:dyDescent="0.35">
      <c r="A156">
        <v>0</v>
      </c>
      <c r="B156">
        <v>3</v>
      </c>
      <c r="C156" t="s">
        <v>8</v>
      </c>
      <c r="E156">
        <v>0</v>
      </c>
      <c r="F156">
        <v>0</v>
      </c>
      <c r="G156">
        <v>7.3125</v>
      </c>
      <c r="H156" t="s">
        <v>9</v>
      </c>
      <c r="J156">
        <f t="shared" si="14"/>
        <v>1</v>
      </c>
      <c r="K156">
        <f t="shared" si="15"/>
        <v>0</v>
      </c>
      <c r="L156">
        <f t="shared" si="16"/>
        <v>0</v>
      </c>
      <c r="M156">
        <f t="shared" si="17"/>
        <v>0</v>
      </c>
    </row>
    <row r="157" spans="1:13" x14ac:dyDescent="0.35">
      <c r="A157">
        <v>0</v>
      </c>
      <c r="B157">
        <v>1</v>
      </c>
      <c r="C157" t="s">
        <v>8</v>
      </c>
      <c r="D157">
        <v>51</v>
      </c>
      <c r="E157">
        <v>0</v>
      </c>
      <c r="F157">
        <v>1</v>
      </c>
      <c r="G157">
        <v>61.379199999999997</v>
      </c>
      <c r="H157" t="s">
        <v>11</v>
      </c>
      <c r="I157">
        <f>IF(Sex="male",1,0)</f>
        <v>1</v>
      </c>
      <c r="J157">
        <f t="shared" si="14"/>
        <v>0</v>
      </c>
      <c r="K157">
        <f t="shared" si="15"/>
        <v>1</v>
      </c>
      <c r="L157">
        <f t="shared" si="16"/>
        <v>1</v>
      </c>
      <c r="M157">
        <f t="shared" si="17"/>
        <v>0</v>
      </c>
    </row>
    <row r="158" spans="1:13" x14ac:dyDescent="0.35">
      <c r="A158">
        <v>1</v>
      </c>
      <c r="B158">
        <v>3</v>
      </c>
      <c r="C158" t="s">
        <v>10</v>
      </c>
      <c r="D158">
        <v>16</v>
      </c>
      <c r="E158">
        <v>0</v>
      </c>
      <c r="F158">
        <v>0</v>
      </c>
      <c r="G158">
        <v>7.7332999999999998</v>
      </c>
      <c r="H158" t="s">
        <v>12</v>
      </c>
      <c r="I158">
        <f>IF(Sex="male",1,0)</f>
        <v>0</v>
      </c>
      <c r="J158">
        <f t="shared" si="14"/>
        <v>0</v>
      </c>
      <c r="K158">
        <f t="shared" si="15"/>
        <v>0</v>
      </c>
      <c r="L158">
        <f t="shared" si="16"/>
        <v>0</v>
      </c>
      <c r="M158">
        <f t="shared" si="17"/>
        <v>0</v>
      </c>
    </row>
    <row r="159" spans="1:13" x14ac:dyDescent="0.35">
      <c r="A159">
        <v>0</v>
      </c>
      <c r="B159">
        <v>3</v>
      </c>
      <c r="C159" t="s">
        <v>8</v>
      </c>
      <c r="D159">
        <v>30</v>
      </c>
      <c r="E159">
        <v>0</v>
      </c>
      <c r="F159">
        <v>0</v>
      </c>
      <c r="G159">
        <v>8.0500000000000007</v>
      </c>
      <c r="H159" t="s">
        <v>9</v>
      </c>
      <c r="I159">
        <f>IF(Sex="male",1,0)</f>
        <v>1</v>
      </c>
      <c r="J159">
        <f t="shared" si="14"/>
        <v>1</v>
      </c>
      <c r="K159">
        <f t="shared" si="15"/>
        <v>0</v>
      </c>
      <c r="L159">
        <f t="shared" si="16"/>
        <v>0</v>
      </c>
      <c r="M159">
        <f t="shared" si="17"/>
        <v>0</v>
      </c>
    </row>
    <row r="160" spans="1:13" x14ac:dyDescent="0.35">
      <c r="A160">
        <v>0</v>
      </c>
      <c r="B160">
        <v>3</v>
      </c>
      <c r="C160" t="s">
        <v>8</v>
      </c>
      <c r="E160">
        <v>0</v>
      </c>
      <c r="F160">
        <v>0</v>
      </c>
      <c r="G160">
        <v>8.6624999999999996</v>
      </c>
      <c r="H160" t="s">
        <v>9</v>
      </c>
      <c r="J160">
        <f t="shared" si="14"/>
        <v>1</v>
      </c>
      <c r="K160">
        <f t="shared" si="15"/>
        <v>0</v>
      </c>
      <c r="L160">
        <f t="shared" si="16"/>
        <v>0</v>
      </c>
      <c r="M160">
        <f t="shared" si="17"/>
        <v>0</v>
      </c>
    </row>
    <row r="161" spans="1:13" x14ac:dyDescent="0.35">
      <c r="A161">
        <v>0</v>
      </c>
      <c r="B161">
        <v>3</v>
      </c>
      <c r="C161" t="s">
        <v>8</v>
      </c>
      <c r="E161">
        <v>8</v>
      </c>
      <c r="F161">
        <v>2</v>
      </c>
      <c r="G161">
        <v>69.55</v>
      </c>
      <c r="H161" t="s">
        <v>9</v>
      </c>
      <c r="J161">
        <f t="shared" si="14"/>
        <v>1</v>
      </c>
      <c r="K161">
        <f t="shared" si="15"/>
        <v>0</v>
      </c>
      <c r="L161">
        <f t="shared" si="16"/>
        <v>0</v>
      </c>
      <c r="M161">
        <f t="shared" si="17"/>
        <v>0</v>
      </c>
    </row>
    <row r="162" spans="1:13" x14ac:dyDescent="0.35">
      <c r="A162">
        <v>0</v>
      </c>
      <c r="B162">
        <v>3</v>
      </c>
      <c r="C162" t="s">
        <v>8</v>
      </c>
      <c r="D162">
        <v>44</v>
      </c>
      <c r="E162">
        <v>0</v>
      </c>
      <c r="F162">
        <v>1</v>
      </c>
      <c r="G162">
        <v>16.100000000000001</v>
      </c>
      <c r="H162" t="s">
        <v>9</v>
      </c>
      <c r="I162">
        <f t="shared" ref="I162:I167" si="20">IF(Sex="male",1,0)</f>
        <v>1</v>
      </c>
      <c r="J162">
        <f t="shared" si="14"/>
        <v>1</v>
      </c>
      <c r="K162">
        <f t="shared" si="15"/>
        <v>0</v>
      </c>
      <c r="L162">
        <f t="shared" si="16"/>
        <v>0</v>
      </c>
      <c r="M162">
        <f t="shared" si="17"/>
        <v>0</v>
      </c>
    </row>
    <row r="163" spans="1:13" x14ac:dyDescent="0.35">
      <c r="A163">
        <v>1</v>
      </c>
      <c r="B163">
        <v>2</v>
      </c>
      <c r="C163" t="s">
        <v>10</v>
      </c>
      <c r="D163">
        <v>40</v>
      </c>
      <c r="E163">
        <v>0</v>
      </c>
      <c r="F163">
        <v>0</v>
      </c>
      <c r="G163">
        <v>15.75</v>
      </c>
      <c r="H163" t="s">
        <v>9</v>
      </c>
      <c r="I163">
        <f t="shared" si="20"/>
        <v>0</v>
      </c>
      <c r="J163">
        <f t="shared" si="14"/>
        <v>1</v>
      </c>
      <c r="K163">
        <f t="shared" si="15"/>
        <v>0</v>
      </c>
      <c r="L163">
        <f t="shared" si="16"/>
        <v>0</v>
      </c>
      <c r="M163">
        <f t="shared" si="17"/>
        <v>1</v>
      </c>
    </row>
    <row r="164" spans="1:13" x14ac:dyDescent="0.35">
      <c r="A164">
        <v>0</v>
      </c>
      <c r="B164">
        <v>3</v>
      </c>
      <c r="C164" t="s">
        <v>8</v>
      </c>
      <c r="D164">
        <v>26</v>
      </c>
      <c r="E164">
        <v>0</v>
      </c>
      <c r="F164">
        <v>0</v>
      </c>
      <c r="G164">
        <v>7.7750000000000004</v>
      </c>
      <c r="H164" t="s">
        <v>9</v>
      </c>
      <c r="I164">
        <f t="shared" si="20"/>
        <v>1</v>
      </c>
      <c r="J164">
        <f t="shared" si="14"/>
        <v>1</v>
      </c>
      <c r="K164">
        <f t="shared" si="15"/>
        <v>0</v>
      </c>
      <c r="L164">
        <f t="shared" si="16"/>
        <v>0</v>
      </c>
      <c r="M164">
        <f t="shared" si="17"/>
        <v>0</v>
      </c>
    </row>
    <row r="165" spans="1:13" x14ac:dyDescent="0.35">
      <c r="A165">
        <v>0</v>
      </c>
      <c r="B165">
        <v>3</v>
      </c>
      <c r="C165" t="s">
        <v>8</v>
      </c>
      <c r="D165">
        <v>17</v>
      </c>
      <c r="E165">
        <v>0</v>
      </c>
      <c r="F165">
        <v>0</v>
      </c>
      <c r="G165">
        <v>8.6624999999999996</v>
      </c>
      <c r="H165" t="s">
        <v>9</v>
      </c>
      <c r="I165">
        <f t="shared" si="20"/>
        <v>1</v>
      </c>
      <c r="J165">
        <f t="shared" si="14"/>
        <v>1</v>
      </c>
      <c r="K165">
        <f t="shared" si="15"/>
        <v>0</v>
      </c>
      <c r="L165">
        <f t="shared" si="16"/>
        <v>0</v>
      </c>
      <c r="M165">
        <f t="shared" si="17"/>
        <v>0</v>
      </c>
    </row>
    <row r="166" spans="1:13" x14ac:dyDescent="0.35">
      <c r="A166">
        <v>0</v>
      </c>
      <c r="B166">
        <v>3</v>
      </c>
      <c r="C166" t="s">
        <v>8</v>
      </c>
      <c r="D166">
        <v>1</v>
      </c>
      <c r="E166">
        <v>4</v>
      </c>
      <c r="F166">
        <v>1</v>
      </c>
      <c r="G166">
        <v>39.6875</v>
      </c>
      <c r="H166" t="s">
        <v>9</v>
      </c>
      <c r="I166">
        <f t="shared" si="20"/>
        <v>1</v>
      </c>
      <c r="J166">
        <f t="shared" si="14"/>
        <v>1</v>
      </c>
      <c r="K166">
        <f t="shared" si="15"/>
        <v>0</v>
      </c>
      <c r="L166">
        <f t="shared" si="16"/>
        <v>0</v>
      </c>
      <c r="M166">
        <f t="shared" si="17"/>
        <v>0</v>
      </c>
    </row>
    <row r="167" spans="1:13" x14ac:dyDescent="0.35">
      <c r="A167">
        <v>1</v>
      </c>
      <c r="B167">
        <v>3</v>
      </c>
      <c r="C167" t="s">
        <v>8</v>
      </c>
      <c r="D167">
        <v>9</v>
      </c>
      <c r="E167">
        <v>0</v>
      </c>
      <c r="F167">
        <v>2</v>
      </c>
      <c r="G167">
        <v>20.524999999999999</v>
      </c>
      <c r="H167" t="s">
        <v>9</v>
      </c>
      <c r="I167">
        <f t="shared" si="20"/>
        <v>1</v>
      </c>
      <c r="J167">
        <f t="shared" si="14"/>
        <v>1</v>
      </c>
      <c r="K167">
        <f t="shared" si="15"/>
        <v>0</v>
      </c>
      <c r="L167">
        <f t="shared" si="16"/>
        <v>0</v>
      </c>
      <c r="M167">
        <f t="shared" si="17"/>
        <v>0</v>
      </c>
    </row>
    <row r="168" spans="1:13" x14ac:dyDescent="0.35">
      <c r="A168">
        <v>1</v>
      </c>
      <c r="B168">
        <v>1</v>
      </c>
      <c r="C168" t="s">
        <v>10</v>
      </c>
      <c r="E168">
        <v>0</v>
      </c>
      <c r="F168">
        <v>1</v>
      </c>
      <c r="G168">
        <v>55</v>
      </c>
      <c r="H168" t="s">
        <v>9</v>
      </c>
      <c r="J168">
        <f t="shared" si="14"/>
        <v>1</v>
      </c>
      <c r="K168">
        <f t="shared" si="15"/>
        <v>0</v>
      </c>
      <c r="L168">
        <f t="shared" si="16"/>
        <v>1</v>
      </c>
      <c r="M168">
        <f t="shared" si="17"/>
        <v>0</v>
      </c>
    </row>
    <row r="169" spans="1:13" x14ac:dyDescent="0.35">
      <c r="A169">
        <v>0</v>
      </c>
      <c r="B169">
        <v>3</v>
      </c>
      <c r="C169" t="s">
        <v>10</v>
      </c>
      <c r="D169">
        <v>45</v>
      </c>
      <c r="E169">
        <v>1</v>
      </c>
      <c r="F169">
        <v>4</v>
      </c>
      <c r="G169">
        <v>27.9</v>
      </c>
      <c r="H169" t="s">
        <v>9</v>
      </c>
      <c r="I169">
        <f>IF(Sex="male",1,0)</f>
        <v>0</v>
      </c>
      <c r="J169">
        <f t="shared" si="14"/>
        <v>1</v>
      </c>
      <c r="K169">
        <f t="shared" si="15"/>
        <v>0</v>
      </c>
      <c r="L169">
        <f t="shared" si="16"/>
        <v>0</v>
      </c>
      <c r="M169">
        <f t="shared" si="17"/>
        <v>0</v>
      </c>
    </row>
    <row r="170" spans="1:13" x14ac:dyDescent="0.35">
      <c r="A170">
        <v>0</v>
      </c>
      <c r="B170">
        <v>1</v>
      </c>
      <c r="C170" t="s">
        <v>8</v>
      </c>
      <c r="E170">
        <v>0</v>
      </c>
      <c r="F170">
        <v>0</v>
      </c>
      <c r="G170">
        <v>25.925000000000001</v>
      </c>
      <c r="H170" t="s">
        <v>9</v>
      </c>
      <c r="J170">
        <f t="shared" si="14"/>
        <v>1</v>
      </c>
      <c r="K170">
        <f t="shared" si="15"/>
        <v>0</v>
      </c>
      <c r="L170">
        <f t="shared" si="16"/>
        <v>1</v>
      </c>
      <c r="M170">
        <f t="shared" si="17"/>
        <v>0</v>
      </c>
    </row>
    <row r="171" spans="1:13" x14ac:dyDescent="0.35">
      <c r="A171">
        <v>0</v>
      </c>
      <c r="B171">
        <v>3</v>
      </c>
      <c r="C171" t="s">
        <v>8</v>
      </c>
      <c r="D171">
        <v>28</v>
      </c>
      <c r="E171">
        <v>0</v>
      </c>
      <c r="F171">
        <v>0</v>
      </c>
      <c r="G171">
        <v>56.495800000000003</v>
      </c>
      <c r="H171" t="s">
        <v>9</v>
      </c>
      <c r="I171">
        <f t="shared" ref="I171:I177" si="21">IF(Sex="male",1,0)</f>
        <v>1</v>
      </c>
      <c r="J171">
        <f t="shared" si="14"/>
        <v>1</v>
      </c>
      <c r="K171">
        <f t="shared" si="15"/>
        <v>0</v>
      </c>
      <c r="L171">
        <f t="shared" si="16"/>
        <v>0</v>
      </c>
      <c r="M171">
        <f t="shared" si="17"/>
        <v>0</v>
      </c>
    </row>
    <row r="172" spans="1:13" x14ac:dyDescent="0.35">
      <c r="A172">
        <v>0</v>
      </c>
      <c r="B172">
        <v>1</v>
      </c>
      <c r="C172" t="s">
        <v>8</v>
      </c>
      <c r="D172">
        <v>61</v>
      </c>
      <c r="E172">
        <v>0</v>
      </c>
      <c r="F172">
        <v>0</v>
      </c>
      <c r="G172">
        <v>33.5</v>
      </c>
      <c r="H172" t="s">
        <v>9</v>
      </c>
      <c r="I172">
        <f t="shared" si="21"/>
        <v>1</v>
      </c>
      <c r="J172">
        <f t="shared" si="14"/>
        <v>1</v>
      </c>
      <c r="K172">
        <f t="shared" si="15"/>
        <v>0</v>
      </c>
      <c r="L172">
        <f t="shared" si="16"/>
        <v>1</v>
      </c>
      <c r="M172">
        <f t="shared" si="17"/>
        <v>0</v>
      </c>
    </row>
    <row r="173" spans="1:13" x14ac:dyDescent="0.35">
      <c r="A173">
        <v>0</v>
      </c>
      <c r="B173">
        <v>3</v>
      </c>
      <c r="C173" t="s">
        <v>8</v>
      </c>
      <c r="D173">
        <v>4</v>
      </c>
      <c r="E173">
        <v>4</v>
      </c>
      <c r="F173">
        <v>1</v>
      </c>
      <c r="G173">
        <v>29.125</v>
      </c>
      <c r="H173" t="s">
        <v>12</v>
      </c>
      <c r="I173">
        <f t="shared" si="21"/>
        <v>1</v>
      </c>
      <c r="J173">
        <f t="shared" si="14"/>
        <v>0</v>
      </c>
      <c r="K173">
        <f t="shared" si="15"/>
        <v>0</v>
      </c>
      <c r="L173">
        <f t="shared" si="16"/>
        <v>0</v>
      </c>
      <c r="M173">
        <f t="shared" si="17"/>
        <v>0</v>
      </c>
    </row>
    <row r="174" spans="1:13" x14ac:dyDescent="0.35">
      <c r="A174">
        <v>1</v>
      </c>
      <c r="B174">
        <v>3</v>
      </c>
      <c r="C174" t="s">
        <v>10</v>
      </c>
      <c r="D174">
        <v>1</v>
      </c>
      <c r="E174">
        <v>1</v>
      </c>
      <c r="F174">
        <v>1</v>
      </c>
      <c r="G174">
        <v>11.1333</v>
      </c>
      <c r="H174" t="s">
        <v>9</v>
      </c>
      <c r="I174">
        <f t="shared" si="21"/>
        <v>0</v>
      </c>
      <c r="J174">
        <f t="shared" si="14"/>
        <v>1</v>
      </c>
      <c r="K174">
        <f t="shared" si="15"/>
        <v>0</v>
      </c>
      <c r="L174">
        <f t="shared" si="16"/>
        <v>0</v>
      </c>
      <c r="M174">
        <f t="shared" si="17"/>
        <v>0</v>
      </c>
    </row>
    <row r="175" spans="1:13" x14ac:dyDescent="0.35">
      <c r="A175">
        <v>0</v>
      </c>
      <c r="B175">
        <v>3</v>
      </c>
      <c r="C175" t="s">
        <v>8</v>
      </c>
      <c r="D175">
        <v>21</v>
      </c>
      <c r="E175">
        <v>0</v>
      </c>
      <c r="F175">
        <v>0</v>
      </c>
      <c r="G175">
        <v>7.9249999999999998</v>
      </c>
      <c r="H175" t="s">
        <v>9</v>
      </c>
      <c r="I175">
        <f t="shared" si="21"/>
        <v>1</v>
      </c>
      <c r="J175">
        <f t="shared" si="14"/>
        <v>1</v>
      </c>
      <c r="K175">
        <f t="shared" si="15"/>
        <v>0</v>
      </c>
      <c r="L175">
        <f t="shared" si="16"/>
        <v>0</v>
      </c>
      <c r="M175">
        <f t="shared" si="17"/>
        <v>0</v>
      </c>
    </row>
    <row r="176" spans="1:13" x14ac:dyDescent="0.35">
      <c r="A176">
        <v>0</v>
      </c>
      <c r="B176">
        <v>1</v>
      </c>
      <c r="C176" t="s">
        <v>8</v>
      </c>
      <c r="D176">
        <v>56</v>
      </c>
      <c r="E176">
        <v>0</v>
      </c>
      <c r="F176">
        <v>0</v>
      </c>
      <c r="G176">
        <v>30.695799999999998</v>
      </c>
      <c r="H176" t="s">
        <v>11</v>
      </c>
      <c r="I176">
        <f t="shared" si="21"/>
        <v>1</v>
      </c>
      <c r="J176">
        <f t="shared" si="14"/>
        <v>0</v>
      </c>
      <c r="K176">
        <f t="shared" si="15"/>
        <v>1</v>
      </c>
      <c r="L176">
        <f t="shared" si="16"/>
        <v>1</v>
      </c>
      <c r="M176">
        <f t="shared" si="17"/>
        <v>0</v>
      </c>
    </row>
    <row r="177" spans="1:13" x14ac:dyDescent="0.35">
      <c r="A177">
        <v>0</v>
      </c>
      <c r="B177">
        <v>3</v>
      </c>
      <c r="C177" t="s">
        <v>8</v>
      </c>
      <c r="D177">
        <v>18</v>
      </c>
      <c r="E177">
        <v>1</v>
      </c>
      <c r="F177">
        <v>1</v>
      </c>
      <c r="G177">
        <v>7.8541999999999996</v>
      </c>
      <c r="H177" t="s">
        <v>9</v>
      </c>
      <c r="I177">
        <f t="shared" si="21"/>
        <v>1</v>
      </c>
      <c r="J177">
        <f t="shared" si="14"/>
        <v>1</v>
      </c>
      <c r="K177">
        <f t="shared" si="15"/>
        <v>0</v>
      </c>
      <c r="L177">
        <f t="shared" si="16"/>
        <v>0</v>
      </c>
      <c r="M177">
        <f t="shared" si="17"/>
        <v>0</v>
      </c>
    </row>
    <row r="178" spans="1:13" x14ac:dyDescent="0.35">
      <c r="A178">
        <v>0</v>
      </c>
      <c r="B178">
        <v>3</v>
      </c>
      <c r="C178" t="s">
        <v>8</v>
      </c>
      <c r="E178">
        <v>3</v>
      </c>
      <c r="F178">
        <v>1</v>
      </c>
      <c r="G178">
        <v>25.466699999999999</v>
      </c>
      <c r="H178" t="s">
        <v>9</v>
      </c>
      <c r="J178">
        <f t="shared" si="14"/>
        <v>1</v>
      </c>
      <c r="K178">
        <f t="shared" si="15"/>
        <v>0</v>
      </c>
      <c r="L178">
        <f t="shared" si="16"/>
        <v>0</v>
      </c>
      <c r="M178">
        <f t="shared" si="17"/>
        <v>0</v>
      </c>
    </row>
    <row r="179" spans="1:13" x14ac:dyDescent="0.35">
      <c r="A179">
        <v>0</v>
      </c>
      <c r="B179">
        <v>1</v>
      </c>
      <c r="C179" t="s">
        <v>10</v>
      </c>
      <c r="D179">
        <v>50</v>
      </c>
      <c r="E179">
        <v>0</v>
      </c>
      <c r="F179">
        <v>0</v>
      </c>
      <c r="G179">
        <v>28.712499999999999</v>
      </c>
      <c r="H179" t="s">
        <v>11</v>
      </c>
      <c r="I179">
        <f>IF(Sex="male",1,0)</f>
        <v>0</v>
      </c>
      <c r="J179">
        <f t="shared" si="14"/>
        <v>0</v>
      </c>
      <c r="K179">
        <f t="shared" si="15"/>
        <v>1</v>
      </c>
      <c r="L179">
        <f t="shared" si="16"/>
        <v>1</v>
      </c>
      <c r="M179">
        <f t="shared" si="17"/>
        <v>0</v>
      </c>
    </row>
    <row r="180" spans="1:13" x14ac:dyDescent="0.35">
      <c r="A180">
        <v>0</v>
      </c>
      <c r="B180">
        <v>2</v>
      </c>
      <c r="C180" t="s">
        <v>8</v>
      </c>
      <c r="D180">
        <v>30</v>
      </c>
      <c r="E180">
        <v>0</v>
      </c>
      <c r="F180">
        <v>0</v>
      </c>
      <c r="G180">
        <v>13</v>
      </c>
      <c r="H180" t="s">
        <v>9</v>
      </c>
      <c r="I180">
        <f>IF(Sex="male",1,0)</f>
        <v>1</v>
      </c>
      <c r="J180">
        <f t="shared" si="14"/>
        <v>1</v>
      </c>
      <c r="K180">
        <f t="shared" si="15"/>
        <v>0</v>
      </c>
      <c r="L180">
        <f t="shared" si="16"/>
        <v>0</v>
      </c>
      <c r="M180">
        <f t="shared" si="17"/>
        <v>1</v>
      </c>
    </row>
    <row r="181" spans="1:13" x14ac:dyDescent="0.35">
      <c r="A181">
        <v>0</v>
      </c>
      <c r="B181">
        <v>3</v>
      </c>
      <c r="C181" t="s">
        <v>8</v>
      </c>
      <c r="D181">
        <v>36</v>
      </c>
      <c r="E181">
        <v>0</v>
      </c>
      <c r="F181">
        <v>0</v>
      </c>
      <c r="G181">
        <v>0</v>
      </c>
      <c r="H181" t="s">
        <v>9</v>
      </c>
      <c r="I181">
        <f>IF(Sex="male",1,0)</f>
        <v>1</v>
      </c>
      <c r="J181">
        <f t="shared" si="14"/>
        <v>1</v>
      </c>
      <c r="K181">
        <f t="shared" si="15"/>
        <v>0</v>
      </c>
      <c r="L181">
        <f t="shared" si="16"/>
        <v>0</v>
      </c>
      <c r="M181">
        <f t="shared" si="17"/>
        <v>0</v>
      </c>
    </row>
    <row r="182" spans="1:13" x14ac:dyDescent="0.35">
      <c r="A182">
        <v>0</v>
      </c>
      <c r="B182">
        <v>3</v>
      </c>
      <c r="C182" t="s">
        <v>10</v>
      </c>
      <c r="E182">
        <v>8</v>
      </c>
      <c r="F182">
        <v>2</v>
      </c>
      <c r="G182">
        <v>69.55</v>
      </c>
      <c r="H182" t="s">
        <v>9</v>
      </c>
      <c r="J182">
        <f t="shared" si="14"/>
        <v>1</v>
      </c>
      <c r="K182">
        <f t="shared" si="15"/>
        <v>0</v>
      </c>
      <c r="L182">
        <f t="shared" si="16"/>
        <v>0</v>
      </c>
      <c r="M182">
        <f t="shared" si="17"/>
        <v>0</v>
      </c>
    </row>
    <row r="183" spans="1:13" x14ac:dyDescent="0.35">
      <c r="A183">
        <v>0</v>
      </c>
      <c r="B183">
        <v>2</v>
      </c>
      <c r="C183" t="s">
        <v>8</v>
      </c>
      <c r="E183">
        <v>0</v>
      </c>
      <c r="F183">
        <v>0</v>
      </c>
      <c r="G183">
        <v>15.05</v>
      </c>
      <c r="H183" t="s">
        <v>11</v>
      </c>
      <c r="J183">
        <f t="shared" si="14"/>
        <v>0</v>
      </c>
      <c r="K183">
        <f t="shared" si="15"/>
        <v>1</v>
      </c>
      <c r="L183">
        <f t="shared" si="16"/>
        <v>0</v>
      </c>
      <c r="M183">
        <f t="shared" si="17"/>
        <v>1</v>
      </c>
    </row>
    <row r="184" spans="1:13" x14ac:dyDescent="0.35">
      <c r="A184">
        <v>0</v>
      </c>
      <c r="B184">
        <v>3</v>
      </c>
      <c r="C184" t="s">
        <v>8</v>
      </c>
      <c r="D184">
        <v>9</v>
      </c>
      <c r="E184">
        <v>4</v>
      </c>
      <c r="F184">
        <v>2</v>
      </c>
      <c r="G184">
        <v>31.387499999999999</v>
      </c>
      <c r="H184" t="s">
        <v>9</v>
      </c>
      <c r="I184">
        <f>IF(Sex="male",1,0)</f>
        <v>1</v>
      </c>
      <c r="J184">
        <f t="shared" si="14"/>
        <v>1</v>
      </c>
      <c r="K184">
        <f t="shared" si="15"/>
        <v>0</v>
      </c>
      <c r="L184">
        <f t="shared" si="16"/>
        <v>0</v>
      </c>
      <c r="M184">
        <f t="shared" si="17"/>
        <v>0</v>
      </c>
    </row>
    <row r="185" spans="1:13" x14ac:dyDescent="0.35">
      <c r="A185">
        <v>1</v>
      </c>
      <c r="B185">
        <v>2</v>
      </c>
      <c r="C185" t="s">
        <v>8</v>
      </c>
      <c r="D185">
        <v>1</v>
      </c>
      <c r="E185">
        <v>2</v>
      </c>
      <c r="F185">
        <v>1</v>
      </c>
      <c r="G185">
        <v>39</v>
      </c>
      <c r="H185" t="s">
        <v>9</v>
      </c>
      <c r="I185">
        <f>IF(Sex="male",1,0)</f>
        <v>1</v>
      </c>
      <c r="J185">
        <f t="shared" si="14"/>
        <v>1</v>
      </c>
      <c r="K185">
        <f t="shared" si="15"/>
        <v>0</v>
      </c>
      <c r="L185">
        <f t="shared" si="16"/>
        <v>0</v>
      </c>
      <c r="M185">
        <f t="shared" si="17"/>
        <v>1</v>
      </c>
    </row>
    <row r="186" spans="1:13" x14ac:dyDescent="0.35">
      <c r="A186">
        <v>1</v>
      </c>
      <c r="B186">
        <v>3</v>
      </c>
      <c r="C186" t="s">
        <v>10</v>
      </c>
      <c r="D186">
        <v>4</v>
      </c>
      <c r="E186">
        <v>0</v>
      </c>
      <c r="F186">
        <v>2</v>
      </c>
      <c r="G186">
        <v>22.024999999999999</v>
      </c>
      <c r="H186" t="s">
        <v>9</v>
      </c>
      <c r="I186">
        <f>IF(Sex="male",1,0)</f>
        <v>0</v>
      </c>
      <c r="J186">
        <f t="shared" si="14"/>
        <v>1</v>
      </c>
      <c r="K186">
        <f t="shared" si="15"/>
        <v>0</v>
      </c>
      <c r="L186">
        <f t="shared" si="16"/>
        <v>0</v>
      </c>
      <c r="M186">
        <f t="shared" si="17"/>
        <v>0</v>
      </c>
    </row>
    <row r="187" spans="1:13" x14ac:dyDescent="0.35">
      <c r="A187">
        <v>0</v>
      </c>
      <c r="B187">
        <v>1</v>
      </c>
      <c r="C187" t="s">
        <v>8</v>
      </c>
      <c r="E187">
        <v>0</v>
      </c>
      <c r="F187">
        <v>0</v>
      </c>
      <c r="G187">
        <v>50</v>
      </c>
      <c r="H187" t="s">
        <v>9</v>
      </c>
      <c r="J187">
        <f t="shared" si="14"/>
        <v>1</v>
      </c>
      <c r="K187">
        <f t="shared" si="15"/>
        <v>0</v>
      </c>
      <c r="L187">
        <f t="shared" si="16"/>
        <v>1</v>
      </c>
      <c r="M187">
        <f t="shared" si="17"/>
        <v>0</v>
      </c>
    </row>
    <row r="188" spans="1:13" x14ac:dyDescent="0.35">
      <c r="A188">
        <v>1</v>
      </c>
      <c r="B188">
        <v>3</v>
      </c>
      <c r="C188" t="s">
        <v>10</v>
      </c>
      <c r="E188">
        <v>1</v>
      </c>
      <c r="F188">
        <v>0</v>
      </c>
      <c r="G188">
        <v>15.5</v>
      </c>
      <c r="H188" t="s">
        <v>12</v>
      </c>
      <c r="J188">
        <f t="shared" si="14"/>
        <v>0</v>
      </c>
      <c r="K188">
        <f t="shared" si="15"/>
        <v>0</v>
      </c>
      <c r="L188">
        <f t="shared" si="16"/>
        <v>0</v>
      </c>
      <c r="M188">
        <f t="shared" si="17"/>
        <v>0</v>
      </c>
    </row>
    <row r="189" spans="1:13" x14ac:dyDescent="0.35">
      <c r="A189">
        <v>1</v>
      </c>
      <c r="B189">
        <v>1</v>
      </c>
      <c r="C189" t="s">
        <v>8</v>
      </c>
      <c r="D189">
        <v>45</v>
      </c>
      <c r="E189">
        <v>0</v>
      </c>
      <c r="F189">
        <v>0</v>
      </c>
      <c r="G189">
        <v>26.55</v>
      </c>
      <c r="H189" t="s">
        <v>9</v>
      </c>
      <c r="I189">
        <f t="shared" ref="I189:I197" si="22">IF(Sex="male",1,0)</f>
        <v>1</v>
      </c>
      <c r="J189">
        <f t="shared" si="14"/>
        <v>1</v>
      </c>
      <c r="K189">
        <f t="shared" si="15"/>
        <v>0</v>
      </c>
      <c r="L189">
        <f t="shared" si="16"/>
        <v>1</v>
      </c>
      <c r="M189">
        <f t="shared" si="17"/>
        <v>0</v>
      </c>
    </row>
    <row r="190" spans="1:13" x14ac:dyDescent="0.35">
      <c r="A190">
        <v>0</v>
      </c>
      <c r="B190">
        <v>3</v>
      </c>
      <c r="C190" t="s">
        <v>8</v>
      </c>
      <c r="D190">
        <v>40</v>
      </c>
      <c r="E190">
        <v>1</v>
      </c>
      <c r="F190">
        <v>1</v>
      </c>
      <c r="G190">
        <v>15.5</v>
      </c>
      <c r="H190" t="s">
        <v>12</v>
      </c>
      <c r="I190">
        <f t="shared" si="22"/>
        <v>1</v>
      </c>
      <c r="J190">
        <f t="shared" si="14"/>
        <v>0</v>
      </c>
      <c r="K190">
        <f t="shared" si="15"/>
        <v>0</v>
      </c>
      <c r="L190">
        <f t="shared" si="16"/>
        <v>0</v>
      </c>
      <c r="M190">
        <f t="shared" si="17"/>
        <v>0</v>
      </c>
    </row>
    <row r="191" spans="1:13" x14ac:dyDescent="0.35">
      <c r="A191">
        <v>0</v>
      </c>
      <c r="B191">
        <v>3</v>
      </c>
      <c r="C191" t="s">
        <v>8</v>
      </c>
      <c r="D191">
        <v>36</v>
      </c>
      <c r="E191">
        <v>0</v>
      </c>
      <c r="F191">
        <v>0</v>
      </c>
      <c r="G191">
        <v>7.8958000000000004</v>
      </c>
      <c r="H191" t="s">
        <v>9</v>
      </c>
      <c r="I191">
        <f t="shared" si="22"/>
        <v>1</v>
      </c>
      <c r="J191">
        <f t="shared" si="14"/>
        <v>1</v>
      </c>
      <c r="K191">
        <f t="shared" si="15"/>
        <v>0</v>
      </c>
      <c r="L191">
        <f t="shared" si="16"/>
        <v>0</v>
      </c>
      <c r="M191">
        <f t="shared" si="17"/>
        <v>0</v>
      </c>
    </row>
    <row r="192" spans="1:13" x14ac:dyDescent="0.35">
      <c r="A192">
        <v>1</v>
      </c>
      <c r="B192">
        <v>2</v>
      </c>
      <c r="C192" t="s">
        <v>10</v>
      </c>
      <c r="D192">
        <v>32</v>
      </c>
      <c r="E192">
        <v>0</v>
      </c>
      <c r="F192">
        <v>0</v>
      </c>
      <c r="G192">
        <v>13</v>
      </c>
      <c r="H192" t="s">
        <v>9</v>
      </c>
      <c r="I192">
        <f t="shared" si="22"/>
        <v>0</v>
      </c>
      <c r="J192">
        <f t="shared" si="14"/>
        <v>1</v>
      </c>
      <c r="K192">
        <f t="shared" si="15"/>
        <v>0</v>
      </c>
      <c r="L192">
        <f t="shared" si="16"/>
        <v>0</v>
      </c>
      <c r="M192">
        <f t="shared" si="17"/>
        <v>1</v>
      </c>
    </row>
    <row r="193" spans="1:13" x14ac:dyDescent="0.35">
      <c r="A193">
        <v>0</v>
      </c>
      <c r="B193">
        <v>2</v>
      </c>
      <c r="C193" t="s">
        <v>8</v>
      </c>
      <c r="D193">
        <v>19</v>
      </c>
      <c r="E193">
        <v>0</v>
      </c>
      <c r="F193">
        <v>0</v>
      </c>
      <c r="G193">
        <v>13</v>
      </c>
      <c r="H193" t="s">
        <v>9</v>
      </c>
      <c r="I193">
        <f t="shared" si="22"/>
        <v>1</v>
      </c>
      <c r="J193">
        <f t="shared" si="14"/>
        <v>1</v>
      </c>
      <c r="K193">
        <f t="shared" si="15"/>
        <v>0</v>
      </c>
      <c r="L193">
        <f t="shared" si="16"/>
        <v>0</v>
      </c>
      <c r="M193">
        <f t="shared" si="17"/>
        <v>1</v>
      </c>
    </row>
    <row r="194" spans="1:13" x14ac:dyDescent="0.35">
      <c r="A194">
        <v>1</v>
      </c>
      <c r="B194">
        <v>3</v>
      </c>
      <c r="C194" t="s">
        <v>10</v>
      </c>
      <c r="D194">
        <v>19</v>
      </c>
      <c r="E194">
        <v>1</v>
      </c>
      <c r="F194">
        <v>0</v>
      </c>
      <c r="G194">
        <v>7.8541999999999996</v>
      </c>
      <c r="H194" t="s">
        <v>9</v>
      </c>
      <c r="I194">
        <f t="shared" si="22"/>
        <v>0</v>
      </c>
      <c r="J194">
        <f t="shared" ref="J194:J257" si="23">IF(Embarked="S",1,0)</f>
        <v>1</v>
      </c>
      <c r="K194">
        <f t="shared" ref="K194:K257" si="24">IF(Embarked="C",1,0)</f>
        <v>0</v>
      </c>
      <c r="L194">
        <f t="shared" ref="L194:L257" si="25">IF(Pclass=1,1,0)</f>
        <v>0</v>
      </c>
      <c r="M194">
        <f t="shared" ref="M194:M257" si="26">IF(Pclass=2,1,0)</f>
        <v>0</v>
      </c>
    </row>
    <row r="195" spans="1:13" x14ac:dyDescent="0.35">
      <c r="A195">
        <v>1</v>
      </c>
      <c r="B195">
        <v>2</v>
      </c>
      <c r="C195" t="s">
        <v>8</v>
      </c>
      <c r="D195">
        <v>3</v>
      </c>
      <c r="E195">
        <v>1</v>
      </c>
      <c r="F195">
        <v>1</v>
      </c>
      <c r="G195">
        <v>26</v>
      </c>
      <c r="H195" t="s">
        <v>9</v>
      </c>
      <c r="I195">
        <f t="shared" si="22"/>
        <v>1</v>
      </c>
      <c r="J195">
        <f t="shared" si="23"/>
        <v>1</v>
      </c>
      <c r="K195">
        <f t="shared" si="24"/>
        <v>0</v>
      </c>
      <c r="L195">
        <f t="shared" si="25"/>
        <v>0</v>
      </c>
      <c r="M195">
        <f t="shared" si="26"/>
        <v>1</v>
      </c>
    </row>
    <row r="196" spans="1:13" x14ac:dyDescent="0.35">
      <c r="A196">
        <v>1</v>
      </c>
      <c r="B196">
        <v>1</v>
      </c>
      <c r="C196" t="s">
        <v>10</v>
      </c>
      <c r="D196">
        <v>44</v>
      </c>
      <c r="E196">
        <v>0</v>
      </c>
      <c r="F196">
        <v>0</v>
      </c>
      <c r="G196">
        <v>27.720800000000001</v>
      </c>
      <c r="H196" t="s">
        <v>11</v>
      </c>
      <c r="I196">
        <f t="shared" si="22"/>
        <v>0</v>
      </c>
      <c r="J196">
        <f t="shared" si="23"/>
        <v>0</v>
      </c>
      <c r="K196">
        <f t="shared" si="24"/>
        <v>1</v>
      </c>
      <c r="L196">
        <f t="shared" si="25"/>
        <v>1</v>
      </c>
      <c r="M196">
        <f t="shared" si="26"/>
        <v>0</v>
      </c>
    </row>
    <row r="197" spans="1:13" x14ac:dyDescent="0.35">
      <c r="A197">
        <v>1</v>
      </c>
      <c r="B197">
        <v>1</v>
      </c>
      <c r="C197" t="s">
        <v>10</v>
      </c>
      <c r="D197">
        <v>58</v>
      </c>
      <c r="E197">
        <v>0</v>
      </c>
      <c r="F197">
        <v>0</v>
      </c>
      <c r="G197">
        <v>146.52080000000001</v>
      </c>
      <c r="H197" t="s">
        <v>11</v>
      </c>
      <c r="I197">
        <f t="shared" si="22"/>
        <v>0</v>
      </c>
      <c r="J197">
        <f t="shared" si="23"/>
        <v>0</v>
      </c>
      <c r="K197">
        <f t="shared" si="24"/>
        <v>1</v>
      </c>
      <c r="L197">
        <f t="shared" si="25"/>
        <v>1</v>
      </c>
      <c r="M197">
        <f t="shared" si="26"/>
        <v>0</v>
      </c>
    </row>
    <row r="198" spans="1:13" x14ac:dyDescent="0.35">
      <c r="A198">
        <v>0</v>
      </c>
      <c r="B198">
        <v>3</v>
      </c>
      <c r="C198" t="s">
        <v>8</v>
      </c>
      <c r="E198">
        <v>0</v>
      </c>
      <c r="F198">
        <v>0</v>
      </c>
      <c r="G198">
        <v>7.75</v>
      </c>
      <c r="H198" t="s">
        <v>12</v>
      </c>
      <c r="J198">
        <f t="shared" si="23"/>
        <v>0</v>
      </c>
      <c r="K198">
        <f t="shared" si="24"/>
        <v>0</v>
      </c>
      <c r="L198">
        <f t="shared" si="25"/>
        <v>0</v>
      </c>
      <c r="M198">
        <f t="shared" si="26"/>
        <v>0</v>
      </c>
    </row>
    <row r="199" spans="1:13" x14ac:dyDescent="0.35">
      <c r="A199">
        <v>0</v>
      </c>
      <c r="B199">
        <v>3</v>
      </c>
      <c r="C199" t="s">
        <v>8</v>
      </c>
      <c r="D199">
        <v>42</v>
      </c>
      <c r="E199">
        <v>0</v>
      </c>
      <c r="F199">
        <v>1</v>
      </c>
      <c r="G199">
        <v>8.4041999999999994</v>
      </c>
      <c r="H199" t="s">
        <v>9</v>
      </c>
      <c r="I199">
        <f>IF(Sex="male",1,0)</f>
        <v>1</v>
      </c>
      <c r="J199">
        <f t="shared" si="23"/>
        <v>1</v>
      </c>
      <c r="K199">
        <f t="shared" si="24"/>
        <v>0</v>
      </c>
      <c r="L199">
        <f t="shared" si="25"/>
        <v>0</v>
      </c>
      <c r="M199">
        <f t="shared" si="26"/>
        <v>0</v>
      </c>
    </row>
    <row r="200" spans="1:13" x14ac:dyDescent="0.35">
      <c r="A200">
        <v>1</v>
      </c>
      <c r="B200">
        <v>3</v>
      </c>
      <c r="C200" t="s">
        <v>10</v>
      </c>
      <c r="E200">
        <v>0</v>
      </c>
      <c r="F200">
        <v>0</v>
      </c>
      <c r="G200">
        <v>7.75</v>
      </c>
      <c r="H200" t="s">
        <v>12</v>
      </c>
      <c r="J200">
        <f t="shared" si="23"/>
        <v>0</v>
      </c>
      <c r="K200">
        <f t="shared" si="24"/>
        <v>0</v>
      </c>
      <c r="L200">
        <f t="shared" si="25"/>
        <v>0</v>
      </c>
      <c r="M200">
        <f t="shared" si="26"/>
        <v>0</v>
      </c>
    </row>
    <row r="201" spans="1:13" x14ac:dyDescent="0.35">
      <c r="A201">
        <v>0</v>
      </c>
      <c r="B201">
        <v>2</v>
      </c>
      <c r="C201" t="s">
        <v>10</v>
      </c>
      <c r="D201">
        <v>24</v>
      </c>
      <c r="E201">
        <v>0</v>
      </c>
      <c r="F201">
        <v>0</v>
      </c>
      <c r="G201">
        <v>13</v>
      </c>
      <c r="H201" t="s">
        <v>9</v>
      </c>
      <c r="I201">
        <f>IF(Sex="male",1,0)</f>
        <v>0</v>
      </c>
      <c r="J201">
        <f t="shared" si="23"/>
        <v>1</v>
      </c>
      <c r="K201">
        <f t="shared" si="24"/>
        <v>0</v>
      </c>
      <c r="L201">
        <f t="shared" si="25"/>
        <v>0</v>
      </c>
      <c r="M201">
        <f t="shared" si="26"/>
        <v>1</v>
      </c>
    </row>
    <row r="202" spans="1:13" x14ac:dyDescent="0.35">
      <c r="A202">
        <v>0</v>
      </c>
      <c r="B202">
        <v>3</v>
      </c>
      <c r="C202" t="s">
        <v>8</v>
      </c>
      <c r="D202">
        <v>28</v>
      </c>
      <c r="E202">
        <v>0</v>
      </c>
      <c r="F202">
        <v>0</v>
      </c>
      <c r="G202">
        <v>9.5</v>
      </c>
      <c r="H202" t="s">
        <v>9</v>
      </c>
      <c r="I202">
        <f>IF(Sex="male",1,0)</f>
        <v>1</v>
      </c>
      <c r="J202">
        <f t="shared" si="23"/>
        <v>1</v>
      </c>
      <c r="K202">
        <f t="shared" si="24"/>
        <v>0</v>
      </c>
      <c r="L202">
        <f t="shared" si="25"/>
        <v>0</v>
      </c>
      <c r="M202">
        <f t="shared" si="26"/>
        <v>0</v>
      </c>
    </row>
    <row r="203" spans="1:13" x14ac:dyDescent="0.35">
      <c r="A203">
        <v>0</v>
      </c>
      <c r="B203">
        <v>3</v>
      </c>
      <c r="C203" t="s">
        <v>8</v>
      </c>
      <c r="E203">
        <v>8</v>
      </c>
      <c r="F203">
        <v>2</v>
      </c>
      <c r="G203">
        <v>69.55</v>
      </c>
      <c r="H203" t="s">
        <v>9</v>
      </c>
      <c r="J203">
        <f t="shared" si="23"/>
        <v>1</v>
      </c>
      <c r="K203">
        <f t="shared" si="24"/>
        <v>0</v>
      </c>
      <c r="L203">
        <f t="shared" si="25"/>
        <v>0</v>
      </c>
      <c r="M203">
        <f t="shared" si="26"/>
        <v>0</v>
      </c>
    </row>
    <row r="204" spans="1:13" x14ac:dyDescent="0.35">
      <c r="A204">
        <v>0</v>
      </c>
      <c r="B204">
        <v>3</v>
      </c>
      <c r="C204" t="s">
        <v>8</v>
      </c>
      <c r="D204">
        <v>34</v>
      </c>
      <c r="E204">
        <v>0</v>
      </c>
      <c r="F204">
        <v>0</v>
      </c>
      <c r="G204">
        <v>6.4958</v>
      </c>
      <c r="H204" t="s">
        <v>9</v>
      </c>
      <c r="I204">
        <f t="shared" ref="I204:I215" si="27">IF(Sex="male",1,0)</f>
        <v>1</v>
      </c>
      <c r="J204">
        <f t="shared" si="23"/>
        <v>1</v>
      </c>
      <c r="K204">
        <f t="shared" si="24"/>
        <v>0</v>
      </c>
      <c r="L204">
        <f t="shared" si="25"/>
        <v>0</v>
      </c>
      <c r="M204">
        <f t="shared" si="26"/>
        <v>0</v>
      </c>
    </row>
    <row r="205" spans="1:13" x14ac:dyDescent="0.35">
      <c r="A205">
        <v>0</v>
      </c>
      <c r="B205">
        <v>3</v>
      </c>
      <c r="C205" t="s">
        <v>8</v>
      </c>
      <c r="D205">
        <v>45.5</v>
      </c>
      <c r="E205">
        <v>0</v>
      </c>
      <c r="F205">
        <v>0</v>
      </c>
      <c r="G205">
        <v>7.2249999999999996</v>
      </c>
      <c r="H205" t="s">
        <v>11</v>
      </c>
      <c r="I205">
        <f t="shared" si="27"/>
        <v>1</v>
      </c>
      <c r="J205">
        <f t="shared" si="23"/>
        <v>0</v>
      </c>
      <c r="K205">
        <f t="shared" si="24"/>
        <v>1</v>
      </c>
      <c r="L205">
        <f t="shared" si="25"/>
        <v>0</v>
      </c>
      <c r="M205">
        <f t="shared" si="26"/>
        <v>0</v>
      </c>
    </row>
    <row r="206" spans="1:13" x14ac:dyDescent="0.35">
      <c r="A206">
        <v>1</v>
      </c>
      <c r="B206">
        <v>3</v>
      </c>
      <c r="C206" t="s">
        <v>8</v>
      </c>
      <c r="D206">
        <v>18</v>
      </c>
      <c r="E206">
        <v>0</v>
      </c>
      <c r="F206">
        <v>0</v>
      </c>
      <c r="G206">
        <v>8.0500000000000007</v>
      </c>
      <c r="H206" t="s">
        <v>9</v>
      </c>
      <c r="I206">
        <f t="shared" si="27"/>
        <v>1</v>
      </c>
      <c r="J206">
        <f t="shared" si="23"/>
        <v>1</v>
      </c>
      <c r="K206">
        <f t="shared" si="24"/>
        <v>0</v>
      </c>
      <c r="L206">
        <f t="shared" si="25"/>
        <v>0</v>
      </c>
      <c r="M206">
        <f t="shared" si="26"/>
        <v>0</v>
      </c>
    </row>
    <row r="207" spans="1:13" x14ac:dyDescent="0.35">
      <c r="A207">
        <v>0</v>
      </c>
      <c r="B207">
        <v>3</v>
      </c>
      <c r="C207" t="s">
        <v>10</v>
      </c>
      <c r="D207">
        <v>2</v>
      </c>
      <c r="E207">
        <v>0</v>
      </c>
      <c r="F207">
        <v>1</v>
      </c>
      <c r="G207">
        <v>10.4625</v>
      </c>
      <c r="H207" t="s">
        <v>9</v>
      </c>
      <c r="I207">
        <f t="shared" si="27"/>
        <v>0</v>
      </c>
      <c r="J207">
        <f t="shared" si="23"/>
        <v>1</v>
      </c>
      <c r="K207">
        <f t="shared" si="24"/>
        <v>0</v>
      </c>
      <c r="L207">
        <f t="shared" si="25"/>
        <v>0</v>
      </c>
      <c r="M207">
        <f t="shared" si="26"/>
        <v>0</v>
      </c>
    </row>
    <row r="208" spans="1:13" x14ac:dyDescent="0.35">
      <c r="A208">
        <v>0</v>
      </c>
      <c r="B208">
        <v>3</v>
      </c>
      <c r="C208" t="s">
        <v>8</v>
      </c>
      <c r="D208">
        <v>32</v>
      </c>
      <c r="E208">
        <v>1</v>
      </c>
      <c r="F208">
        <v>0</v>
      </c>
      <c r="G208">
        <v>15.85</v>
      </c>
      <c r="H208" t="s">
        <v>9</v>
      </c>
      <c r="I208">
        <f t="shared" si="27"/>
        <v>1</v>
      </c>
      <c r="J208">
        <f t="shared" si="23"/>
        <v>1</v>
      </c>
      <c r="K208">
        <f t="shared" si="24"/>
        <v>0</v>
      </c>
      <c r="L208">
        <f t="shared" si="25"/>
        <v>0</v>
      </c>
      <c r="M208">
        <f t="shared" si="26"/>
        <v>0</v>
      </c>
    </row>
    <row r="209" spans="1:13" x14ac:dyDescent="0.35">
      <c r="A209">
        <v>1</v>
      </c>
      <c r="B209">
        <v>3</v>
      </c>
      <c r="C209" t="s">
        <v>8</v>
      </c>
      <c r="D209">
        <v>26</v>
      </c>
      <c r="E209">
        <v>0</v>
      </c>
      <c r="F209">
        <v>0</v>
      </c>
      <c r="G209">
        <v>18.787500000000001</v>
      </c>
      <c r="H209" t="s">
        <v>11</v>
      </c>
      <c r="I209">
        <f t="shared" si="27"/>
        <v>1</v>
      </c>
      <c r="J209">
        <f t="shared" si="23"/>
        <v>0</v>
      </c>
      <c r="K209">
        <f t="shared" si="24"/>
        <v>1</v>
      </c>
      <c r="L209">
        <f t="shared" si="25"/>
        <v>0</v>
      </c>
      <c r="M209">
        <f t="shared" si="26"/>
        <v>0</v>
      </c>
    </row>
    <row r="210" spans="1:13" x14ac:dyDescent="0.35">
      <c r="A210">
        <v>1</v>
      </c>
      <c r="B210">
        <v>3</v>
      </c>
      <c r="C210" t="s">
        <v>10</v>
      </c>
      <c r="D210">
        <v>16</v>
      </c>
      <c r="E210">
        <v>0</v>
      </c>
      <c r="F210">
        <v>0</v>
      </c>
      <c r="G210">
        <v>7.75</v>
      </c>
      <c r="H210" t="s">
        <v>12</v>
      </c>
      <c r="I210">
        <f t="shared" si="27"/>
        <v>0</v>
      </c>
      <c r="J210">
        <f t="shared" si="23"/>
        <v>0</v>
      </c>
      <c r="K210">
        <f t="shared" si="24"/>
        <v>0</v>
      </c>
      <c r="L210">
        <f t="shared" si="25"/>
        <v>0</v>
      </c>
      <c r="M210">
        <f t="shared" si="26"/>
        <v>0</v>
      </c>
    </row>
    <row r="211" spans="1:13" x14ac:dyDescent="0.35">
      <c r="A211">
        <v>1</v>
      </c>
      <c r="B211">
        <v>1</v>
      </c>
      <c r="C211" t="s">
        <v>8</v>
      </c>
      <c r="D211">
        <v>40</v>
      </c>
      <c r="E211">
        <v>0</v>
      </c>
      <c r="F211">
        <v>0</v>
      </c>
      <c r="G211">
        <v>31</v>
      </c>
      <c r="H211" t="s">
        <v>11</v>
      </c>
      <c r="I211">
        <f t="shared" si="27"/>
        <v>1</v>
      </c>
      <c r="J211">
        <f t="shared" si="23"/>
        <v>0</v>
      </c>
      <c r="K211">
        <f t="shared" si="24"/>
        <v>1</v>
      </c>
      <c r="L211">
        <f t="shared" si="25"/>
        <v>1</v>
      </c>
      <c r="M211">
        <f t="shared" si="26"/>
        <v>0</v>
      </c>
    </row>
    <row r="212" spans="1:13" x14ac:dyDescent="0.35">
      <c r="A212">
        <v>0</v>
      </c>
      <c r="B212">
        <v>3</v>
      </c>
      <c r="C212" t="s">
        <v>8</v>
      </c>
      <c r="D212">
        <v>24</v>
      </c>
      <c r="E212">
        <v>0</v>
      </c>
      <c r="F212">
        <v>0</v>
      </c>
      <c r="G212">
        <v>7.05</v>
      </c>
      <c r="H212" t="s">
        <v>9</v>
      </c>
      <c r="I212">
        <f t="shared" si="27"/>
        <v>1</v>
      </c>
      <c r="J212">
        <f t="shared" si="23"/>
        <v>1</v>
      </c>
      <c r="K212">
        <f t="shared" si="24"/>
        <v>0</v>
      </c>
      <c r="L212">
        <f t="shared" si="25"/>
        <v>0</v>
      </c>
      <c r="M212">
        <f t="shared" si="26"/>
        <v>0</v>
      </c>
    </row>
    <row r="213" spans="1:13" x14ac:dyDescent="0.35">
      <c r="A213">
        <v>1</v>
      </c>
      <c r="B213">
        <v>2</v>
      </c>
      <c r="C213" t="s">
        <v>10</v>
      </c>
      <c r="D213">
        <v>35</v>
      </c>
      <c r="E213">
        <v>0</v>
      </c>
      <c r="F213">
        <v>0</v>
      </c>
      <c r="G213">
        <v>21</v>
      </c>
      <c r="H213" t="s">
        <v>9</v>
      </c>
      <c r="I213">
        <f t="shared" si="27"/>
        <v>0</v>
      </c>
      <c r="J213">
        <f t="shared" si="23"/>
        <v>1</v>
      </c>
      <c r="K213">
        <f t="shared" si="24"/>
        <v>0</v>
      </c>
      <c r="L213">
        <f t="shared" si="25"/>
        <v>0</v>
      </c>
      <c r="M213">
        <f t="shared" si="26"/>
        <v>1</v>
      </c>
    </row>
    <row r="214" spans="1:13" x14ac:dyDescent="0.35">
      <c r="A214">
        <v>0</v>
      </c>
      <c r="B214">
        <v>3</v>
      </c>
      <c r="C214" t="s">
        <v>8</v>
      </c>
      <c r="D214">
        <v>22</v>
      </c>
      <c r="E214">
        <v>0</v>
      </c>
      <c r="F214">
        <v>0</v>
      </c>
      <c r="G214">
        <v>7.25</v>
      </c>
      <c r="H214" t="s">
        <v>9</v>
      </c>
      <c r="I214">
        <f t="shared" si="27"/>
        <v>1</v>
      </c>
      <c r="J214">
        <f t="shared" si="23"/>
        <v>1</v>
      </c>
      <c r="K214">
        <f t="shared" si="24"/>
        <v>0</v>
      </c>
      <c r="L214">
        <f t="shared" si="25"/>
        <v>0</v>
      </c>
      <c r="M214">
        <f t="shared" si="26"/>
        <v>0</v>
      </c>
    </row>
    <row r="215" spans="1:13" x14ac:dyDescent="0.35">
      <c r="A215">
        <v>0</v>
      </c>
      <c r="B215">
        <v>2</v>
      </c>
      <c r="C215" t="s">
        <v>8</v>
      </c>
      <c r="D215">
        <v>30</v>
      </c>
      <c r="E215">
        <v>0</v>
      </c>
      <c r="F215">
        <v>0</v>
      </c>
      <c r="G215">
        <v>13</v>
      </c>
      <c r="H215" t="s">
        <v>9</v>
      </c>
      <c r="I215">
        <f t="shared" si="27"/>
        <v>1</v>
      </c>
      <c r="J215">
        <f t="shared" si="23"/>
        <v>1</v>
      </c>
      <c r="K215">
        <f t="shared" si="24"/>
        <v>0</v>
      </c>
      <c r="L215">
        <f t="shared" si="25"/>
        <v>0</v>
      </c>
      <c r="M215">
        <f t="shared" si="26"/>
        <v>1</v>
      </c>
    </row>
    <row r="216" spans="1:13" x14ac:dyDescent="0.35">
      <c r="A216">
        <v>0</v>
      </c>
      <c r="B216">
        <v>3</v>
      </c>
      <c r="C216" t="s">
        <v>8</v>
      </c>
      <c r="E216">
        <v>1</v>
      </c>
      <c r="F216">
        <v>0</v>
      </c>
      <c r="G216">
        <v>7.75</v>
      </c>
      <c r="H216" t="s">
        <v>12</v>
      </c>
      <c r="J216">
        <f t="shared" si="23"/>
        <v>0</v>
      </c>
      <c r="K216">
        <f t="shared" si="24"/>
        <v>0</v>
      </c>
      <c r="L216">
        <f t="shared" si="25"/>
        <v>0</v>
      </c>
      <c r="M216">
        <f t="shared" si="26"/>
        <v>0</v>
      </c>
    </row>
    <row r="217" spans="1:13" x14ac:dyDescent="0.35">
      <c r="A217">
        <v>1</v>
      </c>
      <c r="B217">
        <v>1</v>
      </c>
      <c r="C217" t="s">
        <v>10</v>
      </c>
      <c r="D217">
        <v>31</v>
      </c>
      <c r="E217">
        <v>1</v>
      </c>
      <c r="F217">
        <v>0</v>
      </c>
      <c r="G217">
        <v>113.27500000000001</v>
      </c>
      <c r="H217" t="s">
        <v>11</v>
      </c>
      <c r="I217">
        <f t="shared" ref="I217:I224" si="28">IF(Sex="male",1,0)</f>
        <v>0</v>
      </c>
      <c r="J217">
        <f t="shared" si="23"/>
        <v>0</v>
      </c>
      <c r="K217">
        <f t="shared" si="24"/>
        <v>1</v>
      </c>
      <c r="L217">
        <f t="shared" si="25"/>
        <v>1</v>
      </c>
      <c r="M217">
        <f t="shared" si="26"/>
        <v>0</v>
      </c>
    </row>
    <row r="218" spans="1:13" x14ac:dyDescent="0.35">
      <c r="A218">
        <v>1</v>
      </c>
      <c r="B218">
        <v>3</v>
      </c>
      <c r="C218" t="s">
        <v>10</v>
      </c>
      <c r="D218">
        <v>27</v>
      </c>
      <c r="E218">
        <v>0</v>
      </c>
      <c r="F218">
        <v>0</v>
      </c>
      <c r="G218">
        <v>7.9249999999999998</v>
      </c>
      <c r="H218" t="s">
        <v>9</v>
      </c>
      <c r="I218">
        <f t="shared" si="28"/>
        <v>0</v>
      </c>
      <c r="J218">
        <f t="shared" si="23"/>
        <v>1</v>
      </c>
      <c r="K218">
        <f t="shared" si="24"/>
        <v>0</v>
      </c>
      <c r="L218">
        <f t="shared" si="25"/>
        <v>0</v>
      </c>
      <c r="M218">
        <f t="shared" si="26"/>
        <v>0</v>
      </c>
    </row>
    <row r="219" spans="1:13" x14ac:dyDescent="0.35">
      <c r="A219">
        <v>0</v>
      </c>
      <c r="B219">
        <v>2</v>
      </c>
      <c r="C219" t="s">
        <v>8</v>
      </c>
      <c r="D219">
        <v>42</v>
      </c>
      <c r="E219">
        <v>1</v>
      </c>
      <c r="F219">
        <v>0</v>
      </c>
      <c r="G219">
        <v>27</v>
      </c>
      <c r="H219" t="s">
        <v>9</v>
      </c>
      <c r="I219">
        <f t="shared" si="28"/>
        <v>1</v>
      </c>
      <c r="J219">
        <f t="shared" si="23"/>
        <v>1</v>
      </c>
      <c r="K219">
        <f t="shared" si="24"/>
        <v>0</v>
      </c>
      <c r="L219">
        <f t="shared" si="25"/>
        <v>0</v>
      </c>
      <c r="M219">
        <f t="shared" si="26"/>
        <v>1</v>
      </c>
    </row>
    <row r="220" spans="1:13" x14ac:dyDescent="0.35">
      <c r="A220">
        <v>1</v>
      </c>
      <c r="B220">
        <v>1</v>
      </c>
      <c r="C220" t="s">
        <v>10</v>
      </c>
      <c r="D220">
        <v>32</v>
      </c>
      <c r="E220">
        <v>0</v>
      </c>
      <c r="F220">
        <v>0</v>
      </c>
      <c r="G220">
        <v>76.291700000000006</v>
      </c>
      <c r="H220" t="s">
        <v>11</v>
      </c>
      <c r="I220">
        <f t="shared" si="28"/>
        <v>0</v>
      </c>
      <c r="J220">
        <f t="shared" si="23"/>
        <v>0</v>
      </c>
      <c r="K220">
        <f t="shared" si="24"/>
        <v>1</v>
      </c>
      <c r="L220">
        <f t="shared" si="25"/>
        <v>1</v>
      </c>
      <c r="M220">
        <f t="shared" si="26"/>
        <v>0</v>
      </c>
    </row>
    <row r="221" spans="1:13" x14ac:dyDescent="0.35">
      <c r="A221">
        <v>0</v>
      </c>
      <c r="B221">
        <v>2</v>
      </c>
      <c r="C221" t="s">
        <v>8</v>
      </c>
      <c r="D221">
        <v>30</v>
      </c>
      <c r="E221">
        <v>0</v>
      </c>
      <c r="F221">
        <v>0</v>
      </c>
      <c r="G221">
        <v>10.5</v>
      </c>
      <c r="H221" t="s">
        <v>9</v>
      </c>
      <c r="I221">
        <f t="shared" si="28"/>
        <v>1</v>
      </c>
      <c r="J221">
        <f t="shared" si="23"/>
        <v>1</v>
      </c>
      <c r="K221">
        <f t="shared" si="24"/>
        <v>0</v>
      </c>
      <c r="L221">
        <f t="shared" si="25"/>
        <v>0</v>
      </c>
      <c r="M221">
        <f t="shared" si="26"/>
        <v>1</v>
      </c>
    </row>
    <row r="222" spans="1:13" x14ac:dyDescent="0.35">
      <c r="A222">
        <v>1</v>
      </c>
      <c r="B222">
        <v>3</v>
      </c>
      <c r="C222" t="s">
        <v>8</v>
      </c>
      <c r="D222">
        <v>16</v>
      </c>
      <c r="E222">
        <v>0</v>
      </c>
      <c r="F222">
        <v>0</v>
      </c>
      <c r="G222">
        <v>8.0500000000000007</v>
      </c>
      <c r="H222" t="s">
        <v>9</v>
      </c>
      <c r="I222">
        <f t="shared" si="28"/>
        <v>1</v>
      </c>
      <c r="J222">
        <f t="shared" si="23"/>
        <v>1</v>
      </c>
      <c r="K222">
        <f t="shared" si="24"/>
        <v>0</v>
      </c>
      <c r="L222">
        <f t="shared" si="25"/>
        <v>0</v>
      </c>
      <c r="M222">
        <f t="shared" si="26"/>
        <v>0</v>
      </c>
    </row>
    <row r="223" spans="1:13" x14ac:dyDescent="0.35">
      <c r="A223">
        <v>0</v>
      </c>
      <c r="B223">
        <v>2</v>
      </c>
      <c r="C223" t="s">
        <v>8</v>
      </c>
      <c r="D223">
        <v>27</v>
      </c>
      <c r="E223">
        <v>0</v>
      </c>
      <c r="F223">
        <v>0</v>
      </c>
      <c r="G223">
        <v>13</v>
      </c>
      <c r="H223" t="s">
        <v>9</v>
      </c>
      <c r="I223">
        <f t="shared" si="28"/>
        <v>1</v>
      </c>
      <c r="J223">
        <f t="shared" si="23"/>
        <v>1</v>
      </c>
      <c r="K223">
        <f t="shared" si="24"/>
        <v>0</v>
      </c>
      <c r="L223">
        <f t="shared" si="25"/>
        <v>0</v>
      </c>
      <c r="M223">
        <f t="shared" si="26"/>
        <v>1</v>
      </c>
    </row>
    <row r="224" spans="1:13" x14ac:dyDescent="0.35">
      <c r="A224">
        <v>0</v>
      </c>
      <c r="B224">
        <v>3</v>
      </c>
      <c r="C224" t="s">
        <v>8</v>
      </c>
      <c r="D224">
        <v>51</v>
      </c>
      <c r="E224">
        <v>0</v>
      </c>
      <c r="F224">
        <v>0</v>
      </c>
      <c r="G224">
        <v>8.0500000000000007</v>
      </c>
      <c r="H224" t="s">
        <v>9</v>
      </c>
      <c r="I224">
        <f t="shared" si="28"/>
        <v>1</v>
      </c>
      <c r="J224">
        <f t="shared" si="23"/>
        <v>1</v>
      </c>
      <c r="K224">
        <f t="shared" si="24"/>
        <v>0</v>
      </c>
      <c r="L224">
        <f t="shared" si="25"/>
        <v>0</v>
      </c>
      <c r="M224">
        <f t="shared" si="26"/>
        <v>0</v>
      </c>
    </row>
    <row r="225" spans="1:13" x14ac:dyDescent="0.35">
      <c r="A225">
        <v>0</v>
      </c>
      <c r="B225">
        <v>3</v>
      </c>
      <c r="C225" t="s">
        <v>8</v>
      </c>
      <c r="E225">
        <v>0</v>
      </c>
      <c r="F225">
        <v>0</v>
      </c>
      <c r="G225">
        <v>7.8958000000000004</v>
      </c>
      <c r="H225" t="s">
        <v>9</v>
      </c>
      <c r="J225">
        <f t="shared" si="23"/>
        <v>1</v>
      </c>
      <c r="K225">
        <f t="shared" si="24"/>
        <v>0</v>
      </c>
      <c r="L225">
        <f t="shared" si="25"/>
        <v>0</v>
      </c>
      <c r="M225">
        <f t="shared" si="26"/>
        <v>0</v>
      </c>
    </row>
    <row r="226" spans="1:13" x14ac:dyDescent="0.35">
      <c r="A226">
        <v>1</v>
      </c>
      <c r="B226">
        <v>1</v>
      </c>
      <c r="C226" t="s">
        <v>8</v>
      </c>
      <c r="D226">
        <v>38</v>
      </c>
      <c r="E226">
        <v>1</v>
      </c>
      <c r="F226">
        <v>0</v>
      </c>
      <c r="G226">
        <v>90</v>
      </c>
      <c r="H226" t="s">
        <v>9</v>
      </c>
      <c r="I226">
        <f>IF(Sex="male",1,0)</f>
        <v>1</v>
      </c>
      <c r="J226">
        <f t="shared" si="23"/>
        <v>1</v>
      </c>
      <c r="K226">
        <f t="shared" si="24"/>
        <v>0</v>
      </c>
      <c r="L226">
        <f t="shared" si="25"/>
        <v>1</v>
      </c>
      <c r="M226">
        <f t="shared" si="26"/>
        <v>0</v>
      </c>
    </row>
    <row r="227" spans="1:13" x14ac:dyDescent="0.35">
      <c r="A227">
        <v>0</v>
      </c>
      <c r="B227">
        <v>3</v>
      </c>
      <c r="C227" t="s">
        <v>8</v>
      </c>
      <c r="D227">
        <v>22</v>
      </c>
      <c r="E227">
        <v>0</v>
      </c>
      <c r="F227">
        <v>0</v>
      </c>
      <c r="G227">
        <v>9.35</v>
      </c>
      <c r="H227" t="s">
        <v>9</v>
      </c>
      <c r="I227">
        <f>IF(Sex="male",1,0)</f>
        <v>1</v>
      </c>
      <c r="J227">
        <f t="shared" si="23"/>
        <v>1</v>
      </c>
      <c r="K227">
        <f t="shared" si="24"/>
        <v>0</v>
      </c>
      <c r="L227">
        <f t="shared" si="25"/>
        <v>0</v>
      </c>
      <c r="M227">
        <f t="shared" si="26"/>
        <v>0</v>
      </c>
    </row>
    <row r="228" spans="1:13" x14ac:dyDescent="0.35">
      <c r="A228">
        <v>1</v>
      </c>
      <c r="B228">
        <v>2</v>
      </c>
      <c r="C228" t="s">
        <v>8</v>
      </c>
      <c r="D228">
        <v>19</v>
      </c>
      <c r="E228">
        <v>0</v>
      </c>
      <c r="F228">
        <v>0</v>
      </c>
      <c r="G228">
        <v>10.5</v>
      </c>
      <c r="H228" t="s">
        <v>9</v>
      </c>
      <c r="I228">
        <f>IF(Sex="male",1,0)</f>
        <v>1</v>
      </c>
      <c r="J228">
        <f t="shared" si="23"/>
        <v>1</v>
      </c>
      <c r="K228">
        <f t="shared" si="24"/>
        <v>0</v>
      </c>
      <c r="L228">
        <f t="shared" si="25"/>
        <v>0</v>
      </c>
      <c r="M228">
        <f t="shared" si="26"/>
        <v>1</v>
      </c>
    </row>
    <row r="229" spans="1:13" x14ac:dyDescent="0.35">
      <c r="A229">
        <v>0</v>
      </c>
      <c r="B229">
        <v>3</v>
      </c>
      <c r="C229" t="s">
        <v>8</v>
      </c>
      <c r="D229">
        <v>20.5</v>
      </c>
      <c r="E229">
        <v>0</v>
      </c>
      <c r="F229">
        <v>0</v>
      </c>
      <c r="G229">
        <v>7.25</v>
      </c>
      <c r="H229" t="s">
        <v>9</v>
      </c>
      <c r="I229">
        <f>IF(Sex="male",1,0)</f>
        <v>1</v>
      </c>
      <c r="J229">
        <f t="shared" si="23"/>
        <v>1</v>
      </c>
      <c r="K229">
        <f t="shared" si="24"/>
        <v>0</v>
      </c>
      <c r="L229">
        <f t="shared" si="25"/>
        <v>0</v>
      </c>
      <c r="M229">
        <f t="shared" si="26"/>
        <v>0</v>
      </c>
    </row>
    <row r="230" spans="1:13" x14ac:dyDescent="0.35">
      <c r="A230">
        <v>0</v>
      </c>
      <c r="B230">
        <v>2</v>
      </c>
      <c r="C230" t="s">
        <v>8</v>
      </c>
      <c r="D230">
        <v>18</v>
      </c>
      <c r="E230">
        <v>0</v>
      </c>
      <c r="F230">
        <v>0</v>
      </c>
      <c r="G230">
        <v>13</v>
      </c>
      <c r="H230" t="s">
        <v>9</v>
      </c>
      <c r="I230">
        <f>IF(Sex="male",1,0)</f>
        <v>1</v>
      </c>
      <c r="J230">
        <f t="shared" si="23"/>
        <v>1</v>
      </c>
      <c r="K230">
        <f t="shared" si="24"/>
        <v>0</v>
      </c>
      <c r="L230">
        <f t="shared" si="25"/>
        <v>0</v>
      </c>
      <c r="M230">
        <f t="shared" si="26"/>
        <v>1</v>
      </c>
    </row>
    <row r="231" spans="1:13" x14ac:dyDescent="0.35">
      <c r="A231">
        <v>0</v>
      </c>
      <c r="B231">
        <v>3</v>
      </c>
      <c r="C231" t="s">
        <v>10</v>
      </c>
      <c r="E231">
        <v>3</v>
      </c>
      <c r="F231">
        <v>1</v>
      </c>
      <c r="G231">
        <v>25.466699999999999</v>
      </c>
      <c r="H231" t="s">
        <v>9</v>
      </c>
      <c r="J231">
        <f t="shared" si="23"/>
        <v>1</v>
      </c>
      <c r="K231">
        <f t="shared" si="24"/>
        <v>0</v>
      </c>
      <c r="L231">
        <f t="shared" si="25"/>
        <v>0</v>
      </c>
      <c r="M231">
        <f t="shared" si="26"/>
        <v>0</v>
      </c>
    </row>
    <row r="232" spans="1:13" x14ac:dyDescent="0.35">
      <c r="A232">
        <v>1</v>
      </c>
      <c r="B232">
        <v>1</v>
      </c>
      <c r="C232" t="s">
        <v>10</v>
      </c>
      <c r="D232">
        <v>35</v>
      </c>
      <c r="E232">
        <v>1</v>
      </c>
      <c r="F232">
        <v>0</v>
      </c>
      <c r="G232">
        <v>83.474999999999994</v>
      </c>
      <c r="H232" t="s">
        <v>9</v>
      </c>
      <c r="I232">
        <f>IF(Sex="male",1,0)</f>
        <v>0</v>
      </c>
      <c r="J232">
        <f t="shared" si="23"/>
        <v>1</v>
      </c>
      <c r="K232">
        <f t="shared" si="24"/>
        <v>0</v>
      </c>
      <c r="L232">
        <f t="shared" si="25"/>
        <v>1</v>
      </c>
      <c r="M232">
        <f t="shared" si="26"/>
        <v>0</v>
      </c>
    </row>
    <row r="233" spans="1:13" x14ac:dyDescent="0.35">
      <c r="A233">
        <v>0</v>
      </c>
      <c r="B233">
        <v>3</v>
      </c>
      <c r="C233" t="s">
        <v>8</v>
      </c>
      <c r="D233">
        <v>29</v>
      </c>
      <c r="E233">
        <v>0</v>
      </c>
      <c r="F233">
        <v>0</v>
      </c>
      <c r="G233">
        <v>7.7750000000000004</v>
      </c>
      <c r="H233" t="s">
        <v>9</v>
      </c>
      <c r="I233">
        <f>IF(Sex="male",1,0)</f>
        <v>1</v>
      </c>
      <c r="J233">
        <f t="shared" si="23"/>
        <v>1</v>
      </c>
      <c r="K233">
        <f t="shared" si="24"/>
        <v>0</v>
      </c>
      <c r="L233">
        <f t="shared" si="25"/>
        <v>0</v>
      </c>
      <c r="M233">
        <f t="shared" si="26"/>
        <v>0</v>
      </c>
    </row>
    <row r="234" spans="1:13" x14ac:dyDescent="0.35">
      <c r="A234">
        <v>0</v>
      </c>
      <c r="B234">
        <v>2</v>
      </c>
      <c r="C234" t="s">
        <v>8</v>
      </c>
      <c r="D234">
        <v>59</v>
      </c>
      <c r="E234">
        <v>0</v>
      </c>
      <c r="F234">
        <v>0</v>
      </c>
      <c r="G234">
        <v>13.5</v>
      </c>
      <c r="H234" t="s">
        <v>9</v>
      </c>
      <c r="I234">
        <f>IF(Sex="male",1,0)</f>
        <v>1</v>
      </c>
      <c r="J234">
        <f t="shared" si="23"/>
        <v>1</v>
      </c>
      <c r="K234">
        <f t="shared" si="24"/>
        <v>0</v>
      </c>
      <c r="L234">
        <f t="shared" si="25"/>
        <v>0</v>
      </c>
      <c r="M234">
        <f t="shared" si="26"/>
        <v>1</v>
      </c>
    </row>
    <row r="235" spans="1:13" x14ac:dyDescent="0.35">
      <c r="A235">
        <v>1</v>
      </c>
      <c r="B235">
        <v>3</v>
      </c>
      <c r="C235" t="s">
        <v>10</v>
      </c>
      <c r="D235">
        <v>5</v>
      </c>
      <c r="E235">
        <v>4</v>
      </c>
      <c r="F235">
        <v>2</v>
      </c>
      <c r="G235">
        <v>31.387499999999999</v>
      </c>
      <c r="H235" t="s">
        <v>9</v>
      </c>
      <c r="I235">
        <f>IF(Sex="male",1,0)</f>
        <v>0</v>
      </c>
      <c r="J235">
        <f t="shared" si="23"/>
        <v>1</v>
      </c>
      <c r="K235">
        <f t="shared" si="24"/>
        <v>0</v>
      </c>
      <c r="L235">
        <f t="shared" si="25"/>
        <v>0</v>
      </c>
      <c r="M235">
        <f t="shared" si="26"/>
        <v>0</v>
      </c>
    </row>
    <row r="236" spans="1:13" x14ac:dyDescent="0.35">
      <c r="A236">
        <v>0</v>
      </c>
      <c r="B236">
        <v>2</v>
      </c>
      <c r="C236" t="s">
        <v>8</v>
      </c>
      <c r="D236">
        <v>24</v>
      </c>
      <c r="E236">
        <v>0</v>
      </c>
      <c r="F236">
        <v>0</v>
      </c>
      <c r="G236">
        <v>10.5</v>
      </c>
      <c r="H236" t="s">
        <v>9</v>
      </c>
      <c r="I236">
        <f>IF(Sex="male",1,0)</f>
        <v>1</v>
      </c>
      <c r="J236">
        <f t="shared" si="23"/>
        <v>1</v>
      </c>
      <c r="K236">
        <f t="shared" si="24"/>
        <v>0</v>
      </c>
      <c r="L236">
        <f t="shared" si="25"/>
        <v>0</v>
      </c>
      <c r="M236">
        <f t="shared" si="26"/>
        <v>1</v>
      </c>
    </row>
    <row r="237" spans="1:13" x14ac:dyDescent="0.35">
      <c r="A237">
        <v>0</v>
      </c>
      <c r="B237">
        <v>3</v>
      </c>
      <c r="C237" t="s">
        <v>10</v>
      </c>
      <c r="E237">
        <v>0</v>
      </c>
      <c r="F237">
        <v>0</v>
      </c>
      <c r="G237">
        <v>7.55</v>
      </c>
      <c r="H237" t="s">
        <v>9</v>
      </c>
      <c r="J237">
        <f t="shared" si="23"/>
        <v>1</v>
      </c>
      <c r="K237">
        <f t="shared" si="24"/>
        <v>0</v>
      </c>
      <c r="L237">
        <f t="shared" si="25"/>
        <v>0</v>
      </c>
      <c r="M237">
        <f t="shared" si="26"/>
        <v>0</v>
      </c>
    </row>
    <row r="238" spans="1:13" x14ac:dyDescent="0.35">
      <c r="A238">
        <v>0</v>
      </c>
      <c r="B238">
        <v>2</v>
      </c>
      <c r="C238" t="s">
        <v>8</v>
      </c>
      <c r="D238">
        <v>44</v>
      </c>
      <c r="E238">
        <v>1</v>
      </c>
      <c r="F238">
        <v>0</v>
      </c>
      <c r="G238">
        <v>26</v>
      </c>
      <c r="H238" t="s">
        <v>9</v>
      </c>
      <c r="I238">
        <f>IF(Sex="male",1,0)</f>
        <v>1</v>
      </c>
      <c r="J238">
        <f t="shared" si="23"/>
        <v>1</v>
      </c>
      <c r="K238">
        <f t="shared" si="24"/>
        <v>0</v>
      </c>
      <c r="L238">
        <f t="shared" si="25"/>
        <v>0</v>
      </c>
      <c r="M238">
        <f t="shared" si="26"/>
        <v>1</v>
      </c>
    </row>
    <row r="239" spans="1:13" x14ac:dyDescent="0.35">
      <c r="A239">
        <v>1</v>
      </c>
      <c r="B239">
        <v>2</v>
      </c>
      <c r="C239" t="s">
        <v>10</v>
      </c>
      <c r="D239">
        <v>8</v>
      </c>
      <c r="E239">
        <v>0</v>
      </c>
      <c r="F239">
        <v>2</v>
      </c>
      <c r="G239">
        <v>26.25</v>
      </c>
      <c r="H239" t="s">
        <v>9</v>
      </c>
      <c r="I239">
        <f>IF(Sex="male",1,0)</f>
        <v>0</v>
      </c>
      <c r="J239">
        <f t="shared" si="23"/>
        <v>1</v>
      </c>
      <c r="K239">
        <f t="shared" si="24"/>
        <v>0</v>
      </c>
      <c r="L239">
        <f t="shared" si="25"/>
        <v>0</v>
      </c>
      <c r="M239">
        <f t="shared" si="26"/>
        <v>1</v>
      </c>
    </row>
    <row r="240" spans="1:13" x14ac:dyDescent="0.35">
      <c r="A240">
        <v>0</v>
      </c>
      <c r="B240">
        <v>2</v>
      </c>
      <c r="C240" t="s">
        <v>8</v>
      </c>
      <c r="D240">
        <v>19</v>
      </c>
      <c r="E240">
        <v>0</v>
      </c>
      <c r="F240">
        <v>0</v>
      </c>
      <c r="G240">
        <v>10.5</v>
      </c>
      <c r="H240" t="s">
        <v>9</v>
      </c>
      <c r="I240">
        <f>IF(Sex="male",1,0)</f>
        <v>1</v>
      </c>
      <c r="J240">
        <f t="shared" si="23"/>
        <v>1</v>
      </c>
      <c r="K240">
        <f t="shared" si="24"/>
        <v>0</v>
      </c>
      <c r="L240">
        <f t="shared" si="25"/>
        <v>0</v>
      </c>
      <c r="M240">
        <f t="shared" si="26"/>
        <v>1</v>
      </c>
    </row>
    <row r="241" spans="1:13" x14ac:dyDescent="0.35">
      <c r="A241">
        <v>0</v>
      </c>
      <c r="B241">
        <v>2</v>
      </c>
      <c r="C241" t="s">
        <v>8</v>
      </c>
      <c r="D241">
        <v>33</v>
      </c>
      <c r="E241">
        <v>0</v>
      </c>
      <c r="F241">
        <v>0</v>
      </c>
      <c r="G241">
        <v>12.275</v>
      </c>
      <c r="H241" t="s">
        <v>9</v>
      </c>
      <c r="I241">
        <f>IF(Sex="male",1,0)</f>
        <v>1</v>
      </c>
      <c r="J241">
        <f t="shared" si="23"/>
        <v>1</v>
      </c>
      <c r="K241">
        <f t="shared" si="24"/>
        <v>0</v>
      </c>
      <c r="L241">
        <f t="shared" si="25"/>
        <v>0</v>
      </c>
      <c r="M241">
        <f t="shared" si="26"/>
        <v>1</v>
      </c>
    </row>
    <row r="242" spans="1:13" x14ac:dyDescent="0.35">
      <c r="A242">
        <v>0</v>
      </c>
      <c r="B242">
        <v>3</v>
      </c>
      <c r="C242" t="s">
        <v>10</v>
      </c>
      <c r="E242">
        <v>1</v>
      </c>
      <c r="F242">
        <v>0</v>
      </c>
      <c r="G242">
        <v>14.4542</v>
      </c>
      <c r="H242" t="s">
        <v>11</v>
      </c>
      <c r="J242">
        <f t="shared" si="23"/>
        <v>0</v>
      </c>
      <c r="K242">
        <f t="shared" si="24"/>
        <v>1</v>
      </c>
      <c r="L242">
        <f t="shared" si="25"/>
        <v>0</v>
      </c>
      <c r="M242">
        <f t="shared" si="26"/>
        <v>0</v>
      </c>
    </row>
    <row r="243" spans="1:13" x14ac:dyDescent="0.35">
      <c r="A243">
        <v>1</v>
      </c>
      <c r="B243">
        <v>3</v>
      </c>
      <c r="C243" t="s">
        <v>10</v>
      </c>
      <c r="E243">
        <v>1</v>
      </c>
      <c r="F243">
        <v>0</v>
      </c>
      <c r="G243">
        <v>15.5</v>
      </c>
      <c r="H243" t="s">
        <v>12</v>
      </c>
      <c r="J243">
        <f t="shared" si="23"/>
        <v>0</v>
      </c>
      <c r="K243">
        <f t="shared" si="24"/>
        <v>0</v>
      </c>
      <c r="L243">
        <f t="shared" si="25"/>
        <v>0</v>
      </c>
      <c r="M243">
        <f t="shared" si="26"/>
        <v>0</v>
      </c>
    </row>
    <row r="244" spans="1:13" x14ac:dyDescent="0.35">
      <c r="A244">
        <v>0</v>
      </c>
      <c r="B244">
        <v>2</v>
      </c>
      <c r="C244" t="s">
        <v>8</v>
      </c>
      <c r="D244">
        <v>29</v>
      </c>
      <c r="E244">
        <v>0</v>
      </c>
      <c r="F244">
        <v>0</v>
      </c>
      <c r="G244">
        <v>10.5</v>
      </c>
      <c r="H244" t="s">
        <v>9</v>
      </c>
      <c r="I244">
        <f t="shared" ref="I244:I251" si="29">IF(Sex="male",1,0)</f>
        <v>1</v>
      </c>
      <c r="J244">
        <f t="shared" si="23"/>
        <v>1</v>
      </c>
      <c r="K244">
        <f t="shared" si="24"/>
        <v>0</v>
      </c>
      <c r="L244">
        <f t="shared" si="25"/>
        <v>0</v>
      </c>
      <c r="M244">
        <f t="shared" si="26"/>
        <v>1</v>
      </c>
    </row>
    <row r="245" spans="1:13" x14ac:dyDescent="0.35">
      <c r="A245">
        <v>0</v>
      </c>
      <c r="B245">
        <v>3</v>
      </c>
      <c r="C245" t="s">
        <v>8</v>
      </c>
      <c r="D245">
        <v>22</v>
      </c>
      <c r="E245">
        <v>0</v>
      </c>
      <c r="F245">
        <v>0</v>
      </c>
      <c r="G245">
        <v>7.125</v>
      </c>
      <c r="H245" t="s">
        <v>9</v>
      </c>
      <c r="I245">
        <f t="shared" si="29"/>
        <v>1</v>
      </c>
      <c r="J245">
        <f t="shared" si="23"/>
        <v>1</v>
      </c>
      <c r="K245">
        <f t="shared" si="24"/>
        <v>0</v>
      </c>
      <c r="L245">
        <f t="shared" si="25"/>
        <v>0</v>
      </c>
      <c r="M245">
        <f t="shared" si="26"/>
        <v>0</v>
      </c>
    </row>
    <row r="246" spans="1:13" x14ac:dyDescent="0.35">
      <c r="A246">
        <v>0</v>
      </c>
      <c r="B246">
        <v>3</v>
      </c>
      <c r="C246" t="s">
        <v>8</v>
      </c>
      <c r="D246">
        <v>30</v>
      </c>
      <c r="E246">
        <v>0</v>
      </c>
      <c r="F246">
        <v>0</v>
      </c>
      <c r="G246">
        <v>7.2249999999999996</v>
      </c>
      <c r="H246" t="s">
        <v>11</v>
      </c>
      <c r="I246">
        <f t="shared" si="29"/>
        <v>1</v>
      </c>
      <c r="J246">
        <f t="shared" si="23"/>
        <v>0</v>
      </c>
      <c r="K246">
        <f t="shared" si="24"/>
        <v>1</v>
      </c>
      <c r="L246">
        <f t="shared" si="25"/>
        <v>0</v>
      </c>
      <c r="M246">
        <f t="shared" si="26"/>
        <v>0</v>
      </c>
    </row>
    <row r="247" spans="1:13" x14ac:dyDescent="0.35">
      <c r="A247">
        <v>0</v>
      </c>
      <c r="B247">
        <v>1</v>
      </c>
      <c r="C247" t="s">
        <v>8</v>
      </c>
      <c r="D247">
        <v>44</v>
      </c>
      <c r="E247">
        <v>2</v>
      </c>
      <c r="F247">
        <v>0</v>
      </c>
      <c r="G247">
        <v>90</v>
      </c>
      <c r="H247" t="s">
        <v>12</v>
      </c>
      <c r="I247">
        <f t="shared" si="29"/>
        <v>1</v>
      </c>
      <c r="J247">
        <f t="shared" si="23"/>
        <v>0</v>
      </c>
      <c r="K247">
        <f t="shared" si="24"/>
        <v>0</v>
      </c>
      <c r="L247">
        <f t="shared" si="25"/>
        <v>1</v>
      </c>
      <c r="M247">
        <f t="shared" si="26"/>
        <v>0</v>
      </c>
    </row>
    <row r="248" spans="1:13" x14ac:dyDescent="0.35">
      <c r="A248">
        <v>0</v>
      </c>
      <c r="B248">
        <v>3</v>
      </c>
      <c r="C248" t="s">
        <v>10</v>
      </c>
      <c r="D248">
        <v>25</v>
      </c>
      <c r="E248">
        <v>0</v>
      </c>
      <c r="F248">
        <v>0</v>
      </c>
      <c r="G248">
        <v>7.7750000000000004</v>
      </c>
      <c r="H248" t="s">
        <v>9</v>
      </c>
      <c r="I248">
        <f t="shared" si="29"/>
        <v>0</v>
      </c>
      <c r="J248">
        <f t="shared" si="23"/>
        <v>1</v>
      </c>
      <c r="K248">
        <f t="shared" si="24"/>
        <v>0</v>
      </c>
      <c r="L248">
        <f t="shared" si="25"/>
        <v>0</v>
      </c>
      <c r="M248">
        <f t="shared" si="26"/>
        <v>0</v>
      </c>
    </row>
    <row r="249" spans="1:13" x14ac:dyDescent="0.35">
      <c r="A249">
        <v>1</v>
      </c>
      <c r="B249">
        <v>2</v>
      </c>
      <c r="C249" t="s">
        <v>10</v>
      </c>
      <c r="D249">
        <v>24</v>
      </c>
      <c r="E249">
        <v>0</v>
      </c>
      <c r="F249">
        <v>2</v>
      </c>
      <c r="G249">
        <v>14.5</v>
      </c>
      <c r="H249" t="s">
        <v>9</v>
      </c>
      <c r="I249">
        <f t="shared" si="29"/>
        <v>0</v>
      </c>
      <c r="J249">
        <f t="shared" si="23"/>
        <v>1</v>
      </c>
      <c r="K249">
        <f t="shared" si="24"/>
        <v>0</v>
      </c>
      <c r="L249">
        <f t="shared" si="25"/>
        <v>0</v>
      </c>
      <c r="M249">
        <f t="shared" si="26"/>
        <v>1</v>
      </c>
    </row>
    <row r="250" spans="1:13" x14ac:dyDescent="0.35">
      <c r="A250">
        <v>1</v>
      </c>
      <c r="B250">
        <v>1</v>
      </c>
      <c r="C250" t="s">
        <v>8</v>
      </c>
      <c r="D250">
        <v>37</v>
      </c>
      <c r="E250">
        <v>1</v>
      </c>
      <c r="F250">
        <v>1</v>
      </c>
      <c r="G250">
        <v>52.554200000000002</v>
      </c>
      <c r="H250" t="s">
        <v>9</v>
      </c>
      <c r="I250">
        <f t="shared" si="29"/>
        <v>1</v>
      </c>
      <c r="J250">
        <f t="shared" si="23"/>
        <v>1</v>
      </c>
      <c r="K250">
        <f t="shared" si="24"/>
        <v>0</v>
      </c>
      <c r="L250">
        <f t="shared" si="25"/>
        <v>1</v>
      </c>
      <c r="M250">
        <f t="shared" si="26"/>
        <v>0</v>
      </c>
    </row>
    <row r="251" spans="1:13" x14ac:dyDescent="0.35">
      <c r="A251">
        <v>0</v>
      </c>
      <c r="B251">
        <v>2</v>
      </c>
      <c r="C251" t="s">
        <v>8</v>
      </c>
      <c r="D251">
        <v>54</v>
      </c>
      <c r="E251">
        <v>1</v>
      </c>
      <c r="F251">
        <v>0</v>
      </c>
      <c r="G251">
        <v>26</v>
      </c>
      <c r="H251" t="s">
        <v>9</v>
      </c>
      <c r="I251">
        <f t="shared" si="29"/>
        <v>1</v>
      </c>
      <c r="J251">
        <f t="shared" si="23"/>
        <v>1</v>
      </c>
      <c r="K251">
        <f t="shared" si="24"/>
        <v>0</v>
      </c>
      <c r="L251">
        <f t="shared" si="25"/>
        <v>0</v>
      </c>
      <c r="M251">
        <f t="shared" si="26"/>
        <v>1</v>
      </c>
    </row>
    <row r="252" spans="1:13" x14ac:dyDescent="0.35">
      <c r="A252">
        <v>0</v>
      </c>
      <c r="B252">
        <v>3</v>
      </c>
      <c r="C252" t="s">
        <v>8</v>
      </c>
      <c r="E252">
        <v>0</v>
      </c>
      <c r="F252">
        <v>0</v>
      </c>
      <c r="G252">
        <v>7.25</v>
      </c>
      <c r="H252" t="s">
        <v>9</v>
      </c>
      <c r="J252">
        <f t="shared" si="23"/>
        <v>1</v>
      </c>
      <c r="K252">
        <f t="shared" si="24"/>
        <v>0</v>
      </c>
      <c r="L252">
        <f t="shared" si="25"/>
        <v>0</v>
      </c>
      <c r="M252">
        <f t="shared" si="26"/>
        <v>0</v>
      </c>
    </row>
    <row r="253" spans="1:13" x14ac:dyDescent="0.35">
      <c r="A253">
        <v>0</v>
      </c>
      <c r="B253">
        <v>3</v>
      </c>
      <c r="C253" t="s">
        <v>10</v>
      </c>
      <c r="D253">
        <v>29</v>
      </c>
      <c r="E253">
        <v>1</v>
      </c>
      <c r="F253">
        <v>1</v>
      </c>
      <c r="G253">
        <v>10.4625</v>
      </c>
      <c r="H253" t="s">
        <v>9</v>
      </c>
      <c r="I253">
        <f>IF(Sex="male",1,0)</f>
        <v>0</v>
      </c>
      <c r="J253">
        <f t="shared" si="23"/>
        <v>1</v>
      </c>
      <c r="K253">
        <f t="shared" si="24"/>
        <v>0</v>
      </c>
      <c r="L253">
        <f t="shared" si="25"/>
        <v>0</v>
      </c>
      <c r="M253">
        <f t="shared" si="26"/>
        <v>0</v>
      </c>
    </row>
    <row r="254" spans="1:13" x14ac:dyDescent="0.35">
      <c r="A254">
        <v>0</v>
      </c>
      <c r="B254">
        <v>1</v>
      </c>
      <c r="C254" t="s">
        <v>8</v>
      </c>
      <c r="D254">
        <v>62</v>
      </c>
      <c r="E254">
        <v>0</v>
      </c>
      <c r="F254">
        <v>0</v>
      </c>
      <c r="G254">
        <v>26.55</v>
      </c>
      <c r="H254" t="s">
        <v>9</v>
      </c>
      <c r="I254">
        <f>IF(Sex="male",1,0)</f>
        <v>1</v>
      </c>
      <c r="J254">
        <f t="shared" si="23"/>
        <v>1</v>
      </c>
      <c r="K254">
        <f t="shared" si="24"/>
        <v>0</v>
      </c>
      <c r="L254">
        <f t="shared" si="25"/>
        <v>1</v>
      </c>
      <c r="M254">
        <f t="shared" si="26"/>
        <v>0</v>
      </c>
    </row>
    <row r="255" spans="1:13" x14ac:dyDescent="0.35">
      <c r="A255">
        <v>0</v>
      </c>
      <c r="B255">
        <v>3</v>
      </c>
      <c r="C255" t="s">
        <v>8</v>
      </c>
      <c r="D255">
        <v>30</v>
      </c>
      <c r="E255">
        <v>1</v>
      </c>
      <c r="F255">
        <v>0</v>
      </c>
      <c r="G255">
        <v>16.100000000000001</v>
      </c>
      <c r="H255" t="s">
        <v>9</v>
      </c>
      <c r="I255">
        <f>IF(Sex="male",1,0)</f>
        <v>1</v>
      </c>
      <c r="J255">
        <f t="shared" si="23"/>
        <v>1</v>
      </c>
      <c r="K255">
        <f t="shared" si="24"/>
        <v>0</v>
      </c>
      <c r="L255">
        <f t="shared" si="25"/>
        <v>0</v>
      </c>
      <c r="M255">
        <f t="shared" si="26"/>
        <v>0</v>
      </c>
    </row>
    <row r="256" spans="1:13" x14ac:dyDescent="0.35">
      <c r="A256">
        <v>0</v>
      </c>
      <c r="B256">
        <v>3</v>
      </c>
      <c r="C256" t="s">
        <v>10</v>
      </c>
      <c r="D256">
        <v>41</v>
      </c>
      <c r="E256">
        <v>0</v>
      </c>
      <c r="F256">
        <v>2</v>
      </c>
      <c r="G256">
        <v>20.212499999999999</v>
      </c>
      <c r="H256" t="s">
        <v>9</v>
      </c>
      <c r="I256">
        <f>IF(Sex="male",1,0)</f>
        <v>0</v>
      </c>
      <c r="J256">
        <f t="shared" si="23"/>
        <v>1</v>
      </c>
      <c r="K256">
        <f t="shared" si="24"/>
        <v>0</v>
      </c>
      <c r="L256">
        <f t="shared" si="25"/>
        <v>0</v>
      </c>
      <c r="M256">
        <f t="shared" si="26"/>
        <v>0</v>
      </c>
    </row>
    <row r="257" spans="1:13" x14ac:dyDescent="0.35">
      <c r="A257">
        <v>1</v>
      </c>
      <c r="B257">
        <v>3</v>
      </c>
      <c r="C257" t="s">
        <v>10</v>
      </c>
      <c r="D257">
        <v>29</v>
      </c>
      <c r="E257">
        <v>0</v>
      </c>
      <c r="F257">
        <v>2</v>
      </c>
      <c r="G257">
        <v>15.245799999999999</v>
      </c>
      <c r="H257" t="s">
        <v>11</v>
      </c>
      <c r="I257">
        <f>IF(Sex="male",1,0)</f>
        <v>0</v>
      </c>
      <c r="J257">
        <f t="shared" si="23"/>
        <v>0</v>
      </c>
      <c r="K257">
        <f t="shared" si="24"/>
        <v>1</v>
      </c>
      <c r="L257">
        <f t="shared" si="25"/>
        <v>0</v>
      </c>
      <c r="M257">
        <f t="shared" si="26"/>
        <v>0</v>
      </c>
    </row>
    <row r="258" spans="1:13" x14ac:dyDescent="0.35">
      <c r="A258">
        <v>1</v>
      </c>
      <c r="B258">
        <v>1</v>
      </c>
      <c r="C258" t="s">
        <v>10</v>
      </c>
      <c r="E258">
        <v>0</v>
      </c>
      <c r="F258">
        <v>0</v>
      </c>
      <c r="G258">
        <v>79.2</v>
      </c>
      <c r="H258" t="s">
        <v>11</v>
      </c>
      <c r="J258">
        <f t="shared" ref="J258:J321" si="30">IF(Embarked="S",1,0)</f>
        <v>0</v>
      </c>
      <c r="K258">
        <f t="shared" ref="K258:K321" si="31">IF(Embarked="C",1,0)</f>
        <v>1</v>
      </c>
      <c r="L258">
        <f t="shared" ref="L258:L321" si="32">IF(Pclass=1,1,0)</f>
        <v>1</v>
      </c>
      <c r="M258">
        <f t="shared" ref="M258:M321" si="33">IF(Pclass=2,1,0)</f>
        <v>0</v>
      </c>
    </row>
    <row r="259" spans="1:13" x14ac:dyDescent="0.35">
      <c r="A259">
        <v>1</v>
      </c>
      <c r="B259">
        <v>1</v>
      </c>
      <c r="C259" t="s">
        <v>10</v>
      </c>
      <c r="D259">
        <v>30</v>
      </c>
      <c r="E259">
        <v>0</v>
      </c>
      <c r="F259">
        <v>0</v>
      </c>
      <c r="G259">
        <v>86.5</v>
      </c>
      <c r="H259" t="s">
        <v>9</v>
      </c>
      <c r="I259">
        <f>IF(Sex="male",1,0)</f>
        <v>0</v>
      </c>
      <c r="J259">
        <f t="shared" si="30"/>
        <v>1</v>
      </c>
      <c r="K259">
        <f t="shared" si="31"/>
        <v>0</v>
      </c>
      <c r="L259">
        <f t="shared" si="32"/>
        <v>1</v>
      </c>
      <c r="M259">
        <f t="shared" si="33"/>
        <v>0</v>
      </c>
    </row>
    <row r="260" spans="1:13" x14ac:dyDescent="0.35">
      <c r="A260">
        <v>1</v>
      </c>
      <c r="B260">
        <v>1</v>
      </c>
      <c r="C260" t="s">
        <v>10</v>
      </c>
      <c r="D260">
        <v>35</v>
      </c>
      <c r="E260">
        <v>0</v>
      </c>
      <c r="F260">
        <v>0</v>
      </c>
      <c r="G260">
        <v>512.32920000000001</v>
      </c>
      <c r="H260" t="s">
        <v>11</v>
      </c>
      <c r="I260">
        <f>IF(Sex="male",1,0)</f>
        <v>0</v>
      </c>
      <c r="J260">
        <f t="shared" si="30"/>
        <v>0</v>
      </c>
      <c r="K260">
        <f t="shared" si="31"/>
        <v>1</v>
      </c>
      <c r="L260">
        <f t="shared" si="32"/>
        <v>1</v>
      </c>
      <c r="M260">
        <f t="shared" si="33"/>
        <v>0</v>
      </c>
    </row>
    <row r="261" spans="1:13" x14ac:dyDescent="0.35">
      <c r="A261">
        <v>1</v>
      </c>
      <c r="B261">
        <v>2</v>
      </c>
      <c r="C261" t="s">
        <v>10</v>
      </c>
      <c r="D261">
        <v>50</v>
      </c>
      <c r="E261">
        <v>0</v>
      </c>
      <c r="F261">
        <v>1</v>
      </c>
      <c r="G261">
        <v>26</v>
      </c>
      <c r="H261" t="s">
        <v>9</v>
      </c>
      <c r="I261">
        <f>IF(Sex="male",1,0)</f>
        <v>0</v>
      </c>
      <c r="J261">
        <f t="shared" si="30"/>
        <v>1</v>
      </c>
      <c r="K261">
        <f t="shared" si="31"/>
        <v>0</v>
      </c>
      <c r="L261">
        <f t="shared" si="32"/>
        <v>0</v>
      </c>
      <c r="M261">
        <f t="shared" si="33"/>
        <v>1</v>
      </c>
    </row>
    <row r="262" spans="1:13" x14ac:dyDescent="0.35">
      <c r="A262">
        <v>0</v>
      </c>
      <c r="B262">
        <v>3</v>
      </c>
      <c r="C262" t="s">
        <v>8</v>
      </c>
      <c r="E262">
        <v>0</v>
      </c>
      <c r="F262">
        <v>0</v>
      </c>
      <c r="G262">
        <v>7.75</v>
      </c>
      <c r="H262" t="s">
        <v>12</v>
      </c>
      <c r="J262">
        <f t="shared" si="30"/>
        <v>0</v>
      </c>
      <c r="K262">
        <f t="shared" si="31"/>
        <v>0</v>
      </c>
      <c r="L262">
        <f t="shared" si="32"/>
        <v>0</v>
      </c>
      <c r="M262">
        <f t="shared" si="33"/>
        <v>0</v>
      </c>
    </row>
    <row r="263" spans="1:13" x14ac:dyDescent="0.35">
      <c r="A263">
        <v>1</v>
      </c>
      <c r="B263">
        <v>3</v>
      </c>
      <c r="C263" t="s">
        <v>8</v>
      </c>
      <c r="D263">
        <v>3</v>
      </c>
      <c r="E263">
        <v>4</v>
      </c>
      <c r="F263">
        <v>2</v>
      </c>
      <c r="G263">
        <v>31.387499999999999</v>
      </c>
      <c r="H263" t="s">
        <v>9</v>
      </c>
      <c r="I263">
        <f>IF(Sex="male",1,0)</f>
        <v>1</v>
      </c>
      <c r="J263">
        <f t="shared" si="30"/>
        <v>1</v>
      </c>
      <c r="K263">
        <f t="shared" si="31"/>
        <v>0</v>
      </c>
      <c r="L263">
        <f t="shared" si="32"/>
        <v>0</v>
      </c>
      <c r="M263">
        <f t="shared" si="33"/>
        <v>0</v>
      </c>
    </row>
    <row r="264" spans="1:13" x14ac:dyDescent="0.35">
      <c r="A264">
        <v>0</v>
      </c>
      <c r="B264">
        <v>1</v>
      </c>
      <c r="C264" t="s">
        <v>8</v>
      </c>
      <c r="D264">
        <v>52</v>
      </c>
      <c r="E264">
        <v>1</v>
      </c>
      <c r="F264">
        <v>1</v>
      </c>
      <c r="G264">
        <v>79.650000000000006</v>
      </c>
      <c r="H264" t="s">
        <v>9</v>
      </c>
      <c r="I264">
        <f>IF(Sex="male",1,0)</f>
        <v>1</v>
      </c>
      <c r="J264">
        <f t="shared" si="30"/>
        <v>1</v>
      </c>
      <c r="K264">
        <f t="shared" si="31"/>
        <v>0</v>
      </c>
      <c r="L264">
        <f t="shared" si="32"/>
        <v>1</v>
      </c>
      <c r="M264">
        <f t="shared" si="33"/>
        <v>0</v>
      </c>
    </row>
    <row r="265" spans="1:13" x14ac:dyDescent="0.35">
      <c r="A265">
        <v>0</v>
      </c>
      <c r="B265">
        <v>1</v>
      </c>
      <c r="C265" t="s">
        <v>8</v>
      </c>
      <c r="D265">
        <v>40</v>
      </c>
      <c r="E265">
        <v>0</v>
      </c>
      <c r="F265">
        <v>0</v>
      </c>
      <c r="G265">
        <v>0</v>
      </c>
      <c r="H265" t="s">
        <v>9</v>
      </c>
      <c r="I265">
        <f>IF(Sex="male",1,0)</f>
        <v>1</v>
      </c>
      <c r="J265">
        <f t="shared" si="30"/>
        <v>1</v>
      </c>
      <c r="K265">
        <f t="shared" si="31"/>
        <v>0</v>
      </c>
      <c r="L265">
        <f t="shared" si="32"/>
        <v>1</v>
      </c>
      <c r="M265">
        <f t="shared" si="33"/>
        <v>0</v>
      </c>
    </row>
    <row r="266" spans="1:13" x14ac:dyDescent="0.35">
      <c r="A266">
        <v>0</v>
      </c>
      <c r="B266">
        <v>3</v>
      </c>
      <c r="C266" t="s">
        <v>10</v>
      </c>
      <c r="E266">
        <v>0</v>
      </c>
      <c r="F266">
        <v>0</v>
      </c>
      <c r="G266">
        <v>7.75</v>
      </c>
      <c r="H266" t="s">
        <v>12</v>
      </c>
      <c r="J266">
        <f t="shared" si="30"/>
        <v>0</v>
      </c>
      <c r="K266">
        <f t="shared" si="31"/>
        <v>0</v>
      </c>
      <c r="L266">
        <f t="shared" si="32"/>
        <v>0</v>
      </c>
      <c r="M266">
        <f t="shared" si="33"/>
        <v>0</v>
      </c>
    </row>
    <row r="267" spans="1:13" x14ac:dyDescent="0.35">
      <c r="A267">
        <v>0</v>
      </c>
      <c r="B267">
        <v>2</v>
      </c>
      <c r="C267" t="s">
        <v>8</v>
      </c>
      <c r="D267">
        <v>36</v>
      </c>
      <c r="E267">
        <v>0</v>
      </c>
      <c r="F267">
        <v>0</v>
      </c>
      <c r="G267">
        <v>10.5</v>
      </c>
      <c r="H267" t="s">
        <v>9</v>
      </c>
      <c r="I267">
        <f>IF(Sex="male",1,0)</f>
        <v>1</v>
      </c>
      <c r="J267">
        <f t="shared" si="30"/>
        <v>1</v>
      </c>
      <c r="K267">
        <f t="shared" si="31"/>
        <v>0</v>
      </c>
      <c r="L267">
        <f t="shared" si="32"/>
        <v>0</v>
      </c>
      <c r="M267">
        <f t="shared" si="33"/>
        <v>1</v>
      </c>
    </row>
    <row r="268" spans="1:13" x14ac:dyDescent="0.35">
      <c r="A268">
        <v>0</v>
      </c>
      <c r="B268">
        <v>3</v>
      </c>
      <c r="C268" t="s">
        <v>8</v>
      </c>
      <c r="D268">
        <v>16</v>
      </c>
      <c r="E268">
        <v>4</v>
      </c>
      <c r="F268">
        <v>1</v>
      </c>
      <c r="G268">
        <v>39.6875</v>
      </c>
      <c r="H268" t="s">
        <v>9</v>
      </c>
      <c r="I268">
        <f>IF(Sex="male",1,0)</f>
        <v>1</v>
      </c>
      <c r="J268">
        <f t="shared" si="30"/>
        <v>1</v>
      </c>
      <c r="K268">
        <f t="shared" si="31"/>
        <v>0</v>
      </c>
      <c r="L268">
        <f t="shared" si="32"/>
        <v>0</v>
      </c>
      <c r="M268">
        <f t="shared" si="33"/>
        <v>0</v>
      </c>
    </row>
    <row r="269" spans="1:13" x14ac:dyDescent="0.35">
      <c r="A269">
        <v>1</v>
      </c>
      <c r="B269">
        <v>3</v>
      </c>
      <c r="C269" t="s">
        <v>8</v>
      </c>
      <c r="D269">
        <v>25</v>
      </c>
      <c r="E269">
        <v>1</v>
      </c>
      <c r="F269">
        <v>0</v>
      </c>
      <c r="G269">
        <v>7.7750000000000004</v>
      </c>
      <c r="H269" t="s">
        <v>9</v>
      </c>
      <c r="I269">
        <f>IF(Sex="male",1,0)</f>
        <v>1</v>
      </c>
      <c r="J269">
        <f t="shared" si="30"/>
        <v>1</v>
      </c>
      <c r="K269">
        <f t="shared" si="31"/>
        <v>0</v>
      </c>
      <c r="L269">
        <f t="shared" si="32"/>
        <v>0</v>
      </c>
      <c r="M269">
        <f t="shared" si="33"/>
        <v>0</v>
      </c>
    </row>
    <row r="270" spans="1:13" x14ac:dyDescent="0.35">
      <c r="A270">
        <v>1</v>
      </c>
      <c r="B270">
        <v>1</v>
      </c>
      <c r="C270" t="s">
        <v>10</v>
      </c>
      <c r="D270">
        <v>58</v>
      </c>
      <c r="E270">
        <v>0</v>
      </c>
      <c r="F270">
        <v>1</v>
      </c>
      <c r="G270">
        <v>153.46250000000001</v>
      </c>
      <c r="H270" t="s">
        <v>9</v>
      </c>
      <c r="I270">
        <f>IF(Sex="male",1,0)</f>
        <v>0</v>
      </c>
      <c r="J270">
        <f t="shared" si="30"/>
        <v>1</v>
      </c>
      <c r="K270">
        <f t="shared" si="31"/>
        <v>0</v>
      </c>
      <c r="L270">
        <f t="shared" si="32"/>
        <v>1</v>
      </c>
      <c r="M270">
        <f t="shared" si="33"/>
        <v>0</v>
      </c>
    </row>
    <row r="271" spans="1:13" x14ac:dyDescent="0.35">
      <c r="A271">
        <v>1</v>
      </c>
      <c r="B271">
        <v>1</v>
      </c>
      <c r="C271" t="s">
        <v>10</v>
      </c>
      <c r="D271">
        <v>35</v>
      </c>
      <c r="E271">
        <v>0</v>
      </c>
      <c r="F271">
        <v>0</v>
      </c>
      <c r="G271">
        <v>135.63329999999999</v>
      </c>
      <c r="H271" t="s">
        <v>9</v>
      </c>
      <c r="I271">
        <f>IF(Sex="male",1,0)</f>
        <v>0</v>
      </c>
      <c r="J271">
        <f t="shared" si="30"/>
        <v>1</v>
      </c>
      <c r="K271">
        <f t="shared" si="31"/>
        <v>0</v>
      </c>
      <c r="L271">
        <f t="shared" si="32"/>
        <v>1</v>
      </c>
      <c r="M271">
        <f t="shared" si="33"/>
        <v>0</v>
      </c>
    </row>
    <row r="272" spans="1:13" x14ac:dyDescent="0.35">
      <c r="A272">
        <v>0</v>
      </c>
      <c r="B272">
        <v>1</v>
      </c>
      <c r="C272" t="s">
        <v>8</v>
      </c>
      <c r="E272">
        <v>0</v>
      </c>
      <c r="F272">
        <v>0</v>
      </c>
      <c r="G272">
        <v>31</v>
      </c>
      <c r="H272" t="s">
        <v>9</v>
      </c>
      <c r="J272">
        <f t="shared" si="30"/>
        <v>1</v>
      </c>
      <c r="K272">
        <f t="shared" si="31"/>
        <v>0</v>
      </c>
      <c r="L272">
        <f t="shared" si="32"/>
        <v>1</v>
      </c>
      <c r="M272">
        <f t="shared" si="33"/>
        <v>0</v>
      </c>
    </row>
    <row r="273" spans="1:13" x14ac:dyDescent="0.35">
      <c r="A273">
        <v>1</v>
      </c>
      <c r="B273">
        <v>3</v>
      </c>
      <c r="C273" t="s">
        <v>8</v>
      </c>
      <c r="D273">
        <v>25</v>
      </c>
      <c r="E273">
        <v>0</v>
      </c>
      <c r="F273">
        <v>0</v>
      </c>
      <c r="G273">
        <v>0</v>
      </c>
      <c r="H273" t="s">
        <v>9</v>
      </c>
      <c r="I273">
        <f>IF(Sex="male",1,0)</f>
        <v>1</v>
      </c>
      <c r="J273">
        <f t="shared" si="30"/>
        <v>1</v>
      </c>
      <c r="K273">
        <f t="shared" si="31"/>
        <v>0</v>
      </c>
      <c r="L273">
        <f t="shared" si="32"/>
        <v>0</v>
      </c>
      <c r="M273">
        <f t="shared" si="33"/>
        <v>0</v>
      </c>
    </row>
    <row r="274" spans="1:13" x14ac:dyDescent="0.35">
      <c r="A274">
        <v>1</v>
      </c>
      <c r="B274">
        <v>2</v>
      </c>
      <c r="C274" t="s">
        <v>10</v>
      </c>
      <c r="D274">
        <v>41</v>
      </c>
      <c r="E274">
        <v>0</v>
      </c>
      <c r="F274">
        <v>1</v>
      </c>
      <c r="G274">
        <v>19.5</v>
      </c>
      <c r="H274" t="s">
        <v>9</v>
      </c>
      <c r="I274">
        <f>IF(Sex="male",1,0)</f>
        <v>0</v>
      </c>
      <c r="J274">
        <f t="shared" si="30"/>
        <v>1</v>
      </c>
      <c r="K274">
        <f t="shared" si="31"/>
        <v>0</v>
      </c>
      <c r="L274">
        <f t="shared" si="32"/>
        <v>0</v>
      </c>
      <c r="M274">
        <f t="shared" si="33"/>
        <v>1</v>
      </c>
    </row>
    <row r="275" spans="1:13" x14ac:dyDescent="0.35">
      <c r="A275">
        <v>0</v>
      </c>
      <c r="B275">
        <v>1</v>
      </c>
      <c r="C275" t="s">
        <v>8</v>
      </c>
      <c r="D275">
        <v>37</v>
      </c>
      <c r="E275">
        <v>0</v>
      </c>
      <c r="F275">
        <v>1</v>
      </c>
      <c r="G275">
        <v>29.7</v>
      </c>
      <c r="H275" t="s">
        <v>11</v>
      </c>
      <c r="I275">
        <f>IF(Sex="male",1,0)</f>
        <v>1</v>
      </c>
      <c r="J275">
        <f t="shared" si="30"/>
        <v>0</v>
      </c>
      <c r="K275">
        <f t="shared" si="31"/>
        <v>1</v>
      </c>
      <c r="L275">
        <f t="shared" si="32"/>
        <v>1</v>
      </c>
      <c r="M275">
        <f t="shared" si="33"/>
        <v>0</v>
      </c>
    </row>
    <row r="276" spans="1:13" x14ac:dyDescent="0.35">
      <c r="A276">
        <v>1</v>
      </c>
      <c r="B276">
        <v>3</v>
      </c>
      <c r="C276" t="s">
        <v>10</v>
      </c>
      <c r="E276">
        <v>0</v>
      </c>
      <c r="F276">
        <v>0</v>
      </c>
      <c r="G276">
        <v>7.75</v>
      </c>
      <c r="H276" t="s">
        <v>12</v>
      </c>
      <c r="J276">
        <f t="shared" si="30"/>
        <v>0</v>
      </c>
      <c r="K276">
        <f t="shared" si="31"/>
        <v>0</v>
      </c>
      <c r="L276">
        <f t="shared" si="32"/>
        <v>0</v>
      </c>
      <c r="M276">
        <f t="shared" si="33"/>
        <v>0</v>
      </c>
    </row>
    <row r="277" spans="1:13" x14ac:dyDescent="0.35">
      <c r="A277">
        <v>1</v>
      </c>
      <c r="B277">
        <v>1</v>
      </c>
      <c r="C277" t="s">
        <v>10</v>
      </c>
      <c r="D277">
        <v>63</v>
      </c>
      <c r="E277">
        <v>1</v>
      </c>
      <c r="F277">
        <v>0</v>
      </c>
      <c r="G277">
        <v>77.958299999999994</v>
      </c>
      <c r="H277" t="s">
        <v>9</v>
      </c>
      <c r="I277">
        <f>IF(Sex="male",1,0)</f>
        <v>0</v>
      </c>
      <c r="J277">
        <f t="shared" si="30"/>
        <v>1</v>
      </c>
      <c r="K277">
        <f t="shared" si="31"/>
        <v>0</v>
      </c>
      <c r="L277">
        <f t="shared" si="32"/>
        <v>1</v>
      </c>
      <c r="M277">
        <f t="shared" si="33"/>
        <v>0</v>
      </c>
    </row>
    <row r="278" spans="1:13" x14ac:dyDescent="0.35">
      <c r="A278">
        <v>0</v>
      </c>
      <c r="B278">
        <v>3</v>
      </c>
      <c r="C278" t="s">
        <v>10</v>
      </c>
      <c r="D278">
        <v>45</v>
      </c>
      <c r="E278">
        <v>0</v>
      </c>
      <c r="F278">
        <v>0</v>
      </c>
      <c r="G278">
        <v>7.75</v>
      </c>
      <c r="H278" t="s">
        <v>9</v>
      </c>
      <c r="I278">
        <f>IF(Sex="male",1,0)</f>
        <v>0</v>
      </c>
      <c r="J278">
        <f t="shared" si="30"/>
        <v>1</v>
      </c>
      <c r="K278">
        <f t="shared" si="31"/>
        <v>0</v>
      </c>
      <c r="L278">
        <f t="shared" si="32"/>
        <v>0</v>
      </c>
      <c r="M278">
        <f t="shared" si="33"/>
        <v>0</v>
      </c>
    </row>
    <row r="279" spans="1:13" x14ac:dyDescent="0.35">
      <c r="A279">
        <v>0</v>
      </c>
      <c r="B279">
        <v>2</v>
      </c>
      <c r="C279" t="s">
        <v>8</v>
      </c>
      <c r="E279">
        <v>0</v>
      </c>
      <c r="F279">
        <v>0</v>
      </c>
      <c r="G279">
        <v>0</v>
      </c>
      <c r="H279" t="s">
        <v>9</v>
      </c>
      <c r="J279">
        <f t="shared" si="30"/>
        <v>1</v>
      </c>
      <c r="K279">
        <f t="shared" si="31"/>
        <v>0</v>
      </c>
      <c r="L279">
        <f t="shared" si="32"/>
        <v>0</v>
      </c>
      <c r="M279">
        <f t="shared" si="33"/>
        <v>1</v>
      </c>
    </row>
    <row r="280" spans="1:13" x14ac:dyDescent="0.35">
      <c r="A280">
        <v>0</v>
      </c>
      <c r="B280">
        <v>3</v>
      </c>
      <c r="C280" t="s">
        <v>8</v>
      </c>
      <c r="D280">
        <v>7</v>
      </c>
      <c r="E280">
        <v>4</v>
      </c>
      <c r="F280">
        <v>1</v>
      </c>
      <c r="G280">
        <v>29.125</v>
      </c>
      <c r="H280" t="s">
        <v>12</v>
      </c>
      <c r="I280">
        <f t="shared" ref="I280:I285" si="34">IF(Sex="male",1,0)</f>
        <v>1</v>
      </c>
      <c r="J280">
        <f t="shared" si="30"/>
        <v>0</v>
      </c>
      <c r="K280">
        <f t="shared" si="31"/>
        <v>0</v>
      </c>
      <c r="L280">
        <f t="shared" si="32"/>
        <v>0</v>
      </c>
      <c r="M280">
        <f t="shared" si="33"/>
        <v>0</v>
      </c>
    </row>
    <row r="281" spans="1:13" x14ac:dyDescent="0.35">
      <c r="A281">
        <v>1</v>
      </c>
      <c r="B281">
        <v>3</v>
      </c>
      <c r="C281" t="s">
        <v>10</v>
      </c>
      <c r="D281">
        <v>35</v>
      </c>
      <c r="E281">
        <v>1</v>
      </c>
      <c r="F281">
        <v>1</v>
      </c>
      <c r="G281">
        <v>20.25</v>
      </c>
      <c r="H281" t="s">
        <v>9</v>
      </c>
      <c r="I281">
        <f t="shared" si="34"/>
        <v>0</v>
      </c>
      <c r="J281">
        <f t="shared" si="30"/>
        <v>1</v>
      </c>
      <c r="K281">
        <f t="shared" si="31"/>
        <v>0</v>
      </c>
      <c r="L281">
        <f t="shared" si="32"/>
        <v>0</v>
      </c>
      <c r="M281">
        <f t="shared" si="33"/>
        <v>0</v>
      </c>
    </row>
    <row r="282" spans="1:13" x14ac:dyDescent="0.35">
      <c r="A282">
        <v>0</v>
      </c>
      <c r="B282">
        <v>3</v>
      </c>
      <c r="C282" t="s">
        <v>8</v>
      </c>
      <c r="D282">
        <v>65</v>
      </c>
      <c r="E282">
        <v>0</v>
      </c>
      <c r="F282">
        <v>0</v>
      </c>
      <c r="G282">
        <v>7.75</v>
      </c>
      <c r="H282" t="s">
        <v>12</v>
      </c>
      <c r="I282">
        <f t="shared" si="34"/>
        <v>1</v>
      </c>
      <c r="J282">
        <f t="shared" si="30"/>
        <v>0</v>
      </c>
      <c r="K282">
        <f t="shared" si="31"/>
        <v>0</v>
      </c>
      <c r="L282">
        <f t="shared" si="32"/>
        <v>0</v>
      </c>
      <c r="M282">
        <f t="shared" si="33"/>
        <v>0</v>
      </c>
    </row>
    <row r="283" spans="1:13" x14ac:dyDescent="0.35">
      <c r="A283">
        <v>0</v>
      </c>
      <c r="B283">
        <v>3</v>
      </c>
      <c r="C283" t="s">
        <v>8</v>
      </c>
      <c r="D283">
        <v>28</v>
      </c>
      <c r="E283">
        <v>0</v>
      </c>
      <c r="F283">
        <v>0</v>
      </c>
      <c r="G283">
        <v>7.8541999999999996</v>
      </c>
      <c r="H283" t="s">
        <v>9</v>
      </c>
      <c r="I283">
        <f t="shared" si="34"/>
        <v>1</v>
      </c>
      <c r="J283">
        <f t="shared" si="30"/>
        <v>1</v>
      </c>
      <c r="K283">
        <f t="shared" si="31"/>
        <v>0</v>
      </c>
      <c r="L283">
        <f t="shared" si="32"/>
        <v>0</v>
      </c>
      <c r="M283">
        <f t="shared" si="33"/>
        <v>0</v>
      </c>
    </row>
    <row r="284" spans="1:13" x14ac:dyDescent="0.35">
      <c r="A284">
        <v>0</v>
      </c>
      <c r="B284">
        <v>3</v>
      </c>
      <c r="C284" t="s">
        <v>8</v>
      </c>
      <c r="D284">
        <v>16</v>
      </c>
      <c r="E284">
        <v>0</v>
      </c>
      <c r="F284">
        <v>0</v>
      </c>
      <c r="G284">
        <v>9.5</v>
      </c>
      <c r="H284" t="s">
        <v>9</v>
      </c>
      <c r="I284">
        <f t="shared" si="34"/>
        <v>1</v>
      </c>
      <c r="J284">
        <f t="shared" si="30"/>
        <v>1</v>
      </c>
      <c r="K284">
        <f t="shared" si="31"/>
        <v>0</v>
      </c>
      <c r="L284">
        <f t="shared" si="32"/>
        <v>0</v>
      </c>
      <c r="M284">
        <f t="shared" si="33"/>
        <v>0</v>
      </c>
    </row>
    <row r="285" spans="1:13" x14ac:dyDescent="0.35">
      <c r="A285">
        <v>1</v>
      </c>
      <c r="B285">
        <v>3</v>
      </c>
      <c r="C285" t="s">
        <v>8</v>
      </c>
      <c r="D285">
        <v>19</v>
      </c>
      <c r="E285">
        <v>0</v>
      </c>
      <c r="F285">
        <v>0</v>
      </c>
      <c r="G285">
        <v>8.0500000000000007</v>
      </c>
      <c r="H285" t="s">
        <v>9</v>
      </c>
      <c r="I285">
        <f t="shared" si="34"/>
        <v>1</v>
      </c>
      <c r="J285">
        <f t="shared" si="30"/>
        <v>1</v>
      </c>
      <c r="K285">
        <f t="shared" si="31"/>
        <v>0</v>
      </c>
      <c r="L285">
        <f t="shared" si="32"/>
        <v>0</v>
      </c>
      <c r="M285">
        <f t="shared" si="33"/>
        <v>0</v>
      </c>
    </row>
    <row r="286" spans="1:13" x14ac:dyDescent="0.35">
      <c r="A286">
        <v>0</v>
      </c>
      <c r="B286">
        <v>1</v>
      </c>
      <c r="C286" t="s">
        <v>8</v>
      </c>
      <c r="E286">
        <v>0</v>
      </c>
      <c r="F286">
        <v>0</v>
      </c>
      <c r="G286">
        <v>26</v>
      </c>
      <c r="H286" t="s">
        <v>9</v>
      </c>
      <c r="J286">
        <f t="shared" si="30"/>
        <v>1</v>
      </c>
      <c r="K286">
        <f t="shared" si="31"/>
        <v>0</v>
      </c>
      <c r="L286">
        <f t="shared" si="32"/>
        <v>1</v>
      </c>
      <c r="M286">
        <f t="shared" si="33"/>
        <v>0</v>
      </c>
    </row>
    <row r="287" spans="1:13" x14ac:dyDescent="0.35">
      <c r="A287">
        <v>0</v>
      </c>
      <c r="B287">
        <v>3</v>
      </c>
      <c r="C287" t="s">
        <v>8</v>
      </c>
      <c r="D287">
        <v>33</v>
      </c>
      <c r="E287">
        <v>0</v>
      </c>
      <c r="F287">
        <v>0</v>
      </c>
      <c r="G287">
        <v>8.6624999999999996</v>
      </c>
      <c r="H287" t="s">
        <v>11</v>
      </c>
      <c r="I287">
        <f t="shared" ref="I287:I296" si="35">IF(Sex="male",1,0)</f>
        <v>1</v>
      </c>
      <c r="J287">
        <f t="shared" si="30"/>
        <v>0</v>
      </c>
      <c r="K287">
        <f t="shared" si="31"/>
        <v>1</v>
      </c>
      <c r="L287">
        <f t="shared" si="32"/>
        <v>0</v>
      </c>
      <c r="M287">
        <f t="shared" si="33"/>
        <v>0</v>
      </c>
    </row>
    <row r="288" spans="1:13" x14ac:dyDescent="0.35">
      <c r="A288">
        <v>1</v>
      </c>
      <c r="B288">
        <v>3</v>
      </c>
      <c r="C288" t="s">
        <v>8</v>
      </c>
      <c r="D288">
        <v>30</v>
      </c>
      <c r="E288">
        <v>0</v>
      </c>
      <c r="F288">
        <v>0</v>
      </c>
      <c r="G288">
        <v>9.5</v>
      </c>
      <c r="H288" t="s">
        <v>9</v>
      </c>
      <c r="I288">
        <f t="shared" si="35"/>
        <v>1</v>
      </c>
      <c r="J288">
        <f t="shared" si="30"/>
        <v>1</v>
      </c>
      <c r="K288">
        <f t="shared" si="31"/>
        <v>0</v>
      </c>
      <c r="L288">
        <f t="shared" si="32"/>
        <v>0</v>
      </c>
      <c r="M288">
        <f t="shared" si="33"/>
        <v>0</v>
      </c>
    </row>
    <row r="289" spans="1:13" x14ac:dyDescent="0.35">
      <c r="A289">
        <v>0</v>
      </c>
      <c r="B289">
        <v>3</v>
      </c>
      <c r="C289" t="s">
        <v>8</v>
      </c>
      <c r="D289">
        <v>22</v>
      </c>
      <c r="E289">
        <v>0</v>
      </c>
      <c r="F289">
        <v>0</v>
      </c>
      <c r="G289">
        <v>7.8958000000000004</v>
      </c>
      <c r="H289" t="s">
        <v>9</v>
      </c>
      <c r="I289">
        <f t="shared" si="35"/>
        <v>1</v>
      </c>
      <c r="J289">
        <f t="shared" si="30"/>
        <v>1</v>
      </c>
      <c r="K289">
        <f t="shared" si="31"/>
        <v>0</v>
      </c>
      <c r="L289">
        <f t="shared" si="32"/>
        <v>0</v>
      </c>
      <c r="M289">
        <f t="shared" si="33"/>
        <v>0</v>
      </c>
    </row>
    <row r="290" spans="1:13" x14ac:dyDescent="0.35">
      <c r="A290">
        <v>1</v>
      </c>
      <c r="B290">
        <v>2</v>
      </c>
      <c r="C290" t="s">
        <v>8</v>
      </c>
      <c r="D290">
        <v>42</v>
      </c>
      <c r="E290">
        <v>0</v>
      </c>
      <c r="F290">
        <v>0</v>
      </c>
      <c r="G290">
        <v>13</v>
      </c>
      <c r="H290" t="s">
        <v>9</v>
      </c>
      <c r="I290">
        <f t="shared" si="35"/>
        <v>1</v>
      </c>
      <c r="J290">
        <f t="shared" si="30"/>
        <v>1</v>
      </c>
      <c r="K290">
        <f t="shared" si="31"/>
        <v>0</v>
      </c>
      <c r="L290">
        <f t="shared" si="32"/>
        <v>0</v>
      </c>
      <c r="M290">
        <f t="shared" si="33"/>
        <v>1</v>
      </c>
    </row>
    <row r="291" spans="1:13" x14ac:dyDescent="0.35">
      <c r="A291">
        <v>1</v>
      </c>
      <c r="B291">
        <v>3</v>
      </c>
      <c r="C291" t="s">
        <v>10</v>
      </c>
      <c r="D291">
        <v>22</v>
      </c>
      <c r="E291">
        <v>0</v>
      </c>
      <c r="F291">
        <v>0</v>
      </c>
      <c r="G291">
        <v>7.75</v>
      </c>
      <c r="H291" t="s">
        <v>12</v>
      </c>
      <c r="I291">
        <f t="shared" si="35"/>
        <v>0</v>
      </c>
      <c r="J291">
        <f t="shared" si="30"/>
        <v>0</v>
      </c>
      <c r="K291">
        <f t="shared" si="31"/>
        <v>0</v>
      </c>
      <c r="L291">
        <f t="shared" si="32"/>
        <v>0</v>
      </c>
      <c r="M291">
        <f t="shared" si="33"/>
        <v>0</v>
      </c>
    </row>
    <row r="292" spans="1:13" x14ac:dyDescent="0.35">
      <c r="A292">
        <v>1</v>
      </c>
      <c r="B292">
        <v>1</v>
      </c>
      <c r="C292" t="s">
        <v>10</v>
      </c>
      <c r="D292">
        <v>26</v>
      </c>
      <c r="E292">
        <v>0</v>
      </c>
      <c r="F292">
        <v>0</v>
      </c>
      <c r="G292">
        <v>78.849999999999994</v>
      </c>
      <c r="H292" t="s">
        <v>9</v>
      </c>
      <c r="I292">
        <f t="shared" si="35"/>
        <v>0</v>
      </c>
      <c r="J292">
        <f t="shared" si="30"/>
        <v>1</v>
      </c>
      <c r="K292">
        <f t="shared" si="31"/>
        <v>0</v>
      </c>
      <c r="L292">
        <f t="shared" si="32"/>
        <v>1</v>
      </c>
      <c r="M292">
        <f t="shared" si="33"/>
        <v>0</v>
      </c>
    </row>
    <row r="293" spans="1:13" x14ac:dyDescent="0.35">
      <c r="A293">
        <v>1</v>
      </c>
      <c r="B293">
        <v>1</v>
      </c>
      <c r="C293" t="s">
        <v>10</v>
      </c>
      <c r="D293">
        <v>19</v>
      </c>
      <c r="E293">
        <v>1</v>
      </c>
      <c r="F293">
        <v>0</v>
      </c>
      <c r="G293">
        <v>91.0792</v>
      </c>
      <c r="H293" t="s">
        <v>11</v>
      </c>
      <c r="I293">
        <f t="shared" si="35"/>
        <v>0</v>
      </c>
      <c r="J293">
        <f t="shared" si="30"/>
        <v>0</v>
      </c>
      <c r="K293">
        <f t="shared" si="31"/>
        <v>1</v>
      </c>
      <c r="L293">
        <f t="shared" si="32"/>
        <v>1</v>
      </c>
      <c r="M293">
        <f t="shared" si="33"/>
        <v>0</v>
      </c>
    </row>
    <row r="294" spans="1:13" x14ac:dyDescent="0.35">
      <c r="A294">
        <v>0</v>
      </c>
      <c r="B294">
        <v>2</v>
      </c>
      <c r="C294" t="s">
        <v>8</v>
      </c>
      <c r="D294">
        <v>36</v>
      </c>
      <c r="E294">
        <v>0</v>
      </c>
      <c r="F294">
        <v>0</v>
      </c>
      <c r="G294">
        <v>12.875</v>
      </c>
      <c r="H294" t="s">
        <v>11</v>
      </c>
      <c r="I294">
        <f t="shared" si="35"/>
        <v>1</v>
      </c>
      <c r="J294">
        <f t="shared" si="30"/>
        <v>0</v>
      </c>
      <c r="K294">
        <f t="shared" si="31"/>
        <v>1</v>
      </c>
      <c r="L294">
        <f t="shared" si="32"/>
        <v>0</v>
      </c>
      <c r="M294">
        <f t="shared" si="33"/>
        <v>1</v>
      </c>
    </row>
    <row r="295" spans="1:13" x14ac:dyDescent="0.35">
      <c r="A295">
        <v>0</v>
      </c>
      <c r="B295">
        <v>3</v>
      </c>
      <c r="C295" t="s">
        <v>10</v>
      </c>
      <c r="D295">
        <v>24</v>
      </c>
      <c r="E295">
        <v>0</v>
      </c>
      <c r="F295">
        <v>0</v>
      </c>
      <c r="G295">
        <v>8.85</v>
      </c>
      <c r="H295" t="s">
        <v>9</v>
      </c>
      <c r="I295">
        <f t="shared" si="35"/>
        <v>0</v>
      </c>
      <c r="J295">
        <f t="shared" si="30"/>
        <v>1</v>
      </c>
      <c r="K295">
        <f t="shared" si="31"/>
        <v>0</v>
      </c>
      <c r="L295">
        <f t="shared" si="32"/>
        <v>0</v>
      </c>
      <c r="M295">
        <f t="shared" si="33"/>
        <v>0</v>
      </c>
    </row>
    <row r="296" spans="1:13" x14ac:dyDescent="0.35">
      <c r="A296">
        <v>0</v>
      </c>
      <c r="B296">
        <v>3</v>
      </c>
      <c r="C296" t="s">
        <v>8</v>
      </c>
      <c r="D296">
        <v>24</v>
      </c>
      <c r="E296">
        <v>0</v>
      </c>
      <c r="F296">
        <v>0</v>
      </c>
      <c r="G296">
        <v>7.8958000000000004</v>
      </c>
      <c r="H296" t="s">
        <v>9</v>
      </c>
      <c r="I296">
        <f t="shared" si="35"/>
        <v>1</v>
      </c>
      <c r="J296">
        <f t="shared" si="30"/>
        <v>1</v>
      </c>
      <c r="K296">
        <f t="shared" si="31"/>
        <v>0</v>
      </c>
      <c r="L296">
        <f t="shared" si="32"/>
        <v>0</v>
      </c>
      <c r="M296">
        <f t="shared" si="33"/>
        <v>0</v>
      </c>
    </row>
    <row r="297" spans="1:13" x14ac:dyDescent="0.35">
      <c r="A297">
        <v>0</v>
      </c>
      <c r="B297">
        <v>1</v>
      </c>
      <c r="C297" t="s">
        <v>8</v>
      </c>
      <c r="E297">
        <v>0</v>
      </c>
      <c r="F297">
        <v>0</v>
      </c>
      <c r="G297">
        <v>27.720800000000001</v>
      </c>
      <c r="H297" t="s">
        <v>11</v>
      </c>
      <c r="J297">
        <f t="shared" si="30"/>
        <v>0</v>
      </c>
      <c r="K297">
        <f t="shared" si="31"/>
        <v>1</v>
      </c>
      <c r="L297">
        <f t="shared" si="32"/>
        <v>1</v>
      </c>
      <c r="M297">
        <f t="shared" si="33"/>
        <v>0</v>
      </c>
    </row>
    <row r="298" spans="1:13" x14ac:dyDescent="0.35">
      <c r="A298">
        <v>0</v>
      </c>
      <c r="B298">
        <v>3</v>
      </c>
      <c r="C298" t="s">
        <v>8</v>
      </c>
      <c r="D298">
        <v>23.5</v>
      </c>
      <c r="E298">
        <v>0</v>
      </c>
      <c r="F298">
        <v>0</v>
      </c>
      <c r="G298">
        <v>7.2291999999999996</v>
      </c>
      <c r="H298" t="s">
        <v>11</v>
      </c>
      <c r="I298">
        <f>IF(Sex="male",1,0)</f>
        <v>1</v>
      </c>
      <c r="J298">
        <f t="shared" si="30"/>
        <v>0</v>
      </c>
      <c r="K298">
        <f t="shared" si="31"/>
        <v>1</v>
      </c>
      <c r="L298">
        <f t="shared" si="32"/>
        <v>0</v>
      </c>
      <c r="M298">
        <f t="shared" si="33"/>
        <v>0</v>
      </c>
    </row>
    <row r="299" spans="1:13" x14ac:dyDescent="0.35">
      <c r="A299">
        <v>0</v>
      </c>
      <c r="B299">
        <v>1</v>
      </c>
      <c r="C299" t="s">
        <v>10</v>
      </c>
      <c r="D299">
        <v>2</v>
      </c>
      <c r="E299">
        <v>1</v>
      </c>
      <c r="F299">
        <v>2</v>
      </c>
      <c r="G299">
        <v>151.55000000000001</v>
      </c>
      <c r="H299" t="s">
        <v>9</v>
      </c>
      <c r="I299">
        <f>IF(Sex="male",1,0)</f>
        <v>0</v>
      </c>
      <c r="J299">
        <f t="shared" si="30"/>
        <v>1</v>
      </c>
      <c r="K299">
        <f t="shared" si="31"/>
        <v>0</v>
      </c>
      <c r="L299">
        <f t="shared" si="32"/>
        <v>1</v>
      </c>
      <c r="M299">
        <f t="shared" si="33"/>
        <v>0</v>
      </c>
    </row>
    <row r="300" spans="1:13" x14ac:dyDescent="0.35">
      <c r="A300">
        <v>1</v>
      </c>
      <c r="B300">
        <v>1</v>
      </c>
      <c r="C300" t="s">
        <v>8</v>
      </c>
      <c r="E300">
        <v>0</v>
      </c>
      <c r="F300">
        <v>0</v>
      </c>
      <c r="G300">
        <v>30.5</v>
      </c>
      <c r="H300" t="s">
        <v>9</v>
      </c>
      <c r="J300">
        <f t="shared" si="30"/>
        <v>1</v>
      </c>
      <c r="K300">
        <f t="shared" si="31"/>
        <v>0</v>
      </c>
      <c r="L300">
        <f t="shared" si="32"/>
        <v>1</v>
      </c>
      <c r="M300">
        <f t="shared" si="33"/>
        <v>0</v>
      </c>
    </row>
    <row r="301" spans="1:13" x14ac:dyDescent="0.35">
      <c r="A301">
        <v>1</v>
      </c>
      <c r="B301">
        <v>1</v>
      </c>
      <c r="C301" t="s">
        <v>10</v>
      </c>
      <c r="D301">
        <v>50</v>
      </c>
      <c r="E301">
        <v>0</v>
      </c>
      <c r="F301">
        <v>1</v>
      </c>
      <c r="G301">
        <v>247.52080000000001</v>
      </c>
      <c r="H301" t="s">
        <v>11</v>
      </c>
      <c r="I301">
        <f>IF(Sex="male",1,0)</f>
        <v>0</v>
      </c>
      <c r="J301">
        <f t="shared" si="30"/>
        <v>0</v>
      </c>
      <c r="K301">
        <f t="shared" si="31"/>
        <v>1</v>
      </c>
      <c r="L301">
        <f t="shared" si="32"/>
        <v>1</v>
      </c>
      <c r="M301">
        <f t="shared" si="33"/>
        <v>0</v>
      </c>
    </row>
    <row r="302" spans="1:13" x14ac:dyDescent="0.35">
      <c r="A302">
        <v>1</v>
      </c>
      <c r="B302">
        <v>3</v>
      </c>
      <c r="C302" t="s">
        <v>10</v>
      </c>
      <c r="E302">
        <v>0</v>
      </c>
      <c r="F302">
        <v>0</v>
      </c>
      <c r="G302">
        <v>7.75</v>
      </c>
      <c r="H302" t="s">
        <v>12</v>
      </c>
      <c r="J302">
        <f t="shared" si="30"/>
        <v>0</v>
      </c>
      <c r="K302">
        <f t="shared" si="31"/>
        <v>0</v>
      </c>
      <c r="L302">
        <f t="shared" si="32"/>
        <v>0</v>
      </c>
      <c r="M302">
        <f t="shared" si="33"/>
        <v>0</v>
      </c>
    </row>
    <row r="303" spans="1:13" x14ac:dyDescent="0.35">
      <c r="A303">
        <v>1</v>
      </c>
      <c r="B303">
        <v>3</v>
      </c>
      <c r="C303" t="s">
        <v>8</v>
      </c>
      <c r="E303">
        <v>2</v>
      </c>
      <c r="F303">
        <v>0</v>
      </c>
      <c r="G303">
        <v>23.25</v>
      </c>
      <c r="H303" t="s">
        <v>12</v>
      </c>
      <c r="J303">
        <f t="shared" si="30"/>
        <v>0</v>
      </c>
      <c r="K303">
        <f t="shared" si="31"/>
        <v>0</v>
      </c>
      <c r="L303">
        <f t="shared" si="32"/>
        <v>0</v>
      </c>
      <c r="M303">
        <f t="shared" si="33"/>
        <v>0</v>
      </c>
    </row>
    <row r="304" spans="1:13" x14ac:dyDescent="0.35">
      <c r="A304">
        <v>0</v>
      </c>
      <c r="B304">
        <v>3</v>
      </c>
      <c r="C304" t="s">
        <v>8</v>
      </c>
      <c r="D304">
        <v>19</v>
      </c>
      <c r="E304">
        <v>0</v>
      </c>
      <c r="F304">
        <v>0</v>
      </c>
      <c r="G304">
        <v>0</v>
      </c>
      <c r="H304" t="s">
        <v>9</v>
      </c>
      <c r="I304">
        <f>IF(Sex="male",1,0)</f>
        <v>1</v>
      </c>
      <c r="J304">
        <f t="shared" si="30"/>
        <v>1</v>
      </c>
      <c r="K304">
        <f t="shared" si="31"/>
        <v>0</v>
      </c>
      <c r="L304">
        <f t="shared" si="32"/>
        <v>0</v>
      </c>
      <c r="M304">
        <f t="shared" si="33"/>
        <v>0</v>
      </c>
    </row>
    <row r="305" spans="1:13" x14ac:dyDescent="0.35">
      <c r="A305">
        <v>1</v>
      </c>
      <c r="B305">
        <v>2</v>
      </c>
      <c r="C305" t="s">
        <v>10</v>
      </c>
      <c r="E305">
        <v>0</v>
      </c>
      <c r="F305">
        <v>0</v>
      </c>
      <c r="G305">
        <v>12.35</v>
      </c>
      <c r="H305" t="s">
        <v>12</v>
      </c>
      <c r="J305">
        <f t="shared" si="30"/>
        <v>0</v>
      </c>
      <c r="K305">
        <f t="shared" si="31"/>
        <v>0</v>
      </c>
      <c r="L305">
        <f t="shared" si="32"/>
        <v>0</v>
      </c>
      <c r="M305">
        <f t="shared" si="33"/>
        <v>1</v>
      </c>
    </row>
    <row r="306" spans="1:13" x14ac:dyDescent="0.35">
      <c r="A306">
        <v>0</v>
      </c>
      <c r="B306">
        <v>3</v>
      </c>
      <c r="C306" t="s">
        <v>8</v>
      </c>
      <c r="E306">
        <v>0</v>
      </c>
      <c r="F306">
        <v>0</v>
      </c>
      <c r="G306">
        <v>8.0500000000000007</v>
      </c>
      <c r="H306" t="s">
        <v>9</v>
      </c>
      <c r="J306">
        <f t="shared" si="30"/>
        <v>1</v>
      </c>
      <c r="K306">
        <f t="shared" si="31"/>
        <v>0</v>
      </c>
      <c r="L306">
        <f t="shared" si="32"/>
        <v>0</v>
      </c>
      <c r="M306">
        <f t="shared" si="33"/>
        <v>0</v>
      </c>
    </row>
    <row r="307" spans="1:13" x14ac:dyDescent="0.35">
      <c r="A307">
        <v>1</v>
      </c>
      <c r="B307">
        <v>1</v>
      </c>
      <c r="C307" t="s">
        <v>8</v>
      </c>
      <c r="D307">
        <v>0.92</v>
      </c>
      <c r="E307">
        <v>1</v>
      </c>
      <c r="F307">
        <v>2</v>
      </c>
      <c r="G307">
        <v>151.55000000000001</v>
      </c>
      <c r="H307" t="s">
        <v>9</v>
      </c>
      <c r="I307">
        <f>IF(Sex="male",1,0)</f>
        <v>1</v>
      </c>
      <c r="J307">
        <f t="shared" si="30"/>
        <v>1</v>
      </c>
      <c r="K307">
        <f t="shared" si="31"/>
        <v>0</v>
      </c>
      <c r="L307">
        <f t="shared" si="32"/>
        <v>1</v>
      </c>
      <c r="M307">
        <f t="shared" si="33"/>
        <v>0</v>
      </c>
    </row>
    <row r="308" spans="1:13" x14ac:dyDescent="0.35">
      <c r="A308">
        <v>1</v>
      </c>
      <c r="B308">
        <v>1</v>
      </c>
      <c r="C308" t="s">
        <v>10</v>
      </c>
      <c r="E308">
        <v>0</v>
      </c>
      <c r="F308">
        <v>0</v>
      </c>
      <c r="G308">
        <v>110.88330000000001</v>
      </c>
      <c r="H308" t="s">
        <v>11</v>
      </c>
      <c r="J308">
        <f t="shared" si="30"/>
        <v>0</v>
      </c>
      <c r="K308">
        <f t="shared" si="31"/>
        <v>1</v>
      </c>
      <c r="L308">
        <f t="shared" si="32"/>
        <v>1</v>
      </c>
      <c r="M308">
        <f t="shared" si="33"/>
        <v>0</v>
      </c>
    </row>
    <row r="309" spans="1:13" x14ac:dyDescent="0.35">
      <c r="A309">
        <v>1</v>
      </c>
      <c r="B309">
        <v>1</v>
      </c>
      <c r="C309" t="s">
        <v>10</v>
      </c>
      <c r="D309">
        <v>17</v>
      </c>
      <c r="E309">
        <v>1</v>
      </c>
      <c r="F309">
        <v>0</v>
      </c>
      <c r="G309">
        <v>108.9</v>
      </c>
      <c r="H309" t="s">
        <v>11</v>
      </c>
      <c r="I309">
        <f t="shared" ref="I309:I325" si="36">IF(Sex="male",1,0)</f>
        <v>0</v>
      </c>
      <c r="J309">
        <f t="shared" si="30"/>
        <v>0</v>
      </c>
      <c r="K309">
        <f t="shared" si="31"/>
        <v>1</v>
      </c>
      <c r="L309">
        <f t="shared" si="32"/>
        <v>1</v>
      </c>
      <c r="M309">
        <f t="shared" si="33"/>
        <v>0</v>
      </c>
    </row>
    <row r="310" spans="1:13" x14ac:dyDescent="0.35">
      <c r="A310">
        <v>0</v>
      </c>
      <c r="B310">
        <v>2</v>
      </c>
      <c r="C310" t="s">
        <v>8</v>
      </c>
      <c r="D310">
        <v>30</v>
      </c>
      <c r="E310">
        <v>1</v>
      </c>
      <c r="F310">
        <v>0</v>
      </c>
      <c r="G310">
        <v>24</v>
      </c>
      <c r="H310" t="s">
        <v>11</v>
      </c>
      <c r="I310">
        <f t="shared" si="36"/>
        <v>1</v>
      </c>
      <c r="J310">
        <f t="shared" si="30"/>
        <v>0</v>
      </c>
      <c r="K310">
        <f t="shared" si="31"/>
        <v>1</v>
      </c>
      <c r="L310">
        <f t="shared" si="32"/>
        <v>0</v>
      </c>
      <c r="M310">
        <f t="shared" si="33"/>
        <v>1</v>
      </c>
    </row>
    <row r="311" spans="1:13" x14ac:dyDescent="0.35">
      <c r="A311">
        <v>1</v>
      </c>
      <c r="B311">
        <v>1</v>
      </c>
      <c r="C311" t="s">
        <v>10</v>
      </c>
      <c r="D311">
        <v>30</v>
      </c>
      <c r="E311">
        <v>0</v>
      </c>
      <c r="F311">
        <v>0</v>
      </c>
      <c r="G311">
        <v>56.929200000000002</v>
      </c>
      <c r="H311" t="s">
        <v>11</v>
      </c>
      <c r="I311">
        <f t="shared" si="36"/>
        <v>0</v>
      </c>
      <c r="J311">
        <f t="shared" si="30"/>
        <v>0</v>
      </c>
      <c r="K311">
        <f t="shared" si="31"/>
        <v>1</v>
      </c>
      <c r="L311">
        <f t="shared" si="32"/>
        <v>1</v>
      </c>
      <c r="M311">
        <f t="shared" si="33"/>
        <v>0</v>
      </c>
    </row>
    <row r="312" spans="1:13" x14ac:dyDescent="0.35">
      <c r="A312">
        <v>1</v>
      </c>
      <c r="B312">
        <v>1</v>
      </c>
      <c r="C312" t="s">
        <v>10</v>
      </c>
      <c r="D312">
        <v>24</v>
      </c>
      <c r="E312">
        <v>0</v>
      </c>
      <c r="F312">
        <v>0</v>
      </c>
      <c r="G312">
        <v>83.158299999999997</v>
      </c>
      <c r="H312" t="s">
        <v>11</v>
      </c>
      <c r="I312">
        <f t="shared" si="36"/>
        <v>0</v>
      </c>
      <c r="J312">
        <f t="shared" si="30"/>
        <v>0</v>
      </c>
      <c r="K312">
        <f t="shared" si="31"/>
        <v>1</v>
      </c>
      <c r="L312">
        <f t="shared" si="32"/>
        <v>1</v>
      </c>
      <c r="M312">
        <f t="shared" si="33"/>
        <v>0</v>
      </c>
    </row>
    <row r="313" spans="1:13" x14ac:dyDescent="0.35">
      <c r="A313">
        <v>1</v>
      </c>
      <c r="B313">
        <v>1</v>
      </c>
      <c r="C313" t="s">
        <v>10</v>
      </c>
      <c r="D313">
        <v>18</v>
      </c>
      <c r="E313">
        <v>2</v>
      </c>
      <c r="F313">
        <v>2</v>
      </c>
      <c r="G313">
        <v>262.375</v>
      </c>
      <c r="H313" t="s">
        <v>11</v>
      </c>
      <c r="I313">
        <f t="shared" si="36"/>
        <v>0</v>
      </c>
      <c r="J313">
        <f t="shared" si="30"/>
        <v>0</v>
      </c>
      <c r="K313">
        <f t="shared" si="31"/>
        <v>1</v>
      </c>
      <c r="L313">
        <f t="shared" si="32"/>
        <v>1</v>
      </c>
      <c r="M313">
        <f t="shared" si="33"/>
        <v>0</v>
      </c>
    </row>
    <row r="314" spans="1:13" x14ac:dyDescent="0.35">
      <c r="A314">
        <v>0</v>
      </c>
      <c r="B314">
        <v>2</v>
      </c>
      <c r="C314" t="s">
        <v>10</v>
      </c>
      <c r="D314">
        <v>26</v>
      </c>
      <c r="E314">
        <v>1</v>
      </c>
      <c r="F314">
        <v>1</v>
      </c>
      <c r="G314">
        <v>26</v>
      </c>
      <c r="H314" t="s">
        <v>9</v>
      </c>
      <c r="I314">
        <f t="shared" si="36"/>
        <v>0</v>
      </c>
      <c r="J314">
        <f t="shared" si="30"/>
        <v>1</v>
      </c>
      <c r="K314">
        <f t="shared" si="31"/>
        <v>0</v>
      </c>
      <c r="L314">
        <f t="shared" si="32"/>
        <v>0</v>
      </c>
      <c r="M314">
        <f t="shared" si="33"/>
        <v>1</v>
      </c>
    </row>
    <row r="315" spans="1:13" x14ac:dyDescent="0.35">
      <c r="A315">
        <v>0</v>
      </c>
      <c r="B315">
        <v>3</v>
      </c>
      <c r="C315" t="s">
        <v>8</v>
      </c>
      <c r="D315">
        <v>28</v>
      </c>
      <c r="E315">
        <v>0</v>
      </c>
      <c r="F315">
        <v>0</v>
      </c>
      <c r="G315">
        <v>7.8958000000000004</v>
      </c>
      <c r="H315" t="s">
        <v>9</v>
      </c>
      <c r="I315">
        <f t="shared" si="36"/>
        <v>1</v>
      </c>
      <c r="J315">
        <f t="shared" si="30"/>
        <v>1</v>
      </c>
      <c r="K315">
        <f t="shared" si="31"/>
        <v>0</v>
      </c>
      <c r="L315">
        <f t="shared" si="32"/>
        <v>0</v>
      </c>
      <c r="M315">
        <f t="shared" si="33"/>
        <v>0</v>
      </c>
    </row>
    <row r="316" spans="1:13" x14ac:dyDescent="0.35">
      <c r="A316">
        <v>0</v>
      </c>
      <c r="B316">
        <v>2</v>
      </c>
      <c r="C316" t="s">
        <v>8</v>
      </c>
      <c r="D316">
        <v>43</v>
      </c>
      <c r="E316">
        <v>1</v>
      </c>
      <c r="F316">
        <v>1</v>
      </c>
      <c r="G316">
        <v>26.25</v>
      </c>
      <c r="H316" t="s">
        <v>9</v>
      </c>
      <c r="I316">
        <f t="shared" si="36"/>
        <v>1</v>
      </c>
      <c r="J316">
        <f t="shared" si="30"/>
        <v>1</v>
      </c>
      <c r="K316">
        <f t="shared" si="31"/>
        <v>0</v>
      </c>
      <c r="L316">
        <f t="shared" si="32"/>
        <v>0</v>
      </c>
      <c r="M316">
        <f t="shared" si="33"/>
        <v>1</v>
      </c>
    </row>
    <row r="317" spans="1:13" x14ac:dyDescent="0.35">
      <c r="A317">
        <v>1</v>
      </c>
      <c r="B317">
        <v>3</v>
      </c>
      <c r="C317" t="s">
        <v>10</v>
      </c>
      <c r="D317">
        <v>26</v>
      </c>
      <c r="E317">
        <v>0</v>
      </c>
      <c r="F317">
        <v>0</v>
      </c>
      <c r="G317">
        <v>7.8541999999999996</v>
      </c>
      <c r="H317" t="s">
        <v>9</v>
      </c>
      <c r="I317">
        <f t="shared" si="36"/>
        <v>0</v>
      </c>
      <c r="J317">
        <f t="shared" si="30"/>
        <v>1</v>
      </c>
      <c r="K317">
        <f t="shared" si="31"/>
        <v>0</v>
      </c>
      <c r="L317">
        <f t="shared" si="32"/>
        <v>0</v>
      </c>
      <c r="M317">
        <f t="shared" si="33"/>
        <v>0</v>
      </c>
    </row>
    <row r="318" spans="1:13" x14ac:dyDescent="0.35">
      <c r="A318">
        <v>1</v>
      </c>
      <c r="B318">
        <v>2</v>
      </c>
      <c r="C318" t="s">
        <v>10</v>
      </c>
      <c r="D318">
        <v>24</v>
      </c>
      <c r="E318">
        <v>1</v>
      </c>
      <c r="F318">
        <v>0</v>
      </c>
      <c r="G318">
        <v>26</v>
      </c>
      <c r="H318" t="s">
        <v>9</v>
      </c>
      <c r="I318">
        <f t="shared" si="36"/>
        <v>0</v>
      </c>
      <c r="J318">
        <f t="shared" si="30"/>
        <v>1</v>
      </c>
      <c r="K318">
        <f t="shared" si="31"/>
        <v>0</v>
      </c>
      <c r="L318">
        <f t="shared" si="32"/>
        <v>0</v>
      </c>
      <c r="M318">
        <f t="shared" si="33"/>
        <v>1</v>
      </c>
    </row>
    <row r="319" spans="1:13" x14ac:dyDescent="0.35">
      <c r="A319">
        <v>0</v>
      </c>
      <c r="B319">
        <v>2</v>
      </c>
      <c r="C319" t="s">
        <v>8</v>
      </c>
      <c r="D319">
        <v>54</v>
      </c>
      <c r="E319">
        <v>0</v>
      </c>
      <c r="F319">
        <v>0</v>
      </c>
      <c r="G319">
        <v>14</v>
      </c>
      <c r="H319" t="s">
        <v>9</v>
      </c>
      <c r="I319">
        <f t="shared" si="36"/>
        <v>1</v>
      </c>
      <c r="J319">
        <f t="shared" si="30"/>
        <v>1</v>
      </c>
      <c r="K319">
        <f t="shared" si="31"/>
        <v>0</v>
      </c>
      <c r="L319">
        <f t="shared" si="32"/>
        <v>0</v>
      </c>
      <c r="M319">
        <f t="shared" si="33"/>
        <v>1</v>
      </c>
    </row>
    <row r="320" spans="1:13" x14ac:dyDescent="0.35">
      <c r="A320">
        <v>1</v>
      </c>
      <c r="B320">
        <v>1</v>
      </c>
      <c r="C320" t="s">
        <v>10</v>
      </c>
      <c r="D320">
        <v>31</v>
      </c>
      <c r="E320">
        <v>0</v>
      </c>
      <c r="F320">
        <v>2</v>
      </c>
      <c r="G320">
        <v>164.86670000000001</v>
      </c>
      <c r="H320" t="s">
        <v>9</v>
      </c>
      <c r="I320">
        <f t="shared" si="36"/>
        <v>0</v>
      </c>
      <c r="J320">
        <f t="shared" si="30"/>
        <v>1</v>
      </c>
      <c r="K320">
        <f t="shared" si="31"/>
        <v>0</v>
      </c>
      <c r="L320">
        <f t="shared" si="32"/>
        <v>1</v>
      </c>
      <c r="M320">
        <f t="shared" si="33"/>
        <v>0</v>
      </c>
    </row>
    <row r="321" spans="1:13" x14ac:dyDescent="0.35">
      <c r="A321">
        <v>1</v>
      </c>
      <c r="B321">
        <v>1</v>
      </c>
      <c r="C321" t="s">
        <v>10</v>
      </c>
      <c r="D321">
        <v>40</v>
      </c>
      <c r="E321">
        <v>1</v>
      </c>
      <c r="F321">
        <v>1</v>
      </c>
      <c r="G321">
        <v>134.5</v>
      </c>
      <c r="H321" t="s">
        <v>11</v>
      </c>
      <c r="I321">
        <f t="shared" si="36"/>
        <v>0</v>
      </c>
      <c r="J321">
        <f t="shared" si="30"/>
        <v>0</v>
      </c>
      <c r="K321">
        <f t="shared" si="31"/>
        <v>1</v>
      </c>
      <c r="L321">
        <f t="shared" si="32"/>
        <v>1</v>
      </c>
      <c r="M321">
        <f t="shared" si="33"/>
        <v>0</v>
      </c>
    </row>
    <row r="322" spans="1:13" x14ac:dyDescent="0.35">
      <c r="A322">
        <v>0</v>
      </c>
      <c r="B322">
        <v>3</v>
      </c>
      <c r="C322" t="s">
        <v>8</v>
      </c>
      <c r="D322">
        <v>22</v>
      </c>
      <c r="E322">
        <v>0</v>
      </c>
      <c r="F322">
        <v>0</v>
      </c>
      <c r="G322">
        <v>7.25</v>
      </c>
      <c r="H322" t="s">
        <v>9</v>
      </c>
      <c r="I322">
        <f t="shared" si="36"/>
        <v>1</v>
      </c>
      <c r="J322">
        <f t="shared" ref="J322:J385" si="37">IF(Embarked="S",1,0)</f>
        <v>1</v>
      </c>
      <c r="K322">
        <f t="shared" ref="K322:K385" si="38">IF(Embarked="C",1,0)</f>
        <v>0</v>
      </c>
      <c r="L322">
        <f t="shared" ref="L322:L385" si="39">IF(Pclass=1,1,0)</f>
        <v>0</v>
      </c>
      <c r="M322">
        <f t="shared" ref="M322:M385" si="40">IF(Pclass=2,1,0)</f>
        <v>0</v>
      </c>
    </row>
    <row r="323" spans="1:13" x14ac:dyDescent="0.35">
      <c r="A323">
        <v>0</v>
      </c>
      <c r="B323">
        <v>3</v>
      </c>
      <c r="C323" t="s">
        <v>8</v>
      </c>
      <c r="D323">
        <v>27</v>
      </c>
      <c r="E323">
        <v>0</v>
      </c>
      <c r="F323">
        <v>0</v>
      </c>
      <c r="G323">
        <v>7.8958000000000004</v>
      </c>
      <c r="H323" t="s">
        <v>9</v>
      </c>
      <c r="I323">
        <f t="shared" si="36"/>
        <v>1</v>
      </c>
      <c r="J323">
        <f t="shared" si="37"/>
        <v>1</v>
      </c>
      <c r="K323">
        <f t="shared" si="38"/>
        <v>0</v>
      </c>
      <c r="L323">
        <f t="shared" si="39"/>
        <v>0</v>
      </c>
      <c r="M323">
        <f t="shared" si="40"/>
        <v>0</v>
      </c>
    </row>
    <row r="324" spans="1:13" x14ac:dyDescent="0.35">
      <c r="A324">
        <v>1</v>
      </c>
      <c r="B324">
        <v>2</v>
      </c>
      <c r="C324" t="s">
        <v>10</v>
      </c>
      <c r="D324">
        <v>30</v>
      </c>
      <c r="E324">
        <v>0</v>
      </c>
      <c r="F324">
        <v>0</v>
      </c>
      <c r="G324">
        <v>12.35</v>
      </c>
      <c r="H324" t="s">
        <v>12</v>
      </c>
      <c r="I324">
        <f t="shared" si="36"/>
        <v>0</v>
      </c>
      <c r="J324">
        <f t="shared" si="37"/>
        <v>0</v>
      </c>
      <c r="K324">
        <f t="shared" si="38"/>
        <v>0</v>
      </c>
      <c r="L324">
        <f t="shared" si="39"/>
        <v>0</v>
      </c>
      <c r="M324">
        <f t="shared" si="40"/>
        <v>1</v>
      </c>
    </row>
    <row r="325" spans="1:13" x14ac:dyDescent="0.35">
      <c r="A325">
        <v>1</v>
      </c>
      <c r="B325">
        <v>2</v>
      </c>
      <c r="C325" t="s">
        <v>10</v>
      </c>
      <c r="D325">
        <v>22</v>
      </c>
      <c r="E325">
        <v>1</v>
      </c>
      <c r="F325">
        <v>1</v>
      </c>
      <c r="G325">
        <v>29</v>
      </c>
      <c r="H325" t="s">
        <v>9</v>
      </c>
      <c r="I325">
        <f t="shared" si="36"/>
        <v>0</v>
      </c>
      <c r="J325">
        <f t="shared" si="37"/>
        <v>1</v>
      </c>
      <c r="K325">
        <f t="shared" si="38"/>
        <v>0</v>
      </c>
      <c r="L325">
        <f t="shared" si="39"/>
        <v>0</v>
      </c>
      <c r="M325">
        <f t="shared" si="40"/>
        <v>1</v>
      </c>
    </row>
    <row r="326" spans="1:13" x14ac:dyDescent="0.35">
      <c r="A326">
        <v>0</v>
      </c>
      <c r="B326">
        <v>3</v>
      </c>
      <c r="C326" t="s">
        <v>8</v>
      </c>
      <c r="E326">
        <v>8</v>
      </c>
      <c r="F326">
        <v>2</v>
      </c>
      <c r="G326">
        <v>69.55</v>
      </c>
      <c r="H326" t="s">
        <v>9</v>
      </c>
      <c r="J326">
        <f t="shared" si="37"/>
        <v>1</v>
      </c>
      <c r="K326">
        <f t="shared" si="38"/>
        <v>0</v>
      </c>
      <c r="L326">
        <f t="shared" si="39"/>
        <v>0</v>
      </c>
      <c r="M326">
        <f t="shared" si="40"/>
        <v>0</v>
      </c>
    </row>
    <row r="327" spans="1:13" x14ac:dyDescent="0.35">
      <c r="A327">
        <v>1</v>
      </c>
      <c r="B327">
        <v>1</v>
      </c>
      <c r="C327" t="s">
        <v>10</v>
      </c>
      <c r="D327">
        <v>36</v>
      </c>
      <c r="E327">
        <v>0</v>
      </c>
      <c r="F327">
        <v>0</v>
      </c>
      <c r="G327">
        <v>135.63329999999999</v>
      </c>
      <c r="H327" t="s">
        <v>11</v>
      </c>
      <c r="I327">
        <f>IF(Sex="male",1,0)</f>
        <v>0</v>
      </c>
      <c r="J327">
        <f t="shared" si="37"/>
        <v>0</v>
      </c>
      <c r="K327">
        <f t="shared" si="38"/>
        <v>1</v>
      </c>
      <c r="L327">
        <f t="shared" si="39"/>
        <v>1</v>
      </c>
      <c r="M327">
        <f t="shared" si="40"/>
        <v>0</v>
      </c>
    </row>
    <row r="328" spans="1:13" x14ac:dyDescent="0.35">
      <c r="A328">
        <v>0</v>
      </c>
      <c r="B328">
        <v>3</v>
      </c>
      <c r="C328" t="s">
        <v>8</v>
      </c>
      <c r="D328">
        <v>61</v>
      </c>
      <c r="E328">
        <v>0</v>
      </c>
      <c r="F328">
        <v>0</v>
      </c>
      <c r="G328">
        <v>6.2374999999999998</v>
      </c>
      <c r="H328" t="s">
        <v>9</v>
      </c>
      <c r="I328">
        <f>IF(Sex="male",1,0)</f>
        <v>1</v>
      </c>
      <c r="J328">
        <f t="shared" si="37"/>
        <v>1</v>
      </c>
      <c r="K328">
        <f t="shared" si="38"/>
        <v>0</v>
      </c>
      <c r="L328">
        <f t="shared" si="39"/>
        <v>0</v>
      </c>
      <c r="M328">
        <f t="shared" si="40"/>
        <v>0</v>
      </c>
    </row>
    <row r="329" spans="1:13" x14ac:dyDescent="0.35">
      <c r="A329">
        <v>1</v>
      </c>
      <c r="B329">
        <v>2</v>
      </c>
      <c r="C329" t="s">
        <v>10</v>
      </c>
      <c r="D329">
        <v>36</v>
      </c>
      <c r="E329">
        <v>0</v>
      </c>
      <c r="F329">
        <v>0</v>
      </c>
      <c r="G329">
        <v>13</v>
      </c>
      <c r="H329" t="s">
        <v>9</v>
      </c>
      <c r="I329">
        <f>IF(Sex="male",1,0)</f>
        <v>0</v>
      </c>
      <c r="J329">
        <f t="shared" si="37"/>
        <v>1</v>
      </c>
      <c r="K329">
        <f t="shared" si="38"/>
        <v>0</v>
      </c>
      <c r="L329">
        <f t="shared" si="39"/>
        <v>0</v>
      </c>
      <c r="M329">
        <f t="shared" si="40"/>
        <v>1</v>
      </c>
    </row>
    <row r="330" spans="1:13" x14ac:dyDescent="0.35">
      <c r="A330">
        <v>1</v>
      </c>
      <c r="B330">
        <v>3</v>
      </c>
      <c r="C330" t="s">
        <v>10</v>
      </c>
      <c r="D330">
        <v>31</v>
      </c>
      <c r="E330">
        <v>1</v>
      </c>
      <c r="F330">
        <v>1</v>
      </c>
      <c r="G330">
        <v>20.524999999999999</v>
      </c>
      <c r="H330" t="s">
        <v>9</v>
      </c>
      <c r="I330">
        <f>IF(Sex="male",1,0)</f>
        <v>0</v>
      </c>
      <c r="J330">
        <f t="shared" si="37"/>
        <v>1</v>
      </c>
      <c r="K330">
        <f t="shared" si="38"/>
        <v>0</v>
      </c>
      <c r="L330">
        <f t="shared" si="39"/>
        <v>0</v>
      </c>
      <c r="M330">
        <f t="shared" si="40"/>
        <v>0</v>
      </c>
    </row>
    <row r="331" spans="1:13" x14ac:dyDescent="0.35">
      <c r="A331">
        <v>1</v>
      </c>
      <c r="B331">
        <v>1</v>
      </c>
      <c r="C331" t="s">
        <v>10</v>
      </c>
      <c r="D331">
        <v>16</v>
      </c>
      <c r="E331">
        <v>0</v>
      </c>
      <c r="F331">
        <v>1</v>
      </c>
      <c r="G331">
        <v>57.979199999999999</v>
      </c>
      <c r="H331" t="s">
        <v>11</v>
      </c>
      <c r="I331">
        <f>IF(Sex="male",1,0)</f>
        <v>0</v>
      </c>
      <c r="J331">
        <f t="shared" si="37"/>
        <v>0</v>
      </c>
      <c r="K331">
        <f t="shared" si="38"/>
        <v>1</v>
      </c>
      <c r="L331">
        <f t="shared" si="39"/>
        <v>1</v>
      </c>
      <c r="M331">
        <f t="shared" si="40"/>
        <v>0</v>
      </c>
    </row>
    <row r="332" spans="1:13" x14ac:dyDescent="0.35">
      <c r="A332">
        <v>1</v>
      </c>
      <c r="B332">
        <v>3</v>
      </c>
      <c r="C332" t="s">
        <v>10</v>
      </c>
      <c r="E332">
        <v>2</v>
      </c>
      <c r="F332">
        <v>0</v>
      </c>
      <c r="G332">
        <v>23.25</v>
      </c>
      <c r="H332" t="s">
        <v>12</v>
      </c>
      <c r="J332">
        <f t="shared" si="37"/>
        <v>0</v>
      </c>
      <c r="K332">
        <f t="shared" si="38"/>
        <v>0</v>
      </c>
      <c r="L332">
        <f t="shared" si="39"/>
        <v>0</v>
      </c>
      <c r="M332">
        <f t="shared" si="40"/>
        <v>0</v>
      </c>
    </row>
    <row r="333" spans="1:13" x14ac:dyDescent="0.35">
      <c r="A333">
        <v>0</v>
      </c>
      <c r="B333">
        <v>1</v>
      </c>
      <c r="C333" t="s">
        <v>8</v>
      </c>
      <c r="D333">
        <v>45.5</v>
      </c>
      <c r="E333">
        <v>0</v>
      </c>
      <c r="F333">
        <v>0</v>
      </c>
      <c r="G333">
        <v>28.5</v>
      </c>
      <c r="H333" t="s">
        <v>9</v>
      </c>
      <c r="I333">
        <f>IF(Sex="male",1,0)</f>
        <v>1</v>
      </c>
      <c r="J333">
        <f t="shared" si="37"/>
        <v>1</v>
      </c>
      <c r="K333">
        <f t="shared" si="38"/>
        <v>0</v>
      </c>
      <c r="L333">
        <f t="shared" si="39"/>
        <v>1</v>
      </c>
      <c r="M333">
        <f t="shared" si="40"/>
        <v>0</v>
      </c>
    </row>
    <row r="334" spans="1:13" x14ac:dyDescent="0.35">
      <c r="A334">
        <v>0</v>
      </c>
      <c r="B334">
        <v>1</v>
      </c>
      <c r="C334" t="s">
        <v>8</v>
      </c>
      <c r="D334">
        <v>38</v>
      </c>
      <c r="E334">
        <v>0</v>
      </c>
      <c r="F334">
        <v>1</v>
      </c>
      <c r="G334">
        <v>153.46250000000001</v>
      </c>
      <c r="H334" t="s">
        <v>9</v>
      </c>
      <c r="I334">
        <f>IF(Sex="male",1,0)</f>
        <v>1</v>
      </c>
      <c r="J334">
        <f t="shared" si="37"/>
        <v>1</v>
      </c>
      <c r="K334">
        <f t="shared" si="38"/>
        <v>0</v>
      </c>
      <c r="L334">
        <f t="shared" si="39"/>
        <v>1</v>
      </c>
      <c r="M334">
        <f t="shared" si="40"/>
        <v>0</v>
      </c>
    </row>
    <row r="335" spans="1:13" x14ac:dyDescent="0.35">
      <c r="A335">
        <v>0</v>
      </c>
      <c r="B335">
        <v>3</v>
      </c>
      <c r="C335" t="s">
        <v>8</v>
      </c>
      <c r="D335">
        <v>16</v>
      </c>
      <c r="E335">
        <v>2</v>
      </c>
      <c r="F335">
        <v>0</v>
      </c>
      <c r="G335">
        <v>18</v>
      </c>
      <c r="H335" t="s">
        <v>9</v>
      </c>
      <c r="I335">
        <f>IF(Sex="male",1,0)</f>
        <v>1</v>
      </c>
      <c r="J335">
        <f t="shared" si="37"/>
        <v>1</v>
      </c>
      <c r="K335">
        <f t="shared" si="38"/>
        <v>0</v>
      </c>
      <c r="L335">
        <f t="shared" si="39"/>
        <v>0</v>
      </c>
      <c r="M335">
        <f t="shared" si="40"/>
        <v>0</v>
      </c>
    </row>
    <row r="336" spans="1:13" x14ac:dyDescent="0.35">
      <c r="A336">
        <v>1</v>
      </c>
      <c r="B336">
        <v>1</v>
      </c>
      <c r="C336" t="s">
        <v>10</v>
      </c>
      <c r="E336">
        <v>1</v>
      </c>
      <c r="F336">
        <v>0</v>
      </c>
      <c r="G336">
        <v>133.65</v>
      </c>
      <c r="H336" t="s">
        <v>9</v>
      </c>
      <c r="J336">
        <f t="shared" si="37"/>
        <v>1</v>
      </c>
      <c r="K336">
        <f t="shared" si="38"/>
        <v>0</v>
      </c>
      <c r="L336">
        <f t="shared" si="39"/>
        <v>1</v>
      </c>
      <c r="M336">
        <f t="shared" si="40"/>
        <v>0</v>
      </c>
    </row>
    <row r="337" spans="1:13" x14ac:dyDescent="0.35">
      <c r="A337">
        <v>0</v>
      </c>
      <c r="B337">
        <v>3</v>
      </c>
      <c r="C337" t="s">
        <v>8</v>
      </c>
      <c r="E337">
        <v>0</v>
      </c>
      <c r="F337">
        <v>0</v>
      </c>
      <c r="G337">
        <v>7.8958000000000004</v>
      </c>
      <c r="H337" t="s">
        <v>9</v>
      </c>
      <c r="J337">
        <f t="shared" si="37"/>
        <v>1</v>
      </c>
      <c r="K337">
        <f t="shared" si="38"/>
        <v>0</v>
      </c>
      <c r="L337">
        <f t="shared" si="39"/>
        <v>0</v>
      </c>
      <c r="M337">
        <f t="shared" si="40"/>
        <v>0</v>
      </c>
    </row>
    <row r="338" spans="1:13" x14ac:dyDescent="0.35">
      <c r="A338">
        <v>0</v>
      </c>
      <c r="B338">
        <v>1</v>
      </c>
      <c r="C338" t="s">
        <v>8</v>
      </c>
      <c r="D338">
        <v>29</v>
      </c>
      <c r="E338">
        <v>1</v>
      </c>
      <c r="F338">
        <v>0</v>
      </c>
      <c r="G338">
        <v>66.599999999999994</v>
      </c>
      <c r="H338" t="s">
        <v>9</v>
      </c>
      <c r="I338">
        <f t="shared" ref="I338:I348" si="41">IF(Sex="male",1,0)</f>
        <v>1</v>
      </c>
      <c r="J338">
        <f t="shared" si="37"/>
        <v>1</v>
      </c>
      <c r="K338">
        <f t="shared" si="38"/>
        <v>0</v>
      </c>
      <c r="L338">
        <f t="shared" si="39"/>
        <v>1</v>
      </c>
      <c r="M338">
        <f t="shared" si="40"/>
        <v>0</v>
      </c>
    </row>
    <row r="339" spans="1:13" x14ac:dyDescent="0.35">
      <c r="A339">
        <v>1</v>
      </c>
      <c r="B339">
        <v>1</v>
      </c>
      <c r="C339" t="s">
        <v>10</v>
      </c>
      <c r="D339">
        <v>41</v>
      </c>
      <c r="E339">
        <v>0</v>
      </c>
      <c r="F339">
        <v>0</v>
      </c>
      <c r="G339">
        <v>134.5</v>
      </c>
      <c r="H339" t="s">
        <v>11</v>
      </c>
      <c r="I339">
        <f t="shared" si="41"/>
        <v>0</v>
      </c>
      <c r="J339">
        <f t="shared" si="37"/>
        <v>0</v>
      </c>
      <c r="K339">
        <f t="shared" si="38"/>
        <v>1</v>
      </c>
      <c r="L339">
        <f t="shared" si="39"/>
        <v>1</v>
      </c>
      <c r="M339">
        <f t="shared" si="40"/>
        <v>0</v>
      </c>
    </row>
    <row r="340" spans="1:13" x14ac:dyDescent="0.35">
      <c r="A340">
        <v>1</v>
      </c>
      <c r="B340">
        <v>3</v>
      </c>
      <c r="C340" t="s">
        <v>8</v>
      </c>
      <c r="D340">
        <v>45</v>
      </c>
      <c r="E340">
        <v>0</v>
      </c>
      <c r="F340">
        <v>0</v>
      </c>
      <c r="G340">
        <v>8.0500000000000007</v>
      </c>
      <c r="H340" t="s">
        <v>9</v>
      </c>
      <c r="I340">
        <f t="shared" si="41"/>
        <v>1</v>
      </c>
      <c r="J340">
        <f t="shared" si="37"/>
        <v>1</v>
      </c>
      <c r="K340">
        <f t="shared" si="38"/>
        <v>0</v>
      </c>
      <c r="L340">
        <f t="shared" si="39"/>
        <v>0</v>
      </c>
      <c r="M340">
        <f t="shared" si="40"/>
        <v>0</v>
      </c>
    </row>
    <row r="341" spans="1:13" x14ac:dyDescent="0.35">
      <c r="A341">
        <v>0</v>
      </c>
      <c r="B341">
        <v>1</v>
      </c>
      <c r="C341" t="s">
        <v>8</v>
      </c>
      <c r="D341">
        <v>45</v>
      </c>
      <c r="E341">
        <v>0</v>
      </c>
      <c r="F341">
        <v>0</v>
      </c>
      <c r="G341">
        <v>35.5</v>
      </c>
      <c r="H341" t="s">
        <v>9</v>
      </c>
      <c r="I341">
        <f t="shared" si="41"/>
        <v>1</v>
      </c>
      <c r="J341">
        <f t="shared" si="37"/>
        <v>1</v>
      </c>
      <c r="K341">
        <f t="shared" si="38"/>
        <v>0</v>
      </c>
      <c r="L341">
        <f t="shared" si="39"/>
        <v>1</v>
      </c>
      <c r="M341">
        <f t="shared" si="40"/>
        <v>0</v>
      </c>
    </row>
    <row r="342" spans="1:13" x14ac:dyDescent="0.35">
      <c r="A342">
        <v>1</v>
      </c>
      <c r="B342">
        <v>2</v>
      </c>
      <c r="C342" t="s">
        <v>8</v>
      </c>
      <c r="D342">
        <v>2</v>
      </c>
      <c r="E342">
        <v>1</v>
      </c>
      <c r="F342">
        <v>1</v>
      </c>
      <c r="G342">
        <v>26</v>
      </c>
      <c r="H342" t="s">
        <v>9</v>
      </c>
      <c r="I342">
        <f t="shared" si="41"/>
        <v>1</v>
      </c>
      <c r="J342">
        <f t="shared" si="37"/>
        <v>1</v>
      </c>
      <c r="K342">
        <f t="shared" si="38"/>
        <v>0</v>
      </c>
      <c r="L342">
        <f t="shared" si="39"/>
        <v>0</v>
      </c>
      <c r="M342">
        <f t="shared" si="40"/>
        <v>1</v>
      </c>
    </row>
    <row r="343" spans="1:13" x14ac:dyDescent="0.35">
      <c r="A343">
        <v>1</v>
      </c>
      <c r="B343">
        <v>1</v>
      </c>
      <c r="C343" t="s">
        <v>10</v>
      </c>
      <c r="D343">
        <v>24</v>
      </c>
      <c r="E343">
        <v>3</v>
      </c>
      <c r="F343">
        <v>2</v>
      </c>
      <c r="G343">
        <v>263</v>
      </c>
      <c r="H343" t="s">
        <v>9</v>
      </c>
      <c r="I343">
        <f t="shared" si="41"/>
        <v>0</v>
      </c>
      <c r="J343">
        <f t="shared" si="37"/>
        <v>1</v>
      </c>
      <c r="K343">
        <f t="shared" si="38"/>
        <v>0</v>
      </c>
      <c r="L343">
        <f t="shared" si="39"/>
        <v>1</v>
      </c>
      <c r="M343">
        <f t="shared" si="40"/>
        <v>0</v>
      </c>
    </row>
    <row r="344" spans="1:13" x14ac:dyDescent="0.35">
      <c r="A344">
        <v>0</v>
      </c>
      <c r="B344">
        <v>2</v>
      </c>
      <c r="C344" t="s">
        <v>8</v>
      </c>
      <c r="D344">
        <v>28</v>
      </c>
      <c r="E344">
        <v>0</v>
      </c>
      <c r="F344">
        <v>0</v>
      </c>
      <c r="G344">
        <v>13</v>
      </c>
      <c r="H344" t="s">
        <v>9</v>
      </c>
      <c r="I344">
        <f t="shared" si="41"/>
        <v>1</v>
      </c>
      <c r="J344">
        <f t="shared" si="37"/>
        <v>1</v>
      </c>
      <c r="K344">
        <f t="shared" si="38"/>
        <v>0</v>
      </c>
      <c r="L344">
        <f t="shared" si="39"/>
        <v>0</v>
      </c>
      <c r="M344">
        <f t="shared" si="40"/>
        <v>1</v>
      </c>
    </row>
    <row r="345" spans="1:13" x14ac:dyDescent="0.35">
      <c r="A345">
        <v>0</v>
      </c>
      <c r="B345">
        <v>2</v>
      </c>
      <c r="C345" t="s">
        <v>8</v>
      </c>
      <c r="D345">
        <v>25</v>
      </c>
      <c r="E345">
        <v>0</v>
      </c>
      <c r="F345">
        <v>0</v>
      </c>
      <c r="G345">
        <v>13</v>
      </c>
      <c r="H345" t="s">
        <v>9</v>
      </c>
      <c r="I345">
        <f t="shared" si="41"/>
        <v>1</v>
      </c>
      <c r="J345">
        <f t="shared" si="37"/>
        <v>1</v>
      </c>
      <c r="K345">
        <f t="shared" si="38"/>
        <v>0</v>
      </c>
      <c r="L345">
        <f t="shared" si="39"/>
        <v>0</v>
      </c>
      <c r="M345">
        <f t="shared" si="40"/>
        <v>1</v>
      </c>
    </row>
    <row r="346" spans="1:13" x14ac:dyDescent="0.35">
      <c r="A346">
        <v>0</v>
      </c>
      <c r="B346">
        <v>2</v>
      </c>
      <c r="C346" t="s">
        <v>8</v>
      </c>
      <c r="D346">
        <v>36</v>
      </c>
      <c r="E346">
        <v>0</v>
      </c>
      <c r="F346">
        <v>0</v>
      </c>
      <c r="G346">
        <v>13</v>
      </c>
      <c r="H346" t="s">
        <v>9</v>
      </c>
      <c r="I346">
        <f t="shared" si="41"/>
        <v>1</v>
      </c>
      <c r="J346">
        <f t="shared" si="37"/>
        <v>1</v>
      </c>
      <c r="K346">
        <f t="shared" si="38"/>
        <v>0</v>
      </c>
      <c r="L346">
        <f t="shared" si="39"/>
        <v>0</v>
      </c>
      <c r="M346">
        <f t="shared" si="40"/>
        <v>1</v>
      </c>
    </row>
    <row r="347" spans="1:13" x14ac:dyDescent="0.35">
      <c r="A347">
        <v>1</v>
      </c>
      <c r="B347">
        <v>2</v>
      </c>
      <c r="C347" t="s">
        <v>10</v>
      </c>
      <c r="D347">
        <v>24</v>
      </c>
      <c r="E347">
        <v>0</v>
      </c>
      <c r="F347">
        <v>0</v>
      </c>
      <c r="G347">
        <v>13</v>
      </c>
      <c r="H347" t="s">
        <v>9</v>
      </c>
      <c r="I347">
        <f t="shared" si="41"/>
        <v>0</v>
      </c>
      <c r="J347">
        <f t="shared" si="37"/>
        <v>1</v>
      </c>
      <c r="K347">
        <f t="shared" si="38"/>
        <v>0</v>
      </c>
      <c r="L347">
        <f t="shared" si="39"/>
        <v>0</v>
      </c>
      <c r="M347">
        <f t="shared" si="40"/>
        <v>1</v>
      </c>
    </row>
    <row r="348" spans="1:13" x14ac:dyDescent="0.35">
      <c r="A348">
        <v>1</v>
      </c>
      <c r="B348">
        <v>2</v>
      </c>
      <c r="C348" t="s">
        <v>10</v>
      </c>
      <c r="D348">
        <v>40</v>
      </c>
      <c r="E348">
        <v>0</v>
      </c>
      <c r="F348">
        <v>0</v>
      </c>
      <c r="G348">
        <v>13</v>
      </c>
      <c r="H348" t="s">
        <v>9</v>
      </c>
      <c r="I348">
        <f t="shared" si="41"/>
        <v>0</v>
      </c>
      <c r="J348">
        <f t="shared" si="37"/>
        <v>1</v>
      </c>
      <c r="K348">
        <f t="shared" si="38"/>
        <v>0</v>
      </c>
      <c r="L348">
        <f t="shared" si="39"/>
        <v>0</v>
      </c>
      <c r="M348">
        <f t="shared" si="40"/>
        <v>1</v>
      </c>
    </row>
    <row r="349" spans="1:13" x14ac:dyDescent="0.35">
      <c r="A349">
        <v>1</v>
      </c>
      <c r="B349">
        <v>3</v>
      </c>
      <c r="C349" t="s">
        <v>10</v>
      </c>
      <c r="E349">
        <v>1</v>
      </c>
      <c r="F349">
        <v>0</v>
      </c>
      <c r="G349">
        <v>16.100000000000001</v>
      </c>
      <c r="H349" t="s">
        <v>9</v>
      </c>
      <c r="J349">
        <f t="shared" si="37"/>
        <v>1</v>
      </c>
      <c r="K349">
        <f t="shared" si="38"/>
        <v>0</v>
      </c>
      <c r="L349">
        <f t="shared" si="39"/>
        <v>0</v>
      </c>
      <c r="M349">
        <f t="shared" si="40"/>
        <v>0</v>
      </c>
    </row>
    <row r="350" spans="1:13" x14ac:dyDescent="0.35">
      <c r="A350">
        <v>1</v>
      </c>
      <c r="B350">
        <v>3</v>
      </c>
      <c r="C350" t="s">
        <v>8</v>
      </c>
      <c r="D350">
        <v>3</v>
      </c>
      <c r="E350">
        <v>1</v>
      </c>
      <c r="F350">
        <v>1</v>
      </c>
      <c r="G350">
        <v>15.9</v>
      </c>
      <c r="H350" t="s">
        <v>9</v>
      </c>
      <c r="I350">
        <f>IF(Sex="male",1,0)</f>
        <v>1</v>
      </c>
      <c r="J350">
        <f t="shared" si="37"/>
        <v>1</v>
      </c>
      <c r="K350">
        <f t="shared" si="38"/>
        <v>0</v>
      </c>
      <c r="L350">
        <f t="shared" si="39"/>
        <v>0</v>
      </c>
      <c r="M350">
        <f t="shared" si="40"/>
        <v>0</v>
      </c>
    </row>
    <row r="351" spans="1:13" x14ac:dyDescent="0.35">
      <c r="A351">
        <v>0</v>
      </c>
      <c r="B351">
        <v>3</v>
      </c>
      <c r="C351" t="s">
        <v>8</v>
      </c>
      <c r="D351">
        <v>42</v>
      </c>
      <c r="E351">
        <v>0</v>
      </c>
      <c r="F351">
        <v>0</v>
      </c>
      <c r="G351">
        <v>8.6624999999999996</v>
      </c>
      <c r="H351" t="s">
        <v>9</v>
      </c>
      <c r="I351">
        <f>IF(Sex="male",1,0)</f>
        <v>1</v>
      </c>
      <c r="J351">
        <f t="shared" si="37"/>
        <v>1</v>
      </c>
      <c r="K351">
        <f t="shared" si="38"/>
        <v>0</v>
      </c>
      <c r="L351">
        <f t="shared" si="39"/>
        <v>0</v>
      </c>
      <c r="M351">
        <f t="shared" si="40"/>
        <v>0</v>
      </c>
    </row>
    <row r="352" spans="1:13" x14ac:dyDescent="0.35">
      <c r="A352">
        <v>0</v>
      </c>
      <c r="B352">
        <v>3</v>
      </c>
      <c r="C352" t="s">
        <v>8</v>
      </c>
      <c r="D352">
        <v>23</v>
      </c>
      <c r="E352">
        <v>0</v>
      </c>
      <c r="F352">
        <v>0</v>
      </c>
      <c r="G352">
        <v>9.2249999999999996</v>
      </c>
      <c r="H352" t="s">
        <v>9</v>
      </c>
      <c r="I352">
        <f>IF(Sex="male",1,0)</f>
        <v>1</v>
      </c>
      <c r="J352">
        <f t="shared" si="37"/>
        <v>1</v>
      </c>
      <c r="K352">
        <f t="shared" si="38"/>
        <v>0</v>
      </c>
      <c r="L352">
        <f t="shared" si="39"/>
        <v>0</v>
      </c>
      <c r="M352">
        <f t="shared" si="40"/>
        <v>0</v>
      </c>
    </row>
    <row r="353" spans="1:13" x14ac:dyDescent="0.35">
      <c r="A353">
        <v>0</v>
      </c>
      <c r="B353">
        <v>1</v>
      </c>
      <c r="C353" t="s">
        <v>8</v>
      </c>
      <c r="E353">
        <v>0</v>
      </c>
      <c r="F353">
        <v>0</v>
      </c>
      <c r="G353">
        <v>35</v>
      </c>
      <c r="H353" t="s">
        <v>9</v>
      </c>
      <c r="J353">
        <f t="shared" si="37"/>
        <v>1</v>
      </c>
      <c r="K353">
        <f t="shared" si="38"/>
        <v>0</v>
      </c>
      <c r="L353">
        <f t="shared" si="39"/>
        <v>1</v>
      </c>
      <c r="M353">
        <f t="shared" si="40"/>
        <v>0</v>
      </c>
    </row>
    <row r="354" spans="1:13" x14ac:dyDescent="0.35">
      <c r="A354">
        <v>0</v>
      </c>
      <c r="B354">
        <v>3</v>
      </c>
      <c r="C354" t="s">
        <v>8</v>
      </c>
      <c r="D354">
        <v>15</v>
      </c>
      <c r="E354">
        <v>1</v>
      </c>
      <c r="F354">
        <v>1</v>
      </c>
      <c r="G354">
        <v>7.2291999999999996</v>
      </c>
      <c r="H354" t="s">
        <v>11</v>
      </c>
      <c r="I354">
        <f>IF(Sex="male",1,0)</f>
        <v>1</v>
      </c>
      <c r="J354">
        <f t="shared" si="37"/>
        <v>0</v>
      </c>
      <c r="K354">
        <f t="shared" si="38"/>
        <v>1</v>
      </c>
      <c r="L354">
        <f t="shared" si="39"/>
        <v>0</v>
      </c>
      <c r="M354">
        <f t="shared" si="40"/>
        <v>0</v>
      </c>
    </row>
    <row r="355" spans="1:13" x14ac:dyDescent="0.35">
      <c r="A355">
        <v>0</v>
      </c>
      <c r="B355">
        <v>3</v>
      </c>
      <c r="C355" t="s">
        <v>8</v>
      </c>
      <c r="D355">
        <v>25</v>
      </c>
      <c r="E355">
        <v>1</v>
      </c>
      <c r="F355">
        <v>0</v>
      </c>
      <c r="G355">
        <v>17.8</v>
      </c>
      <c r="H355" t="s">
        <v>9</v>
      </c>
      <c r="I355">
        <f>IF(Sex="male",1,0)</f>
        <v>1</v>
      </c>
      <c r="J355">
        <f t="shared" si="37"/>
        <v>1</v>
      </c>
      <c r="K355">
        <f t="shared" si="38"/>
        <v>0</v>
      </c>
      <c r="L355">
        <f t="shared" si="39"/>
        <v>0</v>
      </c>
      <c r="M355">
        <f t="shared" si="40"/>
        <v>0</v>
      </c>
    </row>
    <row r="356" spans="1:13" x14ac:dyDescent="0.35">
      <c r="A356">
        <v>0</v>
      </c>
      <c r="B356">
        <v>3</v>
      </c>
      <c r="C356" t="s">
        <v>8</v>
      </c>
      <c r="E356">
        <v>0</v>
      </c>
      <c r="F356">
        <v>0</v>
      </c>
      <c r="G356">
        <v>7.2249999999999996</v>
      </c>
      <c r="H356" t="s">
        <v>11</v>
      </c>
      <c r="J356">
        <f t="shared" si="37"/>
        <v>0</v>
      </c>
      <c r="K356">
        <f t="shared" si="38"/>
        <v>1</v>
      </c>
      <c r="L356">
        <f t="shared" si="39"/>
        <v>0</v>
      </c>
      <c r="M356">
        <f t="shared" si="40"/>
        <v>0</v>
      </c>
    </row>
    <row r="357" spans="1:13" x14ac:dyDescent="0.35">
      <c r="A357">
        <v>0</v>
      </c>
      <c r="B357">
        <v>3</v>
      </c>
      <c r="C357" t="s">
        <v>8</v>
      </c>
      <c r="D357">
        <v>28</v>
      </c>
      <c r="E357">
        <v>0</v>
      </c>
      <c r="F357">
        <v>0</v>
      </c>
      <c r="G357">
        <v>9.5</v>
      </c>
      <c r="H357" t="s">
        <v>9</v>
      </c>
      <c r="I357">
        <f>IF(Sex="male",1,0)</f>
        <v>1</v>
      </c>
      <c r="J357">
        <f t="shared" si="37"/>
        <v>1</v>
      </c>
      <c r="K357">
        <f t="shared" si="38"/>
        <v>0</v>
      </c>
      <c r="L357">
        <f t="shared" si="39"/>
        <v>0</v>
      </c>
      <c r="M357">
        <f t="shared" si="40"/>
        <v>0</v>
      </c>
    </row>
    <row r="358" spans="1:13" x14ac:dyDescent="0.35">
      <c r="A358">
        <v>1</v>
      </c>
      <c r="B358">
        <v>1</v>
      </c>
      <c r="C358" t="s">
        <v>10</v>
      </c>
      <c r="D358">
        <v>22</v>
      </c>
      <c r="E358">
        <v>0</v>
      </c>
      <c r="F358">
        <v>1</v>
      </c>
      <c r="G358">
        <v>55</v>
      </c>
      <c r="H358" t="s">
        <v>9</v>
      </c>
      <c r="I358">
        <f>IF(Sex="male",1,0)</f>
        <v>0</v>
      </c>
      <c r="J358">
        <f t="shared" si="37"/>
        <v>1</v>
      </c>
      <c r="K358">
        <f t="shared" si="38"/>
        <v>0</v>
      </c>
      <c r="L358">
        <f t="shared" si="39"/>
        <v>1</v>
      </c>
      <c r="M358">
        <f t="shared" si="40"/>
        <v>0</v>
      </c>
    </row>
    <row r="359" spans="1:13" x14ac:dyDescent="0.35">
      <c r="A359">
        <v>0</v>
      </c>
      <c r="B359">
        <v>2</v>
      </c>
      <c r="C359" t="s">
        <v>10</v>
      </c>
      <c r="D359">
        <v>38</v>
      </c>
      <c r="E359">
        <v>0</v>
      </c>
      <c r="F359">
        <v>0</v>
      </c>
      <c r="G359">
        <v>13</v>
      </c>
      <c r="H359" t="s">
        <v>9</v>
      </c>
      <c r="I359">
        <f>IF(Sex="male",1,0)</f>
        <v>0</v>
      </c>
      <c r="J359">
        <f t="shared" si="37"/>
        <v>1</v>
      </c>
      <c r="K359">
        <f t="shared" si="38"/>
        <v>0</v>
      </c>
      <c r="L359">
        <f t="shared" si="39"/>
        <v>0</v>
      </c>
      <c r="M359">
        <f t="shared" si="40"/>
        <v>1</v>
      </c>
    </row>
    <row r="360" spans="1:13" x14ac:dyDescent="0.35">
      <c r="A360">
        <v>1</v>
      </c>
      <c r="B360">
        <v>3</v>
      </c>
      <c r="C360" t="s">
        <v>10</v>
      </c>
      <c r="E360">
        <v>0</v>
      </c>
      <c r="F360">
        <v>0</v>
      </c>
      <c r="G360">
        <v>7.8792</v>
      </c>
      <c r="H360" t="s">
        <v>12</v>
      </c>
      <c r="J360">
        <f t="shared" si="37"/>
        <v>0</v>
      </c>
      <c r="K360">
        <f t="shared" si="38"/>
        <v>0</v>
      </c>
      <c r="L360">
        <f t="shared" si="39"/>
        <v>0</v>
      </c>
      <c r="M360">
        <f t="shared" si="40"/>
        <v>0</v>
      </c>
    </row>
    <row r="361" spans="1:13" x14ac:dyDescent="0.35">
      <c r="A361">
        <v>1</v>
      </c>
      <c r="B361">
        <v>3</v>
      </c>
      <c r="C361" t="s">
        <v>10</v>
      </c>
      <c r="E361">
        <v>0</v>
      </c>
      <c r="F361">
        <v>0</v>
      </c>
      <c r="G361">
        <v>7.8792</v>
      </c>
      <c r="H361" t="s">
        <v>12</v>
      </c>
      <c r="J361">
        <f t="shared" si="37"/>
        <v>0</v>
      </c>
      <c r="K361">
        <f t="shared" si="38"/>
        <v>0</v>
      </c>
      <c r="L361">
        <f t="shared" si="39"/>
        <v>0</v>
      </c>
      <c r="M361">
        <f t="shared" si="40"/>
        <v>0</v>
      </c>
    </row>
    <row r="362" spans="1:13" x14ac:dyDescent="0.35">
      <c r="A362">
        <v>0</v>
      </c>
      <c r="B362">
        <v>3</v>
      </c>
      <c r="C362" t="s">
        <v>8</v>
      </c>
      <c r="D362">
        <v>40</v>
      </c>
      <c r="E362">
        <v>1</v>
      </c>
      <c r="F362">
        <v>4</v>
      </c>
      <c r="G362">
        <v>27.9</v>
      </c>
      <c r="H362" t="s">
        <v>9</v>
      </c>
      <c r="I362">
        <f>IF(Sex="male",1,0)</f>
        <v>1</v>
      </c>
      <c r="J362">
        <f t="shared" si="37"/>
        <v>1</v>
      </c>
      <c r="K362">
        <f t="shared" si="38"/>
        <v>0</v>
      </c>
      <c r="L362">
        <f t="shared" si="39"/>
        <v>0</v>
      </c>
      <c r="M362">
        <f t="shared" si="40"/>
        <v>0</v>
      </c>
    </row>
    <row r="363" spans="1:13" x14ac:dyDescent="0.35">
      <c r="A363">
        <v>0</v>
      </c>
      <c r="B363">
        <v>2</v>
      </c>
      <c r="C363" t="s">
        <v>8</v>
      </c>
      <c r="D363">
        <v>29</v>
      </c>
      <c r="E363">
        <v>1</v>
      </c>
      <c r="F363">
        <v>0</v>
      </c>
      <c r="G363">
        <v>27.720800000000001</v>
      </c>
      <c r="H363" t="s">
        <v>11</v>
      </c>
      <c r="I363">
        <f>IF(Sex="male",1,0)</f>
        <v>1</v>
      </c>
      <c r="J363">
        <f t="shared" si="37"/>
        <v>0</v>
      </c>
      <c r="K363">
        <f t="shared" si="38"/>
        <v>1</v>
      </c>
      <c r="L363">
        <f t="shared" si="39"/>
        <v>0</v>
      </c>
      <c r="M363">
        <f t="shared" si="40"/>
        <v>1</v>
      </c>
    </row>
    <row r="364" spans="1:13" x14ac:dyDescent="0.35">
      <c r="A364">
        <v>0</v>
      </c>
      <c r="B364">
        <v>3</v>
      </c>
      <c r="C364" t="s">
        <v>10</v>
      </c>
      <c r="D364">
        <v>45</v>
      </c>
      <c r="E364">
        <v>0</v>
      </c>
      <c r="F364">
        <v>1</v>
      </c>
      <c r="G364">
        <v>14.4542</v>
      </c>
      <c r="H364" t="s">
        <v>11</v>
      </c>
      <c r="I364">
        <f>IF(Sex="male",1,0)</f>
        <v>0</v>
      </c>
      <c r="J364">
        <f t="shared" si="37"/>
        <v>0</v>
      </c>
      <c r="K364">
        <f t="shared" si="38"/>
        <v>1</v>
      </c>
      <c r="L364">
        <f t="shared" si="39"/>
        <v>0</v>
      </c>
      <c r="M364">
        <f t="shared" si="40"/>
        <v>0</v>
      </c>
    </row>
    <row r="365" spans="1:13" x14ac:dyDescent="0.35">
      <c r="A365">
        <v>0</v>
      </c>
      <c r="B365">
        <v>3</v>
      </c>
      <c r="C365" t="s">
        <v>8</v>
      </c>
      <c r="D365">
        <v>35</v>
      </c>
      <c r="E365">
        <v>0</v>
      </c>
      <c r="F365">
        <v>0</v>
      </c>
      <c r="G365">
        <v>7.05</v>
      </c>
      <c r="H365" t="s">
        <v>9</v>
      </c>
      <c r="I365">
        <f>IF(Sex="male",1,0)</f>
        <v>1</v>
      </c>
      <c r="J365">
        <f t="shared" si="37"/>
        <v>1</v>
      </c>
      <c r="K365">
        <f t="shared" si="38"/>
        <v>0</v>
      </c>
      <c r="L365">
        <f t="shared" si="39"/>
        <v>0</v>
      </c>
      <c r="M365">
        <f t="shared" si="40"/>
        <v>0</v>
      </c>
    </row>
    <row r="366" spans="1:13" x14ac:dyDescent="0.35">
      <c r="A366">
        <v>0</v>
      </c>
      <c r="B366">
        <v>3</v>
      </c>
      <c r="C366" t="s">
        <v>8</v>
      </c>
      <c r="E366">
        <v>1</v>
      </c>
      <c r="F366">
        <v>0</v>
      </c>
      <c r="G366">
        <v>15.5</v>
      </c>
      <c r="H366" t="s">
        <v>12</v>
      </c>
      <c r="J366">
        <f t="shared" si="37"/>
        <v>0</v>
      </c>
      <c r="K366">
        <f t="shared" si="38"/>
        <v>0</v>
      </c>
      <c r="L366">
        <f t="shared" si="39"/>
        <v>0</v>
      </c>
      <c r="M366">
        <f t="shared" si="40"/>
        <v>0</v>
      </c>
    </row>
    <row r="367" spans="1:13" x14ac:dyDescent="0.35">
      <c r="A367">
        <v>0</v>
      </c>
      <c r="B367">
        <v>3</v>
      </c>
      <c r="C367" t="s">
        <v>8</v>
      </c>
      <c r="D367">
        <v>30</v>
      </c>
      <c r="E367">
        <v>0</v>
      </c>
      <c r="F367">
        <v>0</v>
      </c>
      <c r="G367">
        <v>7.25</v>
      </c>
      <c r="H367" t="s">
        <v>9</v>
      </c>
      <c r="I367">
        <f>IF(Sex="male",1,0)</f>
        <v>1</v>
      </c>
      <c r="J367">
        <f t="shared" si="37"/>
        <v>1</v>
      </c>
      <c r="K367">
        <f t="shared" si="38"/>
        <v>0</v>
      </c>
      <c r="L367">
        <f t="shared" si="39"/>
        <v>0</v>
      </c>
      <c r="M367">
        <f t="shared" si="40"/>
        <v>0</v>
      </c>
    </row>
    <row r="368" spans="1:13" x14ac:dyDescent="0.35">
      <c r="A368">
        <v>1</v>
      </c>
      <c r="B368">
        <v>1</v>
      </c>
      <c r="C368" t="s">
        <v>10</v>
      </c>
      <c r="D368">
        <v>60</v>
      </c>
      <c r="E368">
        <v>1</v>
      </c>
      <c r="F368">
        <v>0</v>
      </c>
      <c r="G368">
        <v>75.25</v>
      </c>
      <c r="H368" t="s">
        <v>11</v>
      </c>
      <c r="I368">
        <f>IF(Sex="male",1,0)</f>
        <v>0</v>
      </c>
      <c r="J368">
        <f t="shared" si="37"/>
        <v>0</v>
      </c>
      <c r="K368">
        <f t="shared" si="38"/>
        <v>1</v>
      </c>
      <c r="L368">
        <f t="shared" si="39"/>
        <v>1</v>
      </c>
      <c r="M368">
        <f t="shared" si="40"/>
        <v>0</v>
      </c>
    </row>
    <row r="369" spans="1:13" x14ac:dyDescent="0.35">
      <c r="A369">
        <v>1</v>
      </c>
      <c r="B369">
        <v>3</v>
      </c>
      <c r="C369" t="s">
        <v>10</v>
      </c>
      <c r="E369">
        <v>0</v>
      </c>
      <c r="F369">
        <v>0</v>
      </c>
      <c r="G369">
        <v>7.2291999999999996</v>
      </c>
      <c r="H369" t="s">
        <v>11</v>
      </c>
      <c r="J369">
        <f t="shared" si="37"/>
        <v>0</v>
      </c>
      <c r="K369">
        <f t="shared" si="38"/>
        <v>1</v>
      </c>
      <c r="L369">
        <f t="shared" si="39"/>
        <v>0</v>
      </c>
      <c r="M369">
        <f t="shared" si="40"/>
        <v>0</v>
      </c>
    </row>
    <row r="370" spans="1:13" x14ac:dyDescent="0.35">
      <c r="A370">
        <v>1</v>
      </c>
      <c r="B370">
        <v>3</v>
      </c>
      <c r="C370" t="s">
        <v>10</v>
      </c>
      <c r="E370">
        <v>0</v>
      </c>
      <c r="F370">
        <v>0</v>
      </c>
      <c r="G370">
        <v>7.75</v>
      </c>
      <c r="H370" t="s">
        <v>12</v>
      </c>
      <c r="J370">
        <f t="shared" si="37"/>
        <v>0</v>
      </c>
      <c r="K370">
        <f t="shared" si="38"/>
        <v>0</v>
      </c>
      <c r="L370">
        <f t="shared" si="39"/>
        <v>0</v>
      </c>
      <c r="M370">
        <f t="shared" si="40"/>
        <v>0</v>
      </c>
    </row>
    <row r="371" spans="1:13" x14ac:dyDescent="0.35">
      <c r="A371">
        <v>1</v>
      </c>
      <c r="B371">
        <v>1</v>
      </c>
      <c r="C371" t="s">
        <v>10</v>
      </c>
      <c r="D371">
        <v>24</v>
      </c>
      <c r="E371">
        <v>0</v>
      </c>
      <c r="F371">
        <v>0</v>
      </c>
      <c r="G371">
        <v>69.3</v>
      </c>
      <c r="H371" t="s">
        <v>11</v>
      </c>
      <c r="I371">
        <f t="shared" ref="I371:I376" si="42">IF(Sex="male",1,0)</f>
        <v>0</v>
      </c>
      <c r="J371">
        <f t="shared" si="37"/>
        <v>0</v>
      </c>
      <c r="K371">
        <f t="shared" si="38"/>
        <v>1</v>
      </c>
      <c r="L371">
        <f t="shared" si="39"/>
        <v>1</v>
      </c>
      <c r="M371">
        <f t="shared" si="40"/>
        <v>0</v>
      </c>
    </row>
    <row r="372" spans="1:13" x14ac:dyDescent="0.35">
      <c r="A372">
        <v>1</v>
      </c>
      <c r="B372">
        <v>1</v>
      </c>
      <c r="C372" t="s">
        <v>8</v>
      </c>
      <c r="D372">
        <v>25</v>
      </c>
      <c r="E372">
        <v>1</v>
      </c>
      <c r="F372">
        <v>0</v>
      </c>
      <c r="G372">
        <v>55.441699999999997</v>
      </c>
      <c r="H372" t="s">
        <v>11</v>
      </c>
      <c r="I372">
        <f t="shared" si="42"/>
        <v>1</v>
      </c>
      <c r="J372">
        <f t="shared" si="37"/>
        <v>0</v>
      </c>
      <c r="K372">
        <f t="shared" si="38"/>
        <v>1</v>
      </c>
      <c r="L372">
        <f t="shared" si="39"/>
        <v>1</v>
      </c>
      <c r="M372">
        <f t="shared" si="40"/>
        <v>0</v>
      </c>
    </row>
    <row r="373" spans="1:13" x14ac:dyDescent="0.35">
      <c r="A373">
        <v>0</v>
      </c>
      <c r="B373">
        <v>3</v>
      </c>
      <c r="C373" t="s">
        <v>8</v>
      </c>
      <c r="D373">
        <v>18</v>
      </c>
      <c r="E373">
        <v>1</v>
      </c>
      <c r="F373">
        <v>0</v>
      </c>
      <c r="G373">
        <v>6.4958</v>
      </c>
      <c r="H373" t="s">
        <v>9</v>
      </c>
      <c r="I373">
        <f t="shared" si="42"/>
        <v>1</v>
      </c>
      <c r="J373">
        <f t="shared" si="37"/>
        <v>1</v>
      </c>
      <c r="K373">
        <f t="shared" si="38"/>
        <v>0</v>
      </c>
      <c r="L373">
        <f t="shared" si="39"/>
        <v>0</v>
      </c>
      <c r="M373">
        <f t="shared" si="40"/>
        <v>0</v>
      </c>
    </row>
    <row r="374" spans="1:13" x14ac:dyDescent="0.35">
      <c r="A374">
        <v>0</v>
      </c>
      <c r="B374">
        <v>3</v>
      </c>
      <c r="C374" t="s">
        <v>8</v>
      </c>
      <c r="D374">
        <v>19</v>
      </c>
      <c r="E374">
        <v>0</v>
      </c>
      <c r="F374">
        <v>0</v>
      </c>
      <c r="G374">
        <v>8.0500000000000007</v>
      </c>
      <c r="H374" t="s">
        <v>9</v>
      </c>
      <c r="I374">
        <f t="shared" si="42"/>
        <v>1</v>
      </c>
      <c r="J374">
        <f t="shared" si="37"/>
        <v>1</v>
      </c>
      <c r="K374">
        <f t="shared" si="38"/>
        <v>0</v>
      </c>
      <c r="L374">
        <f t="shared" si="39"/>
        <v>0</v>
      </c>
      <c r="M374">
        <f t="shared" si="40"/>
        <v>0</v>
      </c>
    </row>
    <row r="375" spans="1:13" x14ac:dyDescent="0.35">
      <c r="A375">
        <v>0</v>
      </c>
      <c r="B375">
        <v>1</v>
      </c>
      <c r="C375" t="s">
        <v>8</v>
      </c>
      <c r="D375">
        <v>22</v>
      </c>
      <c r="E375">
        <v>0</v>
      </c>
      <c r="F375">
        <v>0</v>
      </c>
      <c r="G375">
        <v>135.63329999999999</v>
      </c>
      <c r="H375" t="s">
        <v>11</v>
      </c>
      <c r="I375">
        <f t="shared" si="42"/>
        <v>1</v>
      </c>
      <c r="J375">
        <f t="shared" si="37"/>
        <v>0</v>
      </c>
      <c r="K375">
        <f t="shared" si="38"/>
        <v>1</v>
      </c>
      <c r="L375">
        <f t="shared" si="39"/>
        <v>1</v>
      </c>
      <c r="M375">
        <f t="shared" si="40"/>
        <v>0</v>
      </c>
    </row>
    <row r="376" spans="1:13" x14ac:dyDescent="0.35">
      <c r="A376">
        <v>0</v>
      </c>
      <c r="B376">
        <v>3</v>
      </c>
      <c r="C376" t="s">
        <v>10</v>
      </c>
      <c r="D376">
        <v>3</v>
      </c>
      <c r="E376">
        <v>3</v>
      </c>
      <c r="F376">
        <v>1</v>
      </c>
      <c r="G376">
        <v>21.074999999999999</v>
      </c>
      <c r="H376" t="s">
        <v>9</v>
      </c>
      <c r="I376">
        <f t="shared" si="42"/>
        <v>0</v>
      </c>
      <c r="J376">
        <f t="shared" si="37"/>
        <v>1</v>
      </c>
      <c r="K376">
        <f t="shared" si="38"/>
        <v>0</v>
      </c>
      <c r="L376">
        <f t="shared" si="39"/>
        <v>0</v>
      </c>
      <c r="M376">
        <f t="shared" si="40"/>
        <v>0</v>
      </c>
    </row>
    <row r="377" spans="1:13" x14ac:dyDescent="0.35">
      <c r="A377">
        <v>1</v>
      </c>
      <c r="B377">
        <v>1</v>
      </c>
      <c r="C377" t="s">
        <v>10</v>
      </c>
      <c r="E377">
        <v>1</v>
      </c>
      <c r="F377">
        <v>0</v>
      </c>
      <c r="G377">
        <v>82.1708</v>
      </c>
      <c r="H377" t="s">
        <v>11</v>
      </c>
      <c r="J377">
        <f t="shared" si="37"/>
        <v>0</v>
      </c>
      <c r="K377">
        <f t="shared" si="38"/>
        <v>1</v>
      </c>
      <c r="L377">
        <f t="shared" si="39"/>
        <v>1</v>
      </c>
      <c r="M377">
        <f t="shared" si="40"/>
        <v>0</v>
      </c>
    </row>
    <row r="378" spans="1:13" x14ac:dyDescent="0.35">
      <c r="A378">
        <v>1</v>
      </c>
      <c r="B378">
        <v>3</v>
      </c>
      <c r="C378" t="s">
        <v>10</v>
      </c>
      <c r="D378">
        <v>22</v>
      </c>
      <c r="E378">
        <v>0</v>
      </c>
      <c r="F378">
        <v>0</v>
      </c>
      <c r="G378">
        <v>7.25</v>
      </c>
      <c r="H378" t="s">
        <v>9</v>
      </c>
      <c r="I378">
        <f t="shared" ref="I378:I385" si="43">IF(Sex="male",1,0)</f>
        <v>0</v>
      </c>
      <c r="J378">
        <f t="shared" si="37"/>
        <v>1</v>
      </c>
      <c r="K378">
        <f t="shared" si="38"/>
        <v>0</v>
      </c>
      <c r="L378">
        <f t="shared" si="39"/>
        <v>0</v>
      </c>
      <c r="M378">
        <f t="shared" si="40"/>
        <v>0</v>
      </c>
    </row>
    <row r="379" spans="1:13" x14ac:dyDescent="0.35">
      <c r="A379">
        <v>0</v>
      </c>
      <c r="B379">
        <v>1</v>
      </c>
      <c r="C379" t="s">
        <v>8</v>
      </c>
      <c r="D379">
        <v>27</v>
      </c>
      <c r="E379">
        <v>0</v>
      </c>
      <c r="F379">
        <v>2</v>
      </c>
      <c r="G379">
        <v>211.5</v>
      </c>
      <c r="H379" t="s">
        <v>11</v>
      </c>
      <c r="I379">
        <f t="shared" si="43"/>
        <v>1</v>
      </c>
      <c r="J379">
        <f t="shared" si="37"/>
        <v>0</v>
      </c>
      <c r="K379">
        <f t="shared" si="38"/>
        <v>1</v>
      </c>
      <c r="L379">
        <f t="shared" si="39"/>
        <v>1</v>
      </c>
      <c r="M379">
        <f t="shared" si="40"/>
        <v>0</v>
      </c>
    </row>
    <row r="380" spans="1:13" x14ac:dyDescent="0.35">
      <c r="A380">
        <v>0</v>
      </c>
      <c r="B380">
        <v>3</v>
      </c>
      <c r="C380" t="s">
        <v>8</v>
      </c>
      <c r="D380">
        <v>20</v>
      </c>
      <c r="E380">
        <v>0</v>
      </c>
      <c r="F380">
        <v>0</v>
      </c>
      <c r="G380">
        <v>4.0125000000000002</v>
      </c>
      <c r="H380" t="s">
        <v>11</v>
      </c>
      <c r="I380">
        <f t="shared" si="43"/>
        <v>1</v>
      </c>
      <c r="J380">
        <f t="shared" si="37"/>
        <v>0</v>
      </c>
      <c r="K380">
        <f t="shared" si="38"/>
        <v>1</v>
      </c>
      <c r="L380">
        <f t="shared" si="39"/>
        <v>0</v>
      </c>
      <c r="M380">
        <f t="shared" si="40"/>
        <v>0</v>
      </c>
    </row>
    <row r="381" spans="1:13" x14ac:dyDescent="0.35">
      <c r="A381">
        <v>0</v>
      </c>
      <c r="B381">
        <v>3</v>
      </c>
      <c r="C381" t="s">
        <v>8</v>
      </c>
      <c r="D381">
        <v>19</v>
      </c>
      <c r="E381">
        <v>0</v>
      </c>
      <c r="F381">
        <v>0</v>
      </c>
      <c r="G381">
        <v>7.7750000000000004</v>
      </c>
      <c r="H381" t="s">
        <v>9</v>
      </c>
      <c r="I381">
        <f t="shared" si="43"/>
        <v>1</v>
      </c>
      <c r="J381">
        <f t="shared" si="37"/>
        <v>1</v>
      </c>
      <c r="K381">
        <f t="shared" si="38"/>
        <v>0</v>
      </c>
      <c r="L381">
        <f t="shared" si="39"/>
        <v>0</v>
      </c>
      <c r="M381">
        <f t="shared" si="40"/>
        <v>0</v>
      </c>
    </row>
    <row r="382" spans="1:13" x14ac:dyDescent="0.35">
      <c r="A382">
        <v>1</v>
      </c>
      <c r="B382">
        <v>1</v>
      </c>
      <c r="C382" t="s">
        <v>10</v>
      </c>
      <c r="D382">
        <v>42</v>
      </c>
      <c r="E382">
        <v>0</v>
      </c>
      <c r="F382">
        <v>0</v>
      </c>
      <c r="G382">
        <v>227.52500000000001</v>
      </c>
      <c r="H382" t="s">
        <v>11</v>
      </c>
      <c r="I382">
        <f t="shared" si="43"/>
        <v>0</v>
      </c>
      <c r="J382">
        <f t="shared" si="37"/>
        <v>0</v>
      </c>
      <c r="K382">
        <f t="shared" si="38"/>
        <v>1</v>
      </c>
      <c r="L382">
        <f t="shared" si="39"/>
        <v>1</v>
      </c>
      <c r="M382">
        <f t="shared" si="40"/>
        <v>0</v>
      </c>
    </row>
    <row r="383" spans="1:13" x14ac:dyDescent="0.35">
      <c r="A383">
        <v>1</v>
      </c>
      <c r="B383">
        <v>3</v>
      </c>
      <c r="C383" t="s">
        <v>10</v>
      </c>
      <c r="D383">
        <v>1</v>
      </c>
      <c r="E383">
        <v>0</v>
      </c>
      <c r="F383">
        <v>2</v>
      </c>
      <c r="G383">
        <v>15.7417</v>
      </c>
      <c r="H383" t="s">
        <v>11</v>
      </c>
      <c r="I383">
        <f t="shared" si="43"/>
        <v>0</v>
      </c>
      <c r="J383">
        <f t="shared" si="37"/>
        <v>0</v>
      </c>
      <c r="K383">
        <f t="shared" si="38"/>
        <v>1</v>
      </c>
      <c r="L383">
        <f t="shared" si="39"/>
        <v>0</v>
      </c>
      <c r="M383">
        <f t="shared" si="40"/>
        <v>0</v>
      </c>
    </row>
    <row r="384" spans="1:13" x14ac:dyDescent="0.35">
      <c r="A384">
        <v>0</v>
      </c>
      <c r="B384">
        <v>3</v>
      </c>
      <c r="C384" t="s">
        <v>8</v>
      </c>
      <c r="D384">
        <v>32</v>
      </c>
      <c r="E384">
        <v>0</v>
      </c>
      <c r="F384">
        <v>0</v>
      </c>
      <c r="G384">
        <v>7.9249999999999998</v>
      </c>
      <c r="H384" t="s">
        <v>9</v>
      </c>
      <c r="I384">
        <f t="shared" si="43"/>
        <v>1</v>
      </c>
      <c r="J384">
        <f t="shared" si="37"/>
        <v>1</v>
      </c>
      <c r="K384">
        <f t="shared" si="38"/>
        <v>0</v>
      </c>
      <c r="L384">
        <f t="shared" si="39"/>
        <v>0</v>
      </c>
      <c r="M384">
        <f t="shared" si="40"/>
        <v>0</v>
      </c>
    </row>
    <row r="385" spans="1:13" x14ac:dyDescent="0.35">
      <c r="A385">
        <v>1</v>
      </c>
      <c r="B385">
        <v>1</v>
      </c>
      <c r="C385" t="s">
        <v>10</v>
      </c>
      <c r="D385">
        <v>35</v>
      </c>
      <c r="E385">
        <v>1</v>
      </c>
      <c r="F385">
        <v>0</v>
      </c>
      <c r="G385">
        <v>52</v>
      </c>
      <c r="H385" t="s">
        <v>9</v>
      </c>
      <c r="I385">
        <f t="shared" si="43"/>
        <v>0</v>
      </c>
      <c r="J385">
        <f t="shared" si="37"/>
        <v>1</v>
      </c>
      <c r="K385">
        <f t="shared" si="38"/>
        <v>0</v>
      </c>
      <c r="L385">
        <f t="shared" si="39"/>
        <v>1</v>
      </c>
      <c r="M385">
        <f t="shared" si="40"/>
        <v>0</v>
      </c>
    </row>
    <row r="386" spans="1:13" x14ac:dyDescent="0.35">
      <c r="A386">
        <v>0</v>
      </c>
      <c r="B386">
        <v>3</v>
      </c>
      <c r="C386" t="s">
        <v>8</v>
      </c>
      <c r="E386">
        <v>0</v>
      </c>
      <c r="F386">
        <v>0</v>
      </c>
      <c r="G386">
        <v>7.8958000000000004</v>
      </c>
      <c r="H386" t="s">
        <v>9</v>
      </c>
      <c r="J386">
        <f t="shared" ref="J386:J449" si="44">IF(Embarked="S",1,0)</f>
        <v>1</v>
      </c>
      <c r="K386">
        <f t="shared" ref="K386:K449" si="45">IF(Embarked="C",1,0)</f>
        <v>0</v>
      </c>
      <c r="L386">
        <f t="shared" ref="L386:L449" si="46">IF(Pclass=1,1,0)</f>
        <v>0</v>
      </c>
      <c r="M386">
        <f t="shared" ref="M386:M449" si="47">IF(Pclass=2,1,0)</f>
        <v>0</v>
      </c>
    </row>
    <row r="387" spans="1:13" x14ac:dyDescent="0.35">
      <c r="A387">
        <v>0</v>
      </c>
      <c r="B387">
        <v>2</v>
      </c>
      <c r="C387" t="s">
        <v>8</v>
      </c>
      <c r="D387">
        <v>18</v>
      </c>
      <c r="E387">
        <v>0</v>
      </c>
      <c r="F387">
        <v>0</v>
      </c>
      <c r="G387">
        <v>73.5</v>
      </c>
      <c r="H387" t="s">
        <v>9</v>
      </c>
      <c r="I387">
        <f>IF(Sex="male",1,0)</f>
        <v>1</v>
      </c>
      <c r="J387">
        <f t="shared" si="44"/>
        <v>1</v>
      </c>
      <c r="K387">
        <f t="shared" si="45"/>
        <v>0</v>
      </c>
      <c r="L387">
        <f t="shared" si="46"/>
        <v>0</v>
      </c>
      <c r="M387">
        <f t="shared" si="47"/>
        <v>1</v>
      </c>
    </row>
    <row r="388" spans="1:13" x14ac:dyDescent="0.35">
      <c r="A388">
        <v>0</v>
      </c>
      <c r="B388">
        <v>3</v>
      </c>
      <c r="C388" t="s">
        <v>8</v>
      </c>
      <c r="D388">
        <v>1</v>
      </c>
      <c r="E388">
        <v>5</v>
      </c>
      <c r="F388">
        <v>2</v>
      </c>
      <c r="G388">
        <v>46.9</v>
      </c>
      <c r="H388" t="s">
        <v>9</v>
      </c>
      <c r="I388">
        <f>IF(Sex="male",1,0)</f>
        <v>1</v>
      </c>
      <c r="J388">
        <f t="shared" si="44"/>
        <v>1</v>
      </c>
      <c r="K388">
        <f t="shared" si="45"/>
        <v>0</v>
      </c>
      <c r="L388">
        <f t="shared" si="46"/>
        <v>0</v>
      </c>
      <c r="M388">
        <f t="shared" si="47"/>
        <v>0</v>
      </c>
    </row>
    <row r="389" spans="1:13" x14ac:dyDescent="0.35">
      <c r="A389">
        <v>1</v>
      </c>
      <c r="B389">
        <v>2</v>
      </c>
      <c r="C389" t="s">
        <v>10</v>
      </c>
      <c r="D389">
        <v>36</v>
      </c>
      <c r="E389">
        <v>0</v>
      </c>
      <c r="F389">
        <v>0</v>
      </c>
      <c r="G389">
        <v>13</v>
      </c>
      <c r="H389" t="s">
        <v>9</v>
      </c>
      <c r="I389">
        <f>IF(Sex="male",1,0)</f>
        <v>0</v>
      </c>
      <c r="J389">
        <f t="shared" si="44"/>
        <v>1</v>
      </c>
      <c r="K389">
        <f t="shared" si="45"/>
        <v>0</v>
      </c>
      <c r="L389">
        <f t="shared" si="46"/>
        <v>0</v>
      </c>
      <c r="M389">
        <f t="shared" si="47"/>
        <v>1</v>
      </c>
    </row>
    <row r="390" spans="1:13" x14ac:dyDescent="0.35">
      <c r="A390">
        <v>0</v>
      </c>
      <c r="B390">
        <v>3</v>
      </c>
      <c r="C390" t="s">
        <v>8</v>
      </c>
      <c r="E390">
        <v>0</v>
      </c>
      <c r="F390">
        <v>0</v>
      </c>
      <c r="G390">
        <v>7.7291999999999996</v>
      </c>
      <c r="H390" t="s">
        <v>12</v>
      </c>
      <c r="J390">
        <f t="shared" si="44"/>
        <v>0</v>
      </c>
      <c r="K390">
        <f t="shared" si="45"/>
        <v>0</v>
      </c>
      <c r="L390">
        <f t="shared" si="46"/>
        <v>0</v>
      </c>
      <c r="M390">
        <f t="shared" si="47"/>
        <v>0</v>
      </c>
    </row>
    <row r="391" spans="1:13" x14ac:dyDescent="0.35">
      <c r="A391">
        <v>1</v>
      </c>
      <c r="B391">
        <v>2</v>
      </c>
      <c r="C391" t="s">
        <v>10</v>
      </c>
      <c r="D391">
        <v>17</v>
      </c>
      <c r="E391">
        <v>0</v>
      </c>
      <c r="F391">
        <v>0</v>
      </c>
      <c r="G391">
        <v>12</v>
      </c>
      <c r="H391" t="s">
        <v>11</v>
      </c>
      <c r="I391">
        <f t="shared" ref="I391:I410" si="48">IF(Sex="male",1,0)</f>
        <v>0</v>
      </c>
      <c r="J391">
        <f t="shared" si="44"/>
        <v>0</v>
      </c>
      <c r="K391">
        <f t="shared" si="45"/>
        <v>1</v>
      </c>
      <c r="L391">
        <f t="shared" si="46"/>
        <v>0</v>
      </c>
      <c r="M391">
        <f t="shared" si="47"/>
        <v>1</v>
      </c>
    </row>
    <row r="392" spans="1:13" x14ac:dyDescent="0.35">
      <c r="A392">
        <v>1</v>
      </c>
      <c r="B392">
        <v>1</v>
      </c>
      <c r="C392" t="s">
        <v>8</v>
      </c>
      <c r="D392">
        <v>36</v>
      </c>
      <c r="E392">
        <v>1</v>
      </c>
      <c r="F392">
        <v>2</v>
      </c>
      <c r="G392">
        <v>120</v>
      </c>
      <c r="H392" t="s">
        <v>9</v>
      </c>
      <c r="I392">
        <f t="shared" si="48"/>
        <v>1</v>
      </c>
      <c r="J392">
        <f t="shared" si="44"/>
        <v>1</v>
      </c>
      <c r="K392">
        <f t="shared" si="45"/>
        <v>0</v>
      </c>
      <c r="L392">
        <f t="shared" si="46"/>
        <v>1</v>
      </c>
      <c r="M392">
        <f t="shared" si="47"/>
        <v>0</v>
      </c>
    </row>
    <row r="393" spans="1:13" x14ac:dyDescent="0.35">
      <c r="A393">
        <v>1</v>
      </c>
      <c r="B393">
        <v>3</v>
      </c>
      <c r="C393" t="s">
        <v>8</v>
      </c>
      <c r="D393">
        <v>21</v>
      </c>
      <c r="E393">
        <v>0</v>
      </c>
      <c r="F393">
        <v>0</v>
      </c>
      <c r="G393">
        <v>7.7957999999999998</v>
      </c>
      <c r="H393" t="s">
        <v>9</v>
      </c>
      <c r="I393">
        <f t="shared" si="48"/>
        <v>1</v>
      </c>
      <c r="J393">
        <f t="shared" si="44"/>
        <v>1</v>
      </c>
      <c r="K393">
        <f t="shared" si="45"/>
        <v>0</v>
      </c>
      <c r="L393">
        <f t="shared" si="46"/>
        <v>0</v>
      </c>
      <c r="M393">
        <f t="shared" si="47"/>
        <v>0</v>
      </c>
    </row>
    <row r="394" spans="1:13" x14ac:dyDescent="0.35">
      <c r="A394">
        <v>0</v>
      </c>
      <c r="B394">
        <v>3</v>
      </c>
      <c r="C394" t="s">
        <v>8</v>
      </c>
      <c r="D394">
        <v>28</v>
      </c>
      <c r="E394">
        <v>2</v>
      </c>
      <c r="F394">
        <v>0</v>
      </c>
      <c r="G394">
        <v>7.9249999999999998</v>
      </c>
      <c r="H394" t="s">
        <v>9</v>
      </c>
      <c r="I394">
        <f t="shared" si="48"/>
        <v>1</v>
      </c>
      <c r="J394">
        <f t="shared" si="44"/>
        <v>1</v>
      </c>
      <c r="K394">
        <f t="shared" si="45"/>
        <v>0</v>
      </c>
      <c r="L394">
        <f t="shared" si="46"/>
        <v>0</v>
      </c>
      <c r="M394">
        <f t="shared" si="47"/>
        <v>0</v>
      </c>
    </row>
    <row r="395" spans="1:13" x14ac:dyDescent="0.35">
      <c r="A395">
        <v>1</v>
      </c>
      <c r="B395">
        <v>1</v>
      </c>
      <c r="C395" t="s">
        <v>10</v>
      </c>
      <c r="D395">
        <v>23</v>
      </c>
      <c r="E395">
        <v>1</v>
      </c>
      <c r="F395">
        <v>0</v>
      </c>
      <c r="G395">
        <v>113.27500000000001</v>
      </c>
      <c r="H395" t="s">
        <v>11</v>
      </c>
      <c r="I395">
        <f t="shared" si="48"/>
        <v>0</v>
      </c>
      <c r="J395">
        <f t="shared" si="44"/>
        <v>0</v>
      </c>
      <c r="K395">
        <f t="shared" si="45"/>
        <v>1</v>
      </c>
      <c r="L395">
        <f t="shared" si="46"/>
        <v>1</v>
      </c>
      <c r="M395">
        <f t="shared" si="47"/>
        <v>0</v>
      </c>
    </row>
    <row r="396" spans="1:13" x14ac:dyDescent="0.35">
      <c r="A396">
        <v>1</v>
      </c>
      <c r="B396">
        <v>3</v>
      </c>
      <c r="C396" t="s">
        <v>10</v>
      </c>
      <c r="D396">
        <v>24</v>
      </c>
      <c r="E396">
        <v>0</v>
      </c>
      <c r="F396">
        <v>2</v>
      </c>
      <c r="G396">
        <v>16.7</v>
      </c>
      <c r="H396" t="s">
        <v>9</v>
      </c>
      <c r="I396">
        <f t="shared" si="48"/>
        <v>0</v>
      </c>
      <c r="J396">
        <f t="shared" si="44"/>
        <v>1</v>
      </c>
      <c r="K396">
        <f t="shared" si="45"/>
        <v>0</v>
      </c>
      <c r="L396">
        <f t="shared" si="46"/>
        <v>0</v>
      </c>
      <c r="M396">
        <f t="shared" si="47"/>
        <v>0</v>
      </c>
    </row>
    <row r="397" spans="1:13" x14ac:dyDescent="0.35">
      <c r="A397">
        <v>0</v>
      </c>
      <c r="B397">
        <v>3</v>
      </c>
      <c r="C397" t="s">
        <v>8</v>
      </c>
      <c r="D397">
        <v>22</v>
      </c>
      <c r="E397">
        <v>0</v>
      </c>
      <c r="F397">
        <v>0</v>
      </c>
      <c r="G397">
        <v>7.7957999999999998</v>
      </c>
      <c r="H397" t="s">
        <v>9</v>
      </c>
      <c r="I397">
        <f t="shared" si="48"/>
        <v>1</v>
      </c>
      <c r="J397">
        <f t="shared" si="44"/>
        <v>1</v>
      </c>
      <c r="K397">
        <f t="shared" si="45"/>
        <v>0</v>
      </c>
      <c r="L397">
        <f t="shared" si="46"/>
        <v>0</v>
      </c>
      <c r="M397">
        <f t="shared" si="47"/>
        <v>0</v>
      </c>
    </row>
    <row r="398" spans="1:13" x14ac:dyDescent="0.35">
      <c r="A398">
        <v>0</v>
      </c>
      <c r="B398">
        <v>3</v>
      </c>
      <c r="C398" t="s">
        <v>10</v>
      </c>
      <c r="D398">
        <v>31</v>
      </c>
      <c r="E398">
        <v>0</v>
      </c>
      <c r="F398">
        <v>0</v>
      </c>
      <c r="G398">
        <v>7.8541999999999996</v>
      </c>
      <c r="H398" t="s">
        <v>9</v>
      </c>
      <c r="I398">
        <f t="shared" si="48"/>
        <v>0</v>
      </c>
      <c r="J398">
        <f t="shared" si="44"/>
        <v>1</v>
      </c>
      <c r="K398">
        <f t="shared" si="45"/>
        <v>0</v>
      </c>
      <c r="L398">
        <f t="shared" si="46"/>
        <v>0</v>
      </c>
      <c r="M398">
        <f t="shared" si="47"/>
        <v>0</v>
      </c>
    </row>
    <row r="399" spans="1:13" x14ac:dyDescent="0.35">
      <c r="A399">
        <v>0</v>
      </c>
      <c r="B399">
        <v>2</v>
      </c>
      <c r="C399" t="s">
        <v>8</v>
      </c>
      <c r="D399">
        <v>46</v>
      </c>
      <c r="E399">
        <v>0</v>
      </c>
      <c r="F399">
        <v>0</v>
      </c>
      <c r="G399">
        <v>26</v>
      </c>
      <c r="H399" t="s">
        <v>9</v>
      </c>
      <c r="I399">
        <f t="shared" si="48"/>
        <v>1</v>
      </c>
      <c r="J399">
        <f t="shared" si="44"/>
        <v>1</v>
      </c>
      <c r="K399">
        <f t="shared" si="45"/>
        <v>0</v>
      </c>
      <c r="L399">
        <f t="shared" si="46"/>
        <v>0</v>
      </c>
      <c r="M399">
        <f t="shared" si="47"/>
        <v>1</v>
      </c>
    </row>
    <row r="400" spans="1:13" x14ac:dyDescent="0.35">
      <c r="A400">
        <v>0</v>
      </c>
      <c r="B400">
        <v>2</v>
      </c>
      <c r="C400" t="s">
        <v>8</v>
      </c>
      <c r="D400">
        <v>23</v>
      </c>
      <c r="E400">
        <v>0</v>
      </c>
      <c r="F400">
        <v>0</v>
      </c>
      <c r="G400">
        <v>10.5</v>
      </c>
      <c r="H400" t="s">
        <v>9</v>
      </c>
      <c r="I400">
        <f t="shared" si="48"/>
        <v>1</v>
      </c>
      <c r="J400">
        <f t="shared" si="44"/>
        <v>1</v>
      </c>
      <c r="K400">
        <f t="shared" si="45"/>
        <v>0</v>
      </c>
      <c r="L400">
        <f t="shared" si="46"/>
        <v>0</v>
      </c>
      <c r="M400">
        <f t="shared" si="47"/>
        <v>1</v>
      </c>
    </row>
    <row r="401" spans="1:13" x14ac:dyDescent="0.35">
      <c r="A401">
        <v>1</v>
      </c>
      <c r="B401">
        <v>2</v>
      </c>
      <c r="C401" t="s">
        <v>10</v>
      </c>
      <c r="D401">
        <v>28</v>
      </c>
      <c r="E401">
        <v>0</v>
      </c>
      <c r="F401">
        <v>0</v>
      </c>
      <c r="G401">
        <v>12.65</v>
      </c>
      <c r="H401" t="s">
        <v>9</v>
      </c>
      <c r="I401">
        <f t="shared" si="48"/>
        <v>0</v>
      </c>
      <c r="J401">
        <f t="shared" si="44"/>
        <v>1</v>
      </c>
      <c r="K401">
        <f t="shared" si="45"/>
        <v>0</v>
      </c>
      <c r="L401">
        <f t="shared" si="46"/>
        <v>0</v>
      </c>
      <c r="M401">
        <f t="shared" si="47"/>
        <v>1</v>
      </c>
    </row>
    <row r="402" spans="1:13" x14ac:dyDescent="0.35">
      <c r="A402">
        <v>1</v>
      </c>
      <c r="B402">
        <v>3</v>
      </c>
      <c r="C402" t="s">
        <v>8</v>
      </c>
      <c r="D402">
        <v>39</v>
      </c>
      <c r="E402">
        <v>0</v>
      </c>
      <c r="F402">
        <v>0</v>
      </c>
      <c r="G402">
        <v>7.9249999999999998</v>
      </c>
      <c r="H402" t="s">
        <v>9</v>
      </c>
      <c r="I402">
        <f t="shared" si="48"/>
        <v>1</v>
      </c>
      <c r="J402">
        <f t="shared" si="44"/>
        <v>1</v>
      </c>
      <c r="K402">
        <f t="shared" si="45"/>
        <v>0</v>
      </c>
      <c r="L402">
        <f t="shared" si="46"/>
        <v>0</v>
      </c>
      <c r="M402">
        <f t="shared" si="47"/>
        <v>0</v>
      </c>
    </row>
    <row r="403" spans="1:13" x14ac:dyDescent="0.35">
      <c r="A403">
        <v>0</v>
      </c>
      <c r="B403">
        <v>3</v>
      </c>
      <c r="C403" t="s">
        <v>8</v>
      </c>
      <c r="D403">
        <v>26</v>
      </c>
      <c r="E403">
        <v>0</v>
      </c>
      <c r="F403">
        <v>0</v>
      </c>
      <c r="G403">
        <v>8.0500000000000007</v>
      </c>
      <c r="H403" t="s">
        <v>9</v>
      </c>
      <c r="I403">
        <f t="shared" si="48"/>
        <v>1</v>
      </c>
      <c r="J403">
        <f t="shared" si="44"/>
        <v>1</v>
      </c>
      <c r="K403">
        <f t="shared" si="45"/>
        <v>0</v>
      </c>
      <c r="L403">
        <f t="shared" si="46"/>
        <v>0</v>
      </c>
      <c r="M403">
        <f t="shared" si="47"/>
        <v>0</v>
      </c>
    </row>
    <row r="404" spans="1:13" x14ac:dyDescent="0.35">
      <c r="A404">
        <v>0</v>
      </c>
      <c r="B404">
        <v>3</v>
      </c>
      <c r="C404" t="s">
        <v>10</v>
      </c>
      <c r="D404">
        <v>21</v>
      </c>
      <c r="E404">
        <v>1</v>
      </c>
      <c r="F404">
        <v>0</v>
      </c>
      <c r="G404">
        <v>9.8249999999999993</v>
      </c>
      <c r="H404" t="s">
        <v>9</v>
      </c>
      <c r="I404">
        <f t="shared" si="48"/>
        <v>0</v>
      </c>
      <c r="J404">
        <f t="shared" si="44"/>
        <v>1</v>
      </c>
      <c r="K404">
        <f t="shared" si="45"/>
        <v>0</v>
      </c>
      <c r="L404">
        <f t="shared" si="46"/>
        <v>0</v>
      </c>
      <c r="M404">
        <f t="shared" si="47"/>
        <v>0</v>
      </c>
    </row>
    <row r="405" spans="1:13" x14ac:dyDescent="0.35">
      <c r="A405">
        <v>0</v>
      </c>
      <c r="B405">
        <v>3</v>
      </c>
      <c r="C405" t="s">
        <v>8</v>
      </c>
      <c r="D405">
        <v>28</v>
      </c>
      <c r="E405">
        <v>1</v>
      </c>
      <c r="F405">
        <v>0</v>
      </c>
      <c r="G405">
        <v>15.85</v>
      </c>
      <c r="H405" t="s">
        <v>9</v>
      </c>
      <c r="I405">
        <f t="shared" si="48"/>
        <v>1</v>
      </c>
      <c r="J405">
        <f t="shared" si="44"/>
        <v>1</v>
      </c>
      <c r="K405">
        <f t="shared" si="45"/>
        <v>0</v>
      </c>
      <c r="L405">
        <f t="shared" si="46"/>
        <v>0</v>
      </c>
      <c r="M405">
        <f t="shared" si="47"/>
        <v>0</v>
      </c>
    </row>
    <row r="406" spans="1:13" x14ac:dyDescent="0.35">
      <c r="A406">
        <v>0</v>
      </c>
      <c r="B406">
        <v>3</v>
      </c>
      <c r="C406" t="s">
        <v>10</v>
      </c>
      <c r="D406">
        <v>20</v>
      </c>
      <c r="E406">
        <v>0</v>
      </c>
      <c r="F406">
        <v>0</v>
      </c>
      <c r="G406">
        <v>8.6624999999999996</v>
      </c>
      <c r="H406" t="s">
        <v>9</v>
      </c>
      <c r="I406">
        <f t="shared" si="48"/>
        <v>0</v>
      </c>
      <c r="J406">
        <f t="shared" si="44"/>
        <v>1</v>
      </c>
      <c r="K406">
        <f t="shared" si="45"/>
        <v>0</v>
      </c>
      <c r="L406">
        <f t="shared" si="46"/>
        <v>0</v>
      </c>
      <c r="M406">
        <f t="shared" si="47"/>
        <v>0</v>
      </c>
    </row>
    <row r="407" spans="1:13" x14ac:dyDescent="0.35">
      <c r="A407">
        <v>0</v>
      </c>
      <c r="B407">
        <v>2</v>
      </c>
      <c r="C407" t="s">
        <v>8</v>
      </c>
      <c r="D407">
        <v>34</v>
      </c>
      <c r="E407">
        <v>1</v>
      </c>
      <c r="F407">
        <v>0</v>
      </c>
      <c r="G407">
        <v>21</v>
      </c>
      <c r="H407" t="s">
        <v>9</v>
      </c>
      <c r="I407">
        <f t="shared" si="48"/>
        <v>1</v>
      </c>
      <c r="J407">
        <f t="shared" si="44"/>
        <v>1</v>
      </c>
      <c r="K407">
        <f t="shared" si="45"/>
        <v>0</v>
      </c>
      <c r="L407">
        <f t="shared" si="46"/>
        <v>0</v>
      </c>
      <c r="M407">
        <f t="shared" si="47"/>
        <v>1</v>
      </c>
    </row>
    <row r="408" spans="1:13" x14ac:dyDescent="0.35">
      <c r="A408">
        <v>0</v>
      </c>
      <c r="B408">
        <v>3</v>
      </c>
      <c r="C408" t="s">
        <v>8</v>
      </c>
      <c r="D408">
        <v>51</v>
      </c>
      <c r="E408">
        <v>0</v>
      </c>
      <c r="F408">
        <v>0</v>
      </c>
      <c r="G408">
        <v>7.75</v>
      </c>
      <c r="H408" t="s">
        <v>9</v>
      </c>
      <c r="I408">
        <f t="shared" si="48"/>
        <v>1</v>
      </c>
      <c r="J408">
        <f t="shared" si="44"/>
        <v>1</v>
      </c>
      <c r="K408">
        <f t="shared" si="45"/>
        <v>0</v>
      </c>
      <c r="L408">
        <f t="shared" si="46"/>
        <v>0</v>
      </c>
      <c r="M408">
        <f t="shared" si="47"/>
        <v>0</v>
      </c>
    </row>
    <row r="409" spans="1:13" x14ac:dyDescent="0.35">
      <c r="A409">
        <v>1</v>
      </c>
      <c r="B409">
        <v>2</v>
      </c>
      <c r="C409" t="s">
        <v>8</v>
      </c>
      <c r="D409">
        <v>3</v>
      </c>
      <c r="E409">
        <v>1</v>
      </c>
      <c r="F409">
        <v>1</v>
      </c>
      <c r="G409">
        <v>18.75</v>
      </c>
      <c r="H409" t="s">
        <v>9</v>
      </c>
      <c r="I409">
        <f t="shared" si="48"/>
        <v>1</v>
      </c>
      <c r="J409">
        <f t="shared" si="44"/>
        <v>1</v>
      </c>
      <c r="K409">
        <f t="shared" si="45"/>
        <v>0</v>
      </c>
      <c r="L409">
        <f t="shared" si="46"/>
        <v>0</v>
      </c>
      <c r="M409">
        <f t="shared" si="47"/>
        <v>1</v>
      </c>
    </row>
    <row r="410" spans="1:13" x14ac:dyDescent="0.35">
      <c r="A410">
        <v>0</v>
      </c>
      <c r="B410">
        <v>3</v>
      </c>
      <c r="C410" t="s">
        <v>8</v>
      </c>
      <c r="D410">
        <v>21</v>
      </c>
      <c r="E410">
        <v>0</v>
      </c>
      <c r="F410">
        <v>0</v>
      </c>
      <c r="G410">
        <v>7.7750000000000004</v>
      </c>
      <c r="H410" t="s">
        <v>9</v>
      </c>
      <c r="I410">
        <f t="shared" si="48"/>
        <v>1</v>
      </c>
      <c r="J410">
        <f t="shared" si="44"/>
        <v>1</v>
      </c>
      <c r="K410">
        <f t="shared" si="45"/>
        <v>0</v>
      </c>
      <c r="L410">
        <f t="shared" si="46"/>
        <v>0</v>
      </c>
      <c r="M410">
        <f t="shared" si="47"/>
        <v>0</v>
      </c>
    </row>
    <row r="411" spans="1:13" x14ac:dyDescent="0.35">
      <c r="A411">
        <v>0</v>
      </c>
      <c r="B411">
        <v>3</v>
      </c>
      <c r="C411" t="s">
        <v>10</v>
      </c>
      <c r="E411">
        <v>3</v>
      </c>
      <c r="F411">
        <v>1</v>
      </c>
      <c r="G411">
        <v>25.466699999999999</v>
      </c>
      <c r="H411" t="s">
        <v>9</v>
      </c>
      <c r="J411">
        <f t="shared" si="44"/>
        <v>1</v>
      </c>
      <c r="K411">
        <f t="shared" si="45"/>
        <v>0</v>
      </c>
      <c r="L411">
        <f t="shared" si="46"/>
        <v>0</v>
      </c>
      <c r="M411">
        <f t="shared" si="47"/>
        <v>0</v>
      </c>
    </row>
    <row r="412" spans="1:13" x14ac:dyDescent="0.35">
      <c r="A412">
        <v>0</v>
      </c>
      <c r="B412">
        <v>3</v>
      </c>
      <c r="C412" t="s">
        <v>8</v>
      </c>
      <c r="E412">
        <v>0</v>
      </c>
      <c r="F412">
        <v>0</v>
      </c>
      <c r="G412">
        <v>7.8958000000000004</v>
      </c>
      <c r="H412" t="s">
        <v>9</v>
      </c>
      <c r="J412">
        <f t="shared" si="44"/>
        <v>1</v>
      </c>
      <c r="K412">
        <f t="shared" si="45"/>
        <v>0</v>
      </c>
      <c r="L412">
        <f t="shared" si="46"/>
        <v>0</v>
      </c>
      <c r="M412">
        <f t="shared" si="47"/>
        <v>0</v>
      </c>
    </row>
    <row r="413" spans="1:13" x14ac:dyDescent="0.35">
      <c r="A413">
        <v>0</v>
      </c>
      <c r="B413">
        <v>3</v>
      </c>
      <c r="C413" t="s">
        <v>8</v>
      </c>
      <c r="E413">
        <v>0</v>
      </c>
      <c r="F413">
        <v>0</v>
      </c>
      <c r="G413">
        <v>6.8582999999999998</v>
      </c>
      <c r="H413" t="s">
        <v>12</v>
      </c>
      <c r="J413">
        <f t="shared" si="44"/>
        <v>0</v>
      </c>
      <c r="K413">
        <f t="shared" si="45"/>
        <v>0</v>
      </c>
      <c r="L413">
        <f t="shared" si="46"/>
        <v>0</v>
      </c>
      <c r="M413">
        <f t="shared" si="47"/>
        <v>0</v>
      </c>
    </row>
    <row r="414" spans="1:13" x14ac:dyDescent="0.35">
      <c r="A414">
        <v>1</v>
      </c>
      <c r="B414">
        <v>1</v>
      </c>
      <c r="C414" t="s">
        <v>10</v>
      </c>
      <c r="D414">
        <v>33</v>
      </c>
      <c r="E414">
        <v>1</v>
      </c>
      <c r="F414">
        <v>0</v>
      </c>
      <c r="G414">
        <v>90</v>
      </c>
      <c r="H414" t="s">
        <v>12</v>
      </c>
      <c r="I414">
        <f>IF(Sex="male",1,0)</f>
        <v>0</v>
      </c>
      <c r="J414">
        <f t="shared" si="44"/>
        <v>0</v>
      </c>
      <c r="K414">
        <f t="shared" si="45"/>
        <v>0</v>
      </c>
      <c r="L414">
        <f t="shared" si="46"/>
        <v>1</v>
      </c>
      <c r="M414">
        <f t="shared" si="47"/>
        <v>0</v>
      </c>
    </row>
    <row r="415" spans="1:13" x14ac:dyDescent="0.35">
      <c r="A415">
        <v>0</v>
      </c>
      <c r="B415">
        <v>2</v>
      </c>
      <c r="C415" t="s">
        <v>8</v>
      </c>
      <c r="E415">
        <v>0</v>
      </c>
      <c r="F415">
        <v>0</v>
      </c>
      <c r="G415">
        <v>0</v>
      </c>
      <c r="H415" t="s">
        <v>9</v>
      </c>
      <c r="J415">
        <f t="shared" si="44"/>
        <v>1</v>
      </c>
      <c r="K415">
        <f t="shared" si="45"/>
        <v>0</v>
      </c>
      <c r="L415">
        <f t="shared" si="46"/>
        <v>0</v>
      </c>
      <c r="M415">
        <f t="shared" si="47"/>
        <v>1</v>
      </c>
    </row>
    <row r="416" spans="1:13" x14ac:dyDescent="0.35">
      <c r="A416">
        <v>1</v>
      </c>
      <c r="B416">
        <v>3</v>
      </c>
      <c r="C416" t="s">
        <v>8</v>
      </c>
      <c r="D416">
        <v>44</v>
      </c>
      <c r="E416">
        <v>0</v>
      </c>
      <c r="F416">
        <v>0</v>
      </c>
      <c r="G416">
        <v>7.9249999999999998</v>
      </c>
      <c r="H416" t="s">
        <v>9</v>
      </c>
      <c r="I416">
        <f>IF(Sex="male",1,0)</f>
        <v>1</v>
      </c>
      <c r="J416">
        <f t="shared" si="44"/>
        <v>1</v>
      </c>
      <c r="K416">
        <f t="shared" si="45"/>
        <v>0</v>
      </c>
      <c r="L416">
        <f t="shared" si="46"/>
        <v>0</v>
      </c>
      <c r="M416">
        <f t="shared" si="47"/>
        <v>0</v>
      </c>
    </row>
    <row r="417" spans="1:13" x14ac:dyDescent="0.35">
      <c r="A417">
        <v>0</v>
      </c>
      <c r="B417">
        <v>3</v>
      </c>
      <c r="C417" t="s">
        <v>10</v>
      </c>
      <c r="E417">
        <v>0</v>
      </c>
      <c r="F417">
        <v>0</v>
      </c>
      <c r="G417">
        <v>8.0500000000000007</v>
      </c>
      <c r="H417" t="s">
        <v>9</v>
      </c>
      <c r="J417">
        <f t="shared" si="44"/>
        <v>1</v>
      </c>
      <c r="K417">
        <f t="shared" si="45"/>
        <v>0</v>
      </c>
      <c r="L417">
        <f t="shared" si="46"/>
        <v>0</v>
      </c>
      <c r="M417">
        <f t="shared" si="47"/>
        <v>0</v>
      </c>
    </row>
    <row r="418" spans="1:13" x14ac:dyDescent="0.35">
      <c r="A418">
        <v>1</v>
      </c>
      <c r="B418">
        <v>2</v>
      </c>
      <c r="C418" t="s">
        <v>10</v>
      </c>
      <c r="D418">
        <v>34</v>
      </c>
      <c r="E418">
        <v>1</v>
      </c>
      <c r="F418">
        <v>1</v>
      </c>
      <c r="G418">
        <v>32.5</v>
      </c>
      <c r="H418" t="s">
        <v>9</v>
      </c>
      <c r="I418">
        <f>IF(Sex="male",1,0)</f>
        <v>0</v>
      </c>
      <c r="J418">
        <f t="shared" si="44"/>
        <v>1</v>
      </c>
      <c r="K418">
        <f t="shared" si="45"/>
        <v>0</v>
      </c>
      <c r="L418">
        <f t="shared" si="46"/>
        <v>0</v>
      </c>
      <c r="M418">
        <f t="shared" si="47"/>
        <v>1</v>
      </c>
    </row>
    <row r="419" spans="1:13" x14ac:dyDescent="0.35">
      <c r="A419">
        <v>1</v>
      </c>
      <c r="B419">
        <v>2</v>
      </c>
      <c r="C419" t="s">
        <v>10</v>
      </c>
      <c r="D419">
        <v>18</v>
      </c>
      <c r="E419">
        <v>0</v>
      </c>
      <c r="F419">
        <v>2</v>
      </c>
      <c r="G419">
        <v>13</v>
      </c>
      <c r="H419" t="s">
        <v>9</v>
      </c>
      <c r="I419">
        <f>IF(Sex="male",1,0)</f>
        <v>0</v>
      </c>
      <c r="J419">
        <f t="shared" si="44"/>
        <v>1</v>
      </c>
      <c r="K419">
        <f t="shared" si="45"/>
        <v>0</v>
      </c>
      <c r="L419">
        <f t="shared" si="46"/>
        <v>0</v>
      </c>
      <c r="M419">
        <f t="shared" si="47"/>
        <v>1</v>
      </c>
    </row>
    <row r="420" spans="1:13" x14ac:dyDescent="0.35">
      <c r="A420">
        <v>0</v>
      </c>
      <c r="B420">
        <v>2</v>
      </c>
      <c r="C420" t="s">
        <v>8</v>
      </c>
      <c r="D420">
        <v>30</v>
      </c>
      <c r="E420">
        <v>0</v>
      </c>
      <c r="F420">
        <v>0</v>
      </c>
      <c r="G420">
        <v>13</v>
      </c>
      <c r="H420" t="s">
        <v>9</v>
      </c>
      <c r="I420">
        <f>IF(Sex="male",1,0)</f>
        <v>1</v>
      </c>
      <c r="J420">
        <f t="shared" si="44"/>
        <v>1</v>
      </c>
      <c r="K420">
        <f t="shared" si="45"/>
        <v>0</v>
      </c>
      <c r="L420">
        <f t="shared" si="46"/>
        <v>0</v>
      </c>
      <c r="M420">
        <f t="shared" si="47"/>
        <v>1</v>
      </c>
    </row>
    <row r="421" spans="1:13" x14ac:dyDescent="0.35">
      <c r="A421">
        <v>0</v>
      </c>
      <c r="B421">
        <v>3</v>
      </c>
      <c r="C421" t="s">
        <v>10</v>
      </c>
      <c r="D421">
        <v>10</v>
      </c>
      <c r="E421">
        <v>0</v>
      </c>
      <c r="F421">
        <v>2</v>
      </c>
      <c r="G421">
        <v>24.15</v>
      </c>
      <c r="H421" t="s">
        <v>9</v>
      </c>
      <c r="I421">
        <f>IF(Sex="male",1,0)</f>
        <v>0</v>
      </c>
      <c r="J421">
        <f t="shared" si="44"/>
        <v>1</v>
      </c>
      <c r="K421">
        <f t="shared" si="45"/>
        <v>0</v>
      </c>
      <c r="L421">
        <f t="shared" si="46"/>
        <v>0</v>
      </c>
      <c r="M421">
        <f t="shared" si="47"/>
        <v>0</v>
      </c>
    </row>
    <row r="422" spans="1:13" x14ac:dyDescent="0.35">
      <c r="A422">
        <v>0</v>
      </c>
      <c r="B422">
        <v>3</v>
      </c>
      <c r="C422" t="s">
        <v>8</v>
      </c>
      <c r="E422">
        <v>0</v>
      </c>
      <c r="F422">
        <v>0</v>
      </c>
      <c r="G422">
        <v>7.8958000000000004</v>
      </c>
      <c r="H422" t="s">
        <v>11</v>
      </c>
      <c r="J422">
        <f t="shared" si="44"/>
        <v>0</v>
      </c>
      <c r="K422">
        <f t="shared" si="45"/>
        <v>1</v>
      </c>
      <c r="L422">
        <f t="shared" si="46"/>
        <v>0</v>
      </c>
      <c r="M422">
        <f t="shared" si="47"/>
        <v>0</v>
      </c>
    </row>
    <row r="423" spans="1:13" x14ac:dyDescent="0.35">
      <c r="A423">
        <v>0</v>
      </c>
      <c r="B423">
        <v>3</v>
      </c>
      <c r="C423" t="s">
        <v>8</v>
      </c>
      <c r="D423">
        <v>21</v>
      </c>
      <c r="E423">
        <v>0</v>
      </c>
      <c r="F423">
        <v>0</v>
      </c>
      <c r="G423">
        <v>7.7332999999999998</v>
      </c>
      <c r="H423" t="s">
        <v>12</v>
      </c>
      <c r="I423">
        <f>IF(Sex="male",1,0)</f>
        <v>1</v>
      </c>
      <c r="J423">
        <f t="shared" si="44"/>
        <v>0</v>
      </c>
      <c r="K423">
        <f t="shared" si="45"/>
        <v>0</v>
      </c>
      <c r="L423">
        <f t="shared" si="46"/>
        <v>0</v>
      </c>
      <c r="M423">
        <f t="shared" si="47"/>
        <v>0</v>
      </c>
    </row>
    <row r="424" spans="1:13" x14ac:dyDescent="0.35">
      <c r="A424">
        <v>0</v>
      </c>
      <c r="B424">
        <v>3</v>
      </c>
      <c r="C424" t="s">
        <v>8</v>
      </c>
      <c r="D424">
        <v>29</v>
      </c>
      <c r="E424">
        <v>0</v>
      </c>
      <c r="F424">
        <v>0</v>
      </c>
      <c r="G424">
        <v>7.875</v>
      </c>
      <c r="H424" t="s">
        <v>9</v>
      </c>
      <c r="I424">
        <f>IF(Sex="male",1,0)</f>
        <v>1</v>
      </c>
      <c r="J424">
        <f t="shared" si="44"/>
        <v>1</v>
      </c>
      <c r="K424">
        <f t="shared" si="45"/>
        <v>0</v>
      </c>
      <c r="L424">
        <f t="shared" si="46"/>
        <v>0</v>
      </c>
      <c r="M424">
        <f t="shared" si="47"/>
        <v>0</v>
      </c>
    </row>
    <row r="425" spans="1:13" x14ac:dyDescent="0.35">
      <c r="A425">
        <v>0</v>
      </c>
      <c r="B425">
        <v>3</v>
      </c>
      <c r="C425" t="s">
        <v>10</v>
      </c>
      <c r="D425">
        <v>28</v>
      </c>
      <c r="E425">
        <v>1</v>
      </c>
      <c r="F425">
        <v>1</v>
      </c>
      <c r="G425">
        <v>14.4</v>
      </c>
      <c r="H425" t="s">
        <v>9</v>
      </c>
      <c r="I425">
        <f>IF(Sex="male",1,0)</f>
        <v>0</v>
      </c>
      <c r="J425">
        <f t="shared" si="44"/>
        <v>1</v>
      </c>
      <c r="K425">
        <f t="shared" si="45"/>
        <v>0</v>
      </c>
      <c r="L425">
        <f t="shared" si="46"/>
        <v>0</v>
      </c>
      <c r="M425">
        <f t="shared" si="47"/>
        <v>0</v>
      </c>
    </row>
    <row r="426" spans="1:13" x14ac:dyDescent="0.35">
      <c r="A426">
        <v>0</v>
      </c>
      <c r="B426">
        <v>3</v>
      </c>
      <c r="C426" t="s">
        <v>8</v>
      </c>
      <c r="D426">
        <v>18</v>
      </c>
      <c r="E426">
        <v>1</v>
      </c>
      <c r="F426">
        <v>1</v>
      </c>
      <c r="G426">
        <v>20.212499999999999</v>
      </c>
      <c r="H426" t="s">
        <v>9</v>
      </c>
      <c r="I426">
        <f>IF(Sex="male",1,0)</f>
        <v>1</v>
      </c>
      <c r="J426">
        <f t="shared" si="44"/>
        <v>1</v>
      </c>
      <c r="K426">
        <f t="shared" si="45"/>
        <v>0</v>
      </c>
      <c r="L426">
        <f t="shared" si="46"/>
        <v>0</v>
      </c>
      <c r="M426">
        <f t="shared" si="47"/>
        <v>0</v>
      </c>
    </row>
    <row r="427" spans="1:13" x14ac:dyDescent="0.35">
      <c r="A427">
        <v>0</v>
      </c>
      <c r="B427">
        <v>3</v>
      </c>
      <c r="C427" t="s">
        <v>8</v>
      </c>
      <c r="E427">
        <v>0</v>
      </c>
      <c r="F427">
        <v>0</v>
      </c>
      <c r="G427">
        <v>7.25</v>
      </c>
      <c r="H427" t="s">
        <v>9</v>
      </c>
      <c r="J427">
        <f t="shared" si="44"/>
        <v>1</v>
      </c>
      <c r="K427">
        <f t="shared" si="45"/>
        <v>0</v>
      </c>
      <c r="L427">
        <f t="shared" si="46"/>
        <v>0</v>
      </c>
      <c r="M427">
        <f t="shared" si="47"/>
        <v>0</v>
      </c>
    </row>
    <row r="428" spans="1:13" x14ac:dyDescent="0.35">
      <c r="A428">
        <v>1</v>
      </c>
      <c r="B428">
        <v>2</v>
      </c>
      <c r="C428" t="s">
        <v>10</v>
      </c>
      <c r="D428">
        <v>28</v>
      </c>
      <c r="E428">
        <v>1</v>
      </c>
      <c r="F428">
        <v>0</v>
      </c>
      <c r="G428">
        <v>26</v>
      </c>
      <c r="H428" t="s">
        <v>9</v>
      </c>
      <c r="I428">
        <f>IF(Sex="male",1,0)</f>
        <v>0</v>
      </c>
      <c r="J428">
        <f t="shared" si="44"/>
        <v>1</v>
      </c>
      <c r="K428">
        <f t="shared" si="45"/>
        <v>0</v>
      </c>
      <c r="L428">
        <f t="shared" si="46"/>
        <v>0</v>
      </c>
      <c r="M428">
        <f t="shared" si="47"/>
        <v>1</v>
      </c>
    </row>
    <row r="429" spans="1:13" x14ac:dyDescent="0.35">
      <c r="A429">
        <v>1</v>
      </c>
      <c r="B429">
        <v>2</v>
      </c>
      <c r="C429" t="s">
        <v>10</v>
      </c>
      <c r="D429">
        <v>19</v>
      </c>
      <c r="E429">
        <v>0</v>
      </c>
      <c r="F429">
        <v>0</v>
      </c>
      <c r="G429">
        <v>26</v>
      </c>
      <c r="H429" t="s">
        <v>9</v>
      </c>
      <c r="I429">
        <f>IF(Sex="male",1,0)</f>
        <v>0</v>
      </c>
      <c r="J429">
        <f t="shared" si="44"/>
        <v>1</v>
      </c>
      <c r="K429">
        <f t="shared" si="45"/>
        <v>0</v>
      </c>
      <c r="L429">
        <f t="shared" si="46"/>
        <v>0</v>
      </c>
      <c r="M429">
        <f t="shared" si="47"/>
        <v>1</v>
      </c>
    </row>
    <row r="430" spans="1:13" x14ac:dyDescent="0.35">
      <c r="A430">
        <v>0</v>
      </c>
      <c r="B430">
        <v>3</v>
      </c>
      <c r="C430" t="s">
        <v>8</v>
      </c>
      <c r="E430">
        <v>0</v>
      </c>
      <c r="F430">
        <v>0</v>
      </c>
      <c r="G430">
        <v>7.75</v>
      </c>
      <c r="H430" t="s">
        <v>12</v>
      </c>
      <c r="J430">
        <f t="shared" si="44"/>
        <v>0</v>
      </c>
      <c r="K430">
        <f t="shared" si="45"/>
        <v>0</v>
      </c>
      <c r="L430">
        <f t="shared" si="46"/>
        <v>0</v>
      </c>
      <c r="M430">
        <f t="shared" si="47"/>
        <v>0</v>
      </c>
    </row>
    <row r="431" spans="1:13" x14ac:dyDescent="0.35">
      <c r="A431">
        <v>1</v>
      </c>
      <c r="B431">
        <v>3</v>
      </c>
      <c r="C431" t="s">
        <v>8</v>
      </c>
      <c r="D431">
        <v>32</v>
      </c>
      <c r="E431">
        <v>0</v>
      </c>
      <c r="F431">
        <v>0</v>
      </c>
      <c r="G431">
        <v>8.0500000000000007</v>
      </c>
      <c r="H431" t="s">
        <v>9</v>
      </c>
      <c r="I431">
        <f>IF(Sex="male",1,0)</f>
        <v>1</v>
      </c>
      <c r="J431">
        <f t="shared" si="44"/>
        <v>1</v>
      </c>
      <c r="K431">
        <f t="shared" si="45"/>
        <v>0</v>
      </c>
      <c r="L431">
        <f t="shared" si="46"/>
        <v>0</v>
      </c>
      <c r="M431">
        <f t="shared" si="47"/>
        <v>0</v>
      </c>
    </row>
    <row r="432" spans="1:13" x14ac:dyDescent="0.35">
      <c r="A432">
        <v>1</v>
      </c>
      <c r="B432">
        <v>1</v>
      </c>
      <c r="C432" t="s">
        <v>8</v>
      </c>
      <c r="D432">
        <v>28</v>
      </c>
      <c r="E432">
        <v>0</v>
      </c>
      <c r="F432">
        <v>0</v>
      </c>
      <c r="G432">
        <v>26.55</v>
      </c>
      <c r="H432" t="s">
        <v>9</v>
      </c>
      <c r="I432">
        <f>IF(Sex="male",1,0)</f>
        <v>1</v>
      </c>
      <c r="J432">
        <f t="shared" si="44"/>
        <v>1</v>
      </c>
      <c r="K432">
        <f t="shared" si="45"/>
        <v>0</v>
      </c>
      <c r="L432">
        <f t="shared" si="46"/>
        <v>1</v>
      </c>
      <c r="M432">
        <f t="shared" si="47"/>
        <v>0</v>
      </c>
    </row>
    <row r="433" spans="1:13" x14ac:dyDescent="0.35">
      <c r="A433">
        <v>1</v>
      </c>
      <c r="B433">
        <v>3</v>
      </c>
      <c r="C433" t="s">
        <v>10</v>
      </c>
      <c r="E433">
        <v>1</v>
      </c>
      <c r="F433">
        <v>0</v>
      </c>
      <c r="G433">
        <v>16.100000000000001</v>
      </c>
      <c r="H433" t="s">
        <v>9</v>
      </c>
      <c r="J433">
        <f t="shared" si="44"/>
        <v>1</v>
      </c>
      <c r="K433">
        <f t="shared" si="45"/>
        <v>0</v>
      </c>
      <c r="L433">
        <f t="shared" si="46"/>
        <v>0</v>
      </c>
      <c r="M433">
        <f t="shared" si="47"/>
        <v>0</v>
      </c>
    </row>
    <row r="434" spans="1:13" x14ac:dyDescent="0.35">
      <c r="A434">
        <v>1</v>
      </c>
      <c r="B434">
        <v>2</v>
      </c>
      <c r="C434" t="s">
        <v>10</v>
      </c>
      <c r="D434">
        <v>42</v>
      </c>
      <c r="E434">
        <v>1</v>
      </c>
      <c r="F434">
        <v>0</v>
      </c>
      <c r="G434">
        <v>26</v>
      </c>
      <c r="H434" t="s">
        <v>9</v>
      </c>
      <c r="I434">
        <f t="shared" ref="I434:I445" si="49">IF(Sex="male",1,0)</f>
        <v>0</v>
      </c>
      <c r="J434">
        <f t="shared" si="44"/>
        <v>1</v>
      </c>
      <c r="K434">
        <f t="shared" si="45"/>
        <v>0</v>
      </c>
      <c r="L434">
        <f t="shared" si="46"/>
        <v>0</v>
      </c>
      <c r="M434">
        <f t="shared" si="47"/>
        <v>1</v>
      </c>
    </row>
    <row r="435" spans="1:13" x14ac:dyDescent="0.35">
      <c r="A435">
        <v>0</v>
      </c>
      <c r="B435">
        <v>3</v>
      </c>
      <c r="C435" t="s">
        <v>8</v>
      </c>
      <c r="D435">
        <v>17</v>
      </c>
      <c r="E435">
        <v>0</v>
      </c>
      <c r="F435">
        <v>0</v>
      </c>
      <c r="G435">
        <v>7.125</v>
      </c>
      <c r="H435" t="s">
        <v>9</v>
      </c>
      <c r="I435">
        <f t="shared" si="49"/>
        <v>1</v>
      </c>
      <c r="J435">
        <f t="shared" si="44"/>
        <v>1</v>
      </c>
      <c r="K435">
        <f t="shared" si="45"/>
        <v>0</v>
      </c>
      <c r="L435">
        <f t="shared" si="46"/>
        <v>0</v>
      </c>
      <c r="M435">
        <f t="shared" si="47"/>
        <v>0</v>
      </c>
    </row>
    <row r="436" spans="1:13" x14ac:dyDescent="0.35">
      <c r="A436">
        <v>0</v>
      </c>
      <c r="B436">
        <v>1</v>
      </c>
      <c r="C436" t="s">
        <v>8</v>
      </c>
      <c r="D436">
        <v>50</v>
      </c>
      <c r="E436">
        <v>1</v>
      </c>
      <c r="F436">
        <v>0</v>
      </c>
      <c r="G436">
        <v>55.9</v>
      </c>
      <c r="H436" t="s">
        <v>9</v>
      </c>
      <c r="I436">
        <f t="shared" si="49"/>
        <v>1</v>
      </c>
      <c r="J436">
        <f t="shared" si="44"/>
        <v>1</v>
      </c>
      <c r="K436">
        <f t="shared" si="45"/>
        <v>0</v>
      </c>
      <c r="L436">
        <f t="shared" si="46"/>
        <v>1</v>
      </c>
      <c r="M436">
        <f t="shared" si="47"/>
        <v>0</v>
      </c>
    </row>
    <row r="437" spans="1:13" x14ac:dyDescent="0.35">
      <c r="A437">
        <v>1</v>
      </c>
      <c r="B437">
        <v>1</v>
      </c>
      <c r="C437" t="s">
        <v>10</v>
      </c>
      <c r="D437">
        <v>14</v>
      </c>
      <c r="E437">
        <v>1</v>
      </c>
      <c r="F437">
        <v>2</v>
      </c>
      <c r="G437">
        <v>120</v>
      </c>
      <c r="H437" t="s">
        <v>9</v>
      </c>
      <c r="I437">
        <f t="shared" si="49"/>
        <v>0</v>
      </c>
      <c r="J437">
        <f t="shared" si="44"/>
        <v>1</v>
      </c>
      <c r="K437">
        <f t="shared" si="45"/>
        <v>0</v>
      </c>
      <c r="L437">
        <f t="shared" si="46"/>
        <v>1</v>
      </c>
      <c r="M437">
        <f t="shared" si="47"/>
        <v>0</v>
      </c>
    </row>
    <row r="438" spans="1:13" x14ac:dyDescent="0.35">
      <c r="A438">
        <v>0</v>
      </c>
      <c r="B438">
        <v>3</v>
      </c>
      <c r="C438" t="s">
        <v>10</v>
      </c>
      <c r="D438">
        <v>21</v>
      </c>
      <c r="E438">
        <v>2</v>
      </c>
      <c r="F438">
        <v>2</v>
      </c>
      <c r="G438">
        <v>34.375</v>
      </c>
      <c r="H438" t="s">
        <v>9</v>
      </c>
      <c r="I438">
        <f t="shared" si="49"/>
        <v>0</v>
      </c>
      <c r="J438">
        <f t="shared" si="44"/>
        <v>1</v>
      </c>
      <c r="K438">
        <f t="shared" si="45"/>
        <v>0</v>
      </c>
      <c r="L438">
        <f t="shared" si="46"/>
        <v>0</v>
      </c>
      <c r="M438">
        <f t="shared" si="47"/>
        <v>0</v>
      </c>
    </row>
    <row r="439" spans="1:13" x14ac:dyDescent="0.35">
      <c r="A439">
        <v>1</v>
      </c>
      <c r="B439">
        <v>2</v>
      </c>
      <c r="C439" t="s">
        <v>10</v>
      </c>
      <c r="D439">
        <v>24</v>
      </c>
      <c r="E439">
        <v>2</v>
      </c>
      <c r="F439">
        <v>3</v>
      </c>
      <c r="G439">
        <v>18.75</v>
      </c>
      <c r="H439" t="s">
        <v>9</v>
      </c>
      <c r="I439">
        <f t="shared" si="49"/>
        <v>0</v>
      </c>
      <c r="J439">
        <f t="shared" si="44"/>
        <v>1</v>
      </c>
      <c r="K439">
        <f t="shared" si="45"/>
        <v>0</v>
      </c>
      <c r="L439">
        <f t="shared" si="46"/>
        <v>0</v>
      </c>
      <c r="M439">
        <f t="shared" si="47"/>
        <v>1</v>
      </c>
    </row>
    <row r="440" spans="1:13" x14ac:dyDescent="0.35">
      <c r="A440">
        <v>0</v>
      </c>
      <c r="B440">
        <v>1</v>
      </c>
      <c r="C440" t="s">
        <v>8</v>
      </c>
      <c r="D440">
        <v>64</v>
      </c>
      <c r="E440">
        <v>1</v>
      </c>
      <c r="F440">
        <v>4</v>
      </c>
      <c r="G440">
        <v>263</v>
      </c>
      <c r="H440" t="s">
        <v>9</v>
      </c>
      <c r="I440">
        <f t="shared" si="49"/>
        <v>1</v>
      </c>
      <c r="J440">
        <f t="shared" si="44"/>
        <v>1</v>
      </c>
      <c r="K440">
        <f t="shared" si="45"/>
        <v>0</v>
      </c>
      <c r="L440">
        <f t="shared" si="46"/>
        <v>1</v>
      </c>
      <c r="M440">
        <f t="shared" si="47"/>
        <v>0</v>
      </c>
    </row>
    <row r="441" spans="1:13" x14ac:dyDescent="0.35">
      <c r="A441">
        <v>0</v>
      </c>
      <c r="B441">
        <v>2</v>
      </c>
      <c r="C441" t="s">
        <v>8</v>
      </c>
      <c r="D441">
        <v>31</v>
      </c>
      <c r="E441">
        <v>0</v>
      </c>
      <c r="F441">
        <v>0</v>
      </c>
      <c r="G441">
        <v>10.5</v>
      </c>
      <c r="H441" t="s">
        <v>9</v>
      </c>
      <c r="I441">
        <f t="shared" si="49"/>
        <v>1</v>
      </c>
      <c r="J441">
        <f t="shared" si="44"/>
        <v>1</v>
      </c>
      <c r="K441">
        <f t="shared" si="45"/>
        <v>0</v>
      </c>
      <c r="L441">
        <f t="shared" si="46"/>
        <v>0</v>
      </c>
      <c r="M441">
        <f t="shared" si="47"/>
        <v>1</v>
      </c>
    </row>
    <row r="442" spans="1:13" x14ac:dyDescent="0.35">
      <c r="A442">
        <v>1</v>
      </c>
      <c r="B442">
        <v>2</v>
      </c>
      <c r="C442" t="s">
        <v>10</v>
      </c>
      <c r="D442">
        <v>45</v>
      </c>
      <c r="E442">
        <v>1</v>
      </c>
      <c r="F442">
        <v>1</v>
      </c>
      <c r="G442">
        <v>26.25</v>
      </c>
      <c r="H442" t="s">
        <v>9</v>
      </c>
      <c r="I442">
        <f t="shared" si="49"/>
        <v>0</v>
      </c>
      <c r="J442">
        <f t="shared" si="44"/>
        <v>1</v>
      </c>
      <c r="K442">
        <f t="shared" si="45"/>
        <v>0</v>
      </c>
      <c r="L442">
        <f t="shared" si="46"/>
        <v>0</v>
      </c>
      <c r="M442">
        <f t="shared" si="47"/>
        <v>1</v>
      </c>
    </row>
    <row r="443" spans="1:13" x14ac:dyDescent="0.35">
      <c r="A443">
        <v>0</v>
      </c>
      <c r="B443">
        <v>3</v>
      </c>
      <c r="C443" t="s">
        <v>8</v>
      </c>
      <c r="D443">
        <v>20</v>
      </c>
      <c r="E443">
        <v>0</v>
      </c>
      <c r="F443">
        <v>0</v>
      </c>
      <c r="G443">
        <v>9.5</v>
      </c>
      <c r="H443" t="s">
        <v>9</v>
      </c>
      <c r="I443">
        <f t="shared" si="49"/>
        <v>1</v>
      </c>
      <c r="J443">
        <f t="shared" si="44"/>
        <v>1</v>
      </c>
      <c r="K443">
        <f t="shared" si="45"/>
        <v>0</v>
      </c>
      <c r="L443">
        <f t="shared" si="46"/>
        <v>0</v>
      </c>
      <c r="M443">
        <f t="shared" si="47"/>
        <v>0</v>
      </c>
    </row>
    <row r="444" spans="1:13" x14ac:dyDescent="0.35">
      <c r="A444">
        <v>0</v>
      </c>
      <c r="B444">
        <v>3</v>
      </c>
      <c r="C444" t="s">
        <v>8</v>
      </c>
      <c r="D444">
        <v>25</v>
      </c>
      <c r="E444">
        <v>1</v>
      </c>
      <c r="F444">
        <v>0</v>
      </c>
      <c r="G444">
        <v>7.7750000000000004</v>
      </c>
      <c r="H444" t="s">
        <v>9</v>
      </c>
      <c r="I444">
        <f t="shared" si="49"/>
        <v>1</v>
      </c>
      <c r="J444">
        <f t="shared" si="44"/>
        <v>1</v>
      </c>
      <c r="K444">
        <f t="shared" si="45"/>
        <v>0</v>
      </c>
      <c r="L444">
        <f t="shared" si="46"/>
        <v>0</v>
      </c>
      <c r="M444">
        <f t="shared" si="47"/>
        <v>0</v>
      </c>
    </row>
    <row r="445" spans="1:13" x14ac:dyDescent="0.35">
      <c r="A445">
        <v>1</v>
      </c>
      <c r="B445">
        <v>2</v>
      </c>
      <c r="C445" t="s">
        <v>10</v>
      </c>
      <c r="D445">
        <v>28</v>
      </c>
      <c r="E445">
        <v>0</v>
      </c>
      <c r="F445">
        <v>0</v>
      </c>
      <c r="G445">
        <v>13</v>
      </c>
      <c r="H445" t="s">
        <v>9</v>
      </c>
      <c r="I445">
        <f t="shared" si="49"/>
        <v>0</v>
      </c>
      <c r="J445">
        <f t="shared" si="44"/>
        <v>1</v>
      </c>
      <c r="K445">
        <f t="shared" si="45"/>
        <v>0</v>
      </c>
      <c r="L445">
        <f t="shared" si="46"/>
        <v>0</v>
      </c>
      <c r="M445">
        <f t="shared" si="47"/>
        <v>1</v>
      </c>
    </row>
    <row r="446" spans="1:13" x14ac:dyDescent="0.35">
      <c r="A446">
        <v>1</v>
      </c>
      <c r="B446">
        <v>3</v>
      </c>
      <c r="C446" t="s">
        <v>8</v>
      </c>
      <c r="E446">
        <v>0</v>
      </c>
      <c r="F446">
        <v>0</v>
      </c>
      <c r="G446">
        <v>8.1125000000000007</v>
      </c>
      <c r="H446" t="s">
        <v>9</v>
      </c>
      <c r="J446">
        <f t="shared" si="44"/>
        <v>1</v>
      </c>
      <c r="K446">
        <f t="shared" si="45"/>
        <v>0</v>
      </c>
      <c r="L446">
        <f t="shared" si="46"/>
        <v>0</v>
      </c>
      <c r="M446">
        <f t="shared" si="47"/>
        <v>0</v>
      </c>
    </row>
    <row r="447" spans="1:13" x14ac:dyDescent="0.35">
      <c r="A447">
        <v>1</v>
      </c>
      <c r="B447">
        <v>1</v>
      </c>
      <c r="C447" t="s">
        <v>8</v>
      </c>
      <c r="D447">
        <v>4</v>
      </c>
      <c r="E447">
        <v>0</v>
      </c>
      <c r="F447">
        <v>2</v>
      </c>
      <c r="G447">
        <v>81.8583</v>
      </c>
      <c r="H447" t="s">
        <v>9</v>
      </c>
      <c r="I447">
        <f t="shared" ref="I447:I452" si="50">IF(Sex="male",1,0)</f>
        <v>1</v>
      </c>
      <c r="J447">
        <f t="shared" si="44"/>
        <v>1</v>
      </c>
      <c r="K447">
        <f t="shared" si="45"/>
        <v>0</v>
      </c>
      <c r="L447">
        <f t="shared" si="46"/>
        <v>1</v>
      </c>
      <c r="M447">
        <f t="shared" si="47"/>
        <v>0</v>
      </c>
    </row>
    <row r="448" spans="1:13" x14ac:dyDescent="0.35">
      <c r="A448">
        <v>1</v>
      </c>
      <c r="B448">
        <v>2</v>
      </c>
      <c r="C448" t="s">
        <v>10</v>
      </c>
      <c r="D448">
        <v>13</v>
      </c>
      <c r="E448">
        <v>0</v>
      </c>
      <c r="F448">
        <v>1</v>
      </c>
      <c r="G448">
        <v>19.5</v>
      </c>
      <c r="H448" t="s">
        <v>9</v>
      </c>
      <c r="I448">
        <f t="shared" si="50"/>
        <v>0</v>
      </c>
      <c r="J448">
        <f t="shared" si="44"/>
        <v>1</v>
      </c>
      <c r="K448">
        <f t="shared" si="45"/>
        <v>0</v>
      </c>
      <c r="L448">
        <f t="shared" si="46"/>
        <v>0</v>
      </c>
      <c r="M448">
        <f t="shared" si="47"/>
        <v>1</v>
      </c>
    </row>
    <row r="449" spans="1:13" x14ac:dyDescent="0.35">
      <c r="A449">
        <v>1</v>
      </c>
      <c r="B449">
        <v>1</v>
      </c>
      <c r="C449" t="s">
        <v>8</v>
      </c>
      <c r="D449">
        <v>34</v>
      </c>
      <c r="E449">
        <v>0</v>
      </c>
      <c r="F449">
        <v>0</v>
      </c>
      <c r="G449">
        <v>26.55</v>
      </c>
      <c r="H449" t="s">
        <v>9</v>
      </c>
      <c r="I449">
        <f t="shared" si="50"/>
        <v>1</v>
      </c>
      <c r="J449">
        <f t="shared" si="44"/>
        <v>1</v>
      </c>
      <c r="K449">
        <f t="shared" si="45"/>
        <v>0</v>
      </c>
      <c r="L449">
        <f t="shared" si="46"/>
        <v>1</v>
      </c>
      <c r="M449">
        <f t="shared" si="47"/>
        <v>0</v>
      </c>
    </row>
    <row r="450" spans="1:13" x14ac:dyDescent="0.35">
      <c r="A450">
        <v>1</v>
      </c>
      <c r="B450">
        <v>3</v>
      </c>
      <c r="C450" t="s">
        <v>10</v>
      </c>
      <c r="D450">
        <v>5</v>
      </c>
      <c r="E450">
        <v>2</v>
      </c>
      <c r="F450">
        <v>1</v>
      </c>
      <c r="G450">
        <v>19.258299999999998</v>
      </c>
      <c r="H450" t="s">
        <v>11</v>
      </c>
      <c r="I450">
        <f t="shared" si="50"/>
        <v>0</v>
      </c>
      <c r="J450">
        <f t="shared" ref="J450:J513" si="51">IF(Embarked="S",1,0)</f>
        <v>0</v>
      </c>
      <c r="K450">
        <f t="shared" ref="K450:K513" si="52">IF(Embarked="C",1,0)</f>
        <v>1</v>
      </c>
      <c r="L450">
        <f t="shared" ref="L450:L513" si="53">IF(Pclass=1,1,0)</f>
        <v>0</v>
      </c>
      <c r="M450">
        <f t="shared" ref="M450:M513" si="54">IF(Pclass=2,1,0)</f>
        <v>0</v>
      </c>
    </row>
    <row r="451" spans="1:13" x14ac:dyDescent="0.35">
      <c r="A451">
        <v>1</v>
      </c>
      <c r="B451">
        <v>1</v>
      </c>
      <c r="C451" t="s">
        <v>8</v>
      </c>
      <c r="D451">
        <v>52</v>
      </c>
      <c r="E451">
        <v>0</v>
      </c>
      <c r="F451">
        <v>0</v>
      </c>
      <c r="G451">
        <v>30.5</v>
      </c>
      <c r="H451" t="s">
        <v>9</v>
      </c>
      <c r="I451">
        <f t="shared" si="50"/>
        <v>1</v>
      </c>
      <c r="J451">
        <f t="shared" si="51"/>
        <v>1</v>
      </c>
      <c r="K451">
        <f t="shared" si="52"/>
        <v>0</v>
      </c>
      <c r="L451">
        <f t="shared" si="53"/>
        <v>1</v>
      </c>
      <c r="M451">
        <f t="shared" si="54"/>
        <v>0</v>
      </c>
    </row>
    <row r="452" spans="1:13" x14ac:dyDescent="0.35">
      <c r="A452">
        <v>0</v>
      </c>
      <c r="B452">
        <v>2</v>
      </c>
      <c r="C452" t="s">
        <v>8</v>
      </c>
      <c r="D452">
        <v>36</v>
      </c>
      <c r="E452">
        <v>1</v>
      </c>
      <c r="F452">
        <v>2</v>
      </c>
      <c r="G452">
        <v>27.75</v>
      </c>
      <c r="H452" t="s">
        <v>9</v>
      </c>
      <c r="I452">
        <f t="shared" si="50"/>
        <v>1</v>
      </c>
      <c r="J452">
        <f t="shared" si="51"/>
        <v>1</v>
      </c>
      <c r="K452">
        <f t="shared" si="52"/>
        <v>0</v>
      </c>
      <c r="L452">
        <f t="shared" si="53"/>
        <v>0</v>
      </c>
      <c r="M452">
        <f t="shared" si="54"/>
        <v>1</v>
      </c>
    </row>
    <row r="453" spans="1:13" x14ac:dyDescent="0.35">
      <c r="A453">
        <v>0</v>
      </c>
      <c r="B453">
        <v>3</v>
      </c>
      <c r="C453" t="s">
        <v>8</v>
      </c>
      <c r="E453">
        <v>1</v>
      </c>
      <c r="F453">
        <v>0</v>
      </c>
      <c r="G453">
        <v>19.966699999999999</v>
      </c>
      <c r="H453" t="s">
        <v>9</v>
      </c>
      <c r="J453">
        <f t="shared" si="51"/>
        <v>1</v>
      </c>
      <c r="K453">
        <f t="shared" si="52"/>
        <v>0</v>
      </c>
      <c r="L453">
        <f t="shared" si="53"/>
        <v>0</v>
      </c>
      <c r="M453">
        <f t="shared" si="54"/>
        <v>0</v>
      </c>
    </row>
    <row r="454" spans="1:13" x14ac:dyDescent="0.35">
      <c r="A454">
        <v>0</v>
      </c>
      <c r="B454">
        <v>1</v>
      </c>
      <c r="C454" t="s">
        <v>8</v>
      </c>
      <c r="D454">
        <v>30</v>
      </c>
      <c r="E454">
        <v>0</v>
      </c>
      <c r="F454">
        <v>0</v>
      </c>
      <c r="G454">
        <v>27.75</v>
      </c>
      <c r="H454" t="s">
        <v>11</v>
      </c>
      <c r="I454">
        <f>IF(Sex="male",1,0)</f>
        <v>1</v>
      </c>
      <c r="J454">
        <f t="shared" si="51"/>
        <v>0</v>
      </c>
      <c r="K454">
        <f t="shared" si="52"/>
        <v>1</v>
      </c>
      <c r="L454">
        <f t="shared" si="53"/>
        <v>1</v>
      </c>
      <c r="M454">
        <f t="shared" si="54"/>
        <v>0</v>
      </c>
    </row>
    <row r="455" spans="1:13" x14ac:dyDescent="0.35">
      <c r="A455">
        <v>1</v>
      </c>
      <c r="B455">
        <v>1</v>
      </c>
      <c r="C455" t="s">
        <v>8</v>
      </c>
      <c r="D455">
        <v>49</v>
      </c>
      <c r="E455">
        <v>1</v>
      </c>
      <c r="F455">
        <v>0</v>
      </c>
      <c r="G455">
        <v>89.104200000000006</v>
      </c>
      <c r="H455" t="s">
        <v>11</v>
      </c>
      <c r="I455">
        <f>IF(Sex="male",1,0)</f>
        <v>1</v>
      </c>
      <c r="J455">
        <f t="shared" si="51"/>
        <v>0</v>
      </c>
      <c r="K455">
        <f t="shared" si="52"/>
        <v>1</v>
      </c>
      <c r="L455">
        <f t="shared" si="53"/>
        <v>1</v>
      </c>
      <c r="M455">
        <f t="shared" si="54"/>
        <v>0</v>
      </c>
    </row>
    <row r="456" spans="1:13" x14ac:dyDescent="0.35">
      <c r="A456">
        <v>0</v>
      </c>
      <c r="B456">
        <v>3</v>
      </c>
      <c r="C456" t="s">
        <v>8</v>
      </c>
      <c r="E456">
        <v>0</v>
      </c>
      <c r="F456">
        <v>0</v>
      </c>
      <c r="G456">
        <v>8.0500000000000007</v>
      </c>
      <c r="H456" t="s">
        <v>9</v>
      </c>
      <c r="J456">
        <f t="shared" si="51"/>
        <v>1</v>
      </c>
      <c r="K456">
        <f t="shared" si="52"/>
        <v>0</v>
      </c>
      <c r="L456">
        <f t="shared" si="53"/>
        <v>0</v>
      </c>
      <c r="M456">
        <f t="shared" si="54"/>
        <v>0</v>
      </c>
    </row>
    <row r="457" spans="1:13" x14ac:dyDescent="0.35">
      <c r="A457">
        <v>1</v>
      </c>
      <c r="B457">
        <v>3</v>
      </c>
      <c r="C457" t="s">
        <v>8</v>
      </c>
      <c r="D457">
        <v>29</v>
      </c>
      <c r="E457">
        <v>0</v>
      </c>
      <c r="F457">
        <v>0</v>
      </c>
      <c r="G457">
        <v>7.8958000000000004</v>
      </c>
      <c r="H457" t="s">
        <v>11</v>
      </c>
      <c r="I457">
        <f>IF(Sex="male",1,0)</f>
        <v>1</v>
      </c>
      <c r="J457">
        <f t="shared" si="51"/>
        <v>0</v>
      </c>
      <c r="K457">
        <f t="shared" si="52"/>
        <v>1</v>
      </c>
      <c r="L457">
        <f t="shared" si="53"/>
        <v>0</v>
      </c>
      <c r="M457">
        <f t="shared" si="54"/>
        <v>0</v>
      </c>
    </row>
    <row r="458" spans="1:13" x14ac:dyDescent="0.35">
      <c r="A458">
        <v>0</v>
      </c>
      <c r="B458">
        <v>1</v>
      </c>
      <c r="C458" t="s">
        <v>8</v>
      </c>
      <c r="D458">
        <v>65</v>
      </c>
      <c r="E458">
        <v>0</v>
      </c>
      <c r="F458">
        <v>0</v>
      </c>
      <c r="G458">
        <v>26.55</v>
      </c>
      <c r="H458" t="s">
        <v>9</v>
      </c>
      <c r="I458">
        <f>IF(Sex="male",1,0)</f>
        <v>1</v>
      </c>
      <c r="J458">
        <f t="shared" si="51"/>
        <v>1</v>
      </c>
      <c r="K458">
        <f t="shared" si="52"/>
        <v>0</v>
      </c>
      <c r="L458">
        <f t="shared" si="53"/>
        <v>1</v>
      </c>
      <c r="M458">
        <f t="shared" si="54"/>
        <v>0</v>
      </c>
    </row>
    <row r="459" spans="1:13" x14ac:dyDescent="0.35">
      <c r="A459">
        <v>1</v>
      </c>
      <c r="B459">
        <v>1</v>
      </c>
      <c r="C459" t="s">
        <v>10</v>
      </c>
      <c r="E459">
        <v>1</v>
      </c>
      <c r="F459">
        <v>0</v>
      </c>
      <c r="G459">
        <v>51.862499999999997</v>
      </c>
      <c r="H459" t="s">
        <v>9</v>
      </c>
      <c r="J459">
        <f t="shared" si="51"/>
        <v>1</v>
      </c>
      <c r="K459">
        <f t="shared" si="52"/>
        <v>0</v>
      </c>
      <c r="L459">
        <f t="shared" si="53"/>
        <v>1</v>
      </c>
      <c r="M459">
        <f t="shared" si="54"/>
        <v>0</v>
      </c>
    </row>
    <row r="460" spans="1:13" x14ac:dyDescent="0.35">
      <c r="A460">
        <v>1</v>
      </c>
      <c r="B460">
        <v>2</v>
      </c>
      <c r="C460" t="s">
        <v>10</v>
      </c>
      <c r="D460">
        <v>50</v>
      </c>
      <c r="E460">
        <v>0</v>
      </c>
      <c r="F460">
        <v>0</v>
      </c>
      <c r="G460">
        <v>10.5</v>
      </c>
      <c r="H460" t="s">
        <v>9</v>
      </c>
      <c r="I460">
        <f>IF(Sex="male",1,0)</f>
        <v>0</v>
      </c>
      <c r="J460">
        <f t="shared" si="51"/>
        <v>1</v>
      </c>
      <c r="K460">
        <f t="shared" si="52"/>
        <v>0</v>
      </c>
      <c r="L460">
        <f t="shared" si="53"/>
        <v>0</v>
      </c>
      <c r="M460">
        <f t="shared" si="54"/>
        <v>1</v>
      </c>
    </row>
    <row r="461" spans="1:13" x14ac:dyDescent="0.35">
      <c r="A461">
        <v>0</v>
      </c>
      <c r="B461">
        <v>3</v>
      </c>
      <c r="C461" t="s">
        <v>8</v>
      </c>
      <c r="E461">
        <v>0</v>
      </c>
      <c r="F461">
        <v>0</v>
      </c>
      <c r="G461">
        <v>7.75</v>
      </c>
      <c r="H461" t="s">
        <v>12</v>
      </c>
      <c r="J461">
        <f t="shared" si="51"/>
        <v>0</v>
      </c>
      <c r="K461">
        <f t="shared" si="52"/>
        <v>0</v>
      </c>
      <c r="L461">
        <f t="shared" si="53"/>
        <v>0</v>
      </c>
      <c r="M461">
        <f t="shared" si="54"/>
        <v>0</v>
      </c>
    </row>
    <row r="462" spans="1:13" x14ac:dyDescent="0.35">
      <c r="A462">
        <v>1</v>
      </c>
      <c r="B462">
        <v>1</v>
      </c>
      <c r="C462" t="s">
        <v>8</v>
      </c>
      <c r="D462">
        <v>48</v>
      </c>
      <c r="E462">
        <v>0</v>
      </c>
      <c r="F462">
        <v>0</v>
      </c>
      <c r="G462">
        <v>26.55</v>
      </c>
      <c r="H462" t="s">
        <v>9</v>
      </c>
      <c r="I462">
        <f>IF(Sex="male",1,0)</f>
        <v>1</v>
      </c>
      <c r="J462">
        <f t="shared" si="51"/>
        <v>1</v>
      </c>
      <c r="K462">
        <f t="shared" si="52"/>
        <v>0</v>
      </c>
      <c r="L462">
        <f t="shared" si="53"/>
        <v>1</v>
      </c>
      <c r="M462">
        <f t="shared" si="54"/>
        <v>0</v>
      </c>
    </row>
    <row r="463" spans="1:13" x14ac:dyDescent="0.35">
      <c r="A463">
        <v>0</v>
      </c>
      <c r="B463">
        <v>3</v>
      </c>
      <c r="C463" t="s">
        <v>8</v>
      </c>
      <c r="D463">
        <v>34</v>
      </c>
      <c r="E463">
        <v>0</v>
      </c>
      <c r="F463">
        <v>0</v>
      </c>
      <c r="G463">
        <v>8.0500000000000007</v>
      </c>
      <c r="H463" t="s">
        <v>9</v>
      </c>
      <c r="I463">
        <f>IF(Sex="male",1,0)</f>
        <v>1</v>
      </c>
      <c r="J463">
        <f t="shared" si="51"/>
        <v>1</v>
      </c>
      <c r="K463">
        <f t="shared" si="52"/>
        <v>0</v>
      </c>
      <c r="L463">
        <f t="shared" si="53"/>
        <v>0</v>
      </c>
      <c r="M463">
        <f t="shared" si="54"/>
        <v>0</v>
      </c>
    </row>
    <row r="464" spans="1:13" x14ac:dyDescent="0.35">
      <c r="A464">
        <v>0</v>
      </c>
      <c r="B464">
        <v>1</v>
      </c>
      <c r="C464" t="s">
        <v>8</v>
      </c>
      <c r="D464">
        <v>47</v>
      </c>
      <c r="E464">
        <v>0</v>
      </c>
      <c r="F464">
        <v>0</v>
      </c>
      <c r="G464">
        <v>38.5</v>
      </c>
      <c r="H464" t="s">
        <v>9</v>
      </c>
      <c r="I464">
        <f>IF(Sex="male",1,0)</f>
        <v>1</v>
      </c>
      <c r="J464">
        <f t="shared" si="51"/>
        <v>1</v>
      </c>
      <c r="K464">
        <f t="shared" si="52"/>
        <v>0</v>
      </c>
      <c r="L464">
        <f t="shared" si="53"/>
        <v>1</v>
      </c>
      <c r="M464">
        <f t="shared" si="54"/>
        <v>0</v>
      </c>
    </row>
    <row r="465" spans="1:13" x14ac:dyDescent="0.35">
      <c r="A465">
        <v>0</v>
      </c>
      <c r="B465">
        <v>2</v>
      </c>
      <c r="C465" t="s">
        <v>8</v>
      </c>
      <c r="D465">
        <v>48</v>
      </c>
      <c r="E465">
        <v>0</v>
      </c>
      <c r="F465">
        <v>0</v>
      </c>
      <c r="G465">
        <v>13</v>
      </c>
      <c r="H465" t="s">
        <v>9</v>
      </c>
      <c r="I465">
        <f>IF(Sex="male",1,0)</f>
        <v>1</v>
      </c>
      <c r="J465">
        <f t="shared" si="51"/>
        <v>1</v>
      </c>
      <c r="K465">
        <f t="shared" si="52"/>
        <v>0</v>
      </c>
      <c r="L465">
        <f t="shared" si="53"/>
        <v>0</v>
      </c>
      <c r="M465">
        <f t="shared" si="54"/>
        <v>1</v>
      </c>
    </row>
    <row r="466" spans="1:13" x14ac:dyDescent="0.35">
      <c r="A466">
        <v>0</v>
      </c>
      <c r="B466">
        <v>3</v>
      </c>
      <c r="C466" t="s">
        <v>8</v>
      </c>
      <c r="E466">
        <v>0</v>
      </c>
      <c r="F466">
        <v>0</v>
      </c>
      <c r="G466">
        <v>8.0500000000000007</v>
      </c>
      <c r="H466" t="s">
        <v>9</v>
      </c>
      <c r="J466">
        <f t="shared" si="51"/>
        <v>1</v>
      </c>
      <c r="K466">
        <f t="shared" si="52"/>
        <v>0</v>
      </c>
      <c r="L466">
        <f t="shared" si="53"/>
        <v>0</v>
      </c>
      <c r="M466">
        <f t="shared" si="54"/>
        <v>0</v>
      </c>
    </row>
    <row r="467" spans="1:13" x14ac:dyDescent="0.35">
      <c r="A467">
        <v>0</v>
      </c>
      <c r="B467">
        <v>3</v>
      </c>
      <c r="C467" t="s">
        <v>8</v>
      </c>
      <c r="D467">
        <v>38</v>
      </c>
      <c r="E467">
        <v>0</v>
      </c>
      <c r="F467">
        <v>0</v>
      </c>
      <c r="G467">
        <v>7.05</v>
      </c>
      <c r="H467" t="s">
        <v>9</v>
      </c>
      <c r="I467">
        <f>IF(Sex="male",1,0)</f>
        <v>1</v>
      </c>
      <c r="J467">
        <f t="shared" si="51"/>
        <v>1</v>
      </c>
      <c r="K467">
        <f t="shared" si="52"/>
        <v>0</v>
      </c>
      <c r="L467">
        <f t="shared" si="53"/>
        <v>0</v>
      </c>
      <c r="M467">
        <f t="shared" si="54"/>
        <v>0</v>
      </c>
    </row>
    <row r="468" spans="1:13" x14ac:dyDescent="0.35">
      <c r="A468">
        <v>0</v>
      </c>
      <c r="B468">
        <v>2</v>
      </c>
      <c r="C468" t="s">
        <v>8</v>
      </c>
      <c r="E468">
        <v>0</v>
      </c>
      <c r="F468">
        <v>0</v>
      </c>
      <c r="G468">
        <v>0</v>
      </c>
      <c r="H468" t="s">
        <v>9</v>
      </c>
      <c r="J468">
        <f t="shared" si="51"/>
        <v>1</v>
      </c>
      <c r="K468">
        <f t="shared" si="52"/>
        <v>0</v>
      </c>
      <c r="L468">
        <f t="shared" si="53"/>
        <v>0</v>
      </c>
      <c r="M468">
        <f t="shared" si="54"/>
        <v>1</v>
      </c>
    </row>
    <row r="469" spans="1:13" x14ac:dyDescent="0.35">
      <c r="A469">
        <v>0</v>
      </c>
      <c r="B469">
        <v>1</v>
      </c>
      <c r="C469" t="s">
        <v>8</v>
      </c>
      <c r="D469">
        <v>56</v>
      </c>
      <c r="E469">
        <v>0</v>
      </c>
      <c r="F469">
        <v>0</v>
      </c>
      <c r="G469">
        <v>26.55</v>
      </c>
      <c r="H469" t="s">
        <v>9</v>
      </c>
      <c r="I469">
        <f>IF(Sex="male",1,0)</f>
        <v>1</v>
      </c>
      <c r="J469">
        <f t="shared" si="51"/>
        <v>1</v>
      </c>
      <c r="K469">
        <f t="shared" si="52"/>
        <v>0</v>
      </c>
      <c r="L469">
        <f t="shared" si="53"/>
        <v>1</v>
      </c>
      <c r="M469">
        <f t="shared" si="54"/>
        <v>0</v>
      </c>
    </row>
    <row r="470" spans="1:13" x14ac:dyDescent="0.35">
      <c r="A470">
        <v>0</v>
      </c>
      <c r="B470">
        <v>3</v>
      </c>
      <c r="C470" t="s">
        <v>8</v>
      </c>
      <c r="E470">
        <v>0</v>
      </c>
      <c r="F470">
        <v>0</v>
      </c>
      <c r="G470">
        <v>7.7249999999999996</v>
      </c>
      <c r="H470" t="s">
        <v>12</v>
      </c>
      <c r="J470">
        <f t="shared" si="51"/>
        <v>0</v>
      </c>
      <c r="K470">
        <f t="shared" si="52"/>
        <v>0</v>
      </c>
      <c r="L470">
        <f t="shared" si="53"/>
        <v>0</v>
      </c>
      <c r="M470">
        <f t="shared" si="54"/>
        <v>0</v>
      </c>
    </row>
    <row r="471" spans="1:13" x14ac:dyDescent="0.35">
      <c r="A471">
        <v>1</v>
      </c>
      <c r="B471">
        <v>3</v>
      </c>
      <c r="C471" t="s">
        <v>10</v>
      </c>
      <c r="D471">
        <v>0.75</v>
      </c>
      <c r="E471">
        <v>2</v>
      </c>
      <c r="F471">
        <v>1</v>
      </c>
      <c r="G471">
        <v>19.258299999999998</v>
      </c>
      <c r="H471" t="s">
        <v>11</v>
      </c>
      <c r="I471">
        <f>IF(Sex="male",1,0)</f>
        <v>0</v>
      </c>
      <c r="J471">
        <f t="shared" si="51"/>
        <v>0</v>
      </c>
      <c r="K471">
        <f t="shared" si="52"/>
        <v>1</v>
      </c>
      <c r="L471">
        <f t="shared" si="53"/>
        <v>0</v>
      </c>
      <c r="M471">
        <f t="shared" si="54"/>
        <v>0</v>
      </c>
    </row>
    <row r="472" spans="1:13" x14ac:dyDescent="0.35">
      <c r="A472">
        <v>0</v>
      </c>
      <c r="B472">
        <v>3</v>
      </c>
      <c r="C472" t="s">
        <v>8</v>
      </c>
      <c r="E472">
        <v>0</v>
      </c>
      <c r="F472">
        <v>0</v>
      </c>
      <c r="G472">
        <v>7.25</v>
      </c>
      <c r="H472" t="s">
        <v>9</v>
      </c>
      <c r="J472">
        <f t="shared" si="51"/>
        <v>1</v>
      </c>
      <c r="K472">
        <f t="shared" si="52"/>
        <v>0</v>
      </c>
      <c r="L472">
        <f t="shared" si="53"/>
        <v>0</v>
      </c>
      <c r="M472">
        <f t="shared" si="54"/>
        <v>0</v>
      </c>
    </row>
    <row r="473" spans="1:13" x14ac:dyDescent="0.35">
      <c r="A473">
        <v>0</v>
      </c>
      <c r="B473">
        <v>3</v>
      </c>
      <c r="C473" t="s">
        <v>8</v>
      </c>
      <c r="D473">
        <v>38</v>
      </c>
      <c r="E473">
        <v>0</v>
      </c>
      <c r="F473">
        <v>0</v>
      </c>
      <c r="G473">
        <v>8.6624999999999996</v>
      </c>
      <c r="H473" t="s">
        <v>9</v>
      </c>
      <c r="I473">
        <f>IF(Sex="male",1,0)</f>
        <v>1</v>
      </c>
      <c r="J473">
        <f t="shared" si="51"/>
        <v>1</v>
      </c>
      <c r="K473">
        <f t="shared" si="52"/>
        <v>0</v>
      </c>
      <c r="L473">
        <f t="shared" si="53"/>
        <v>0</v>
      </c>
      <c r="M473">
        <f t="shared" si="54"/>
        <v>0</v>
      </c>
    </row>
    <row r="474" spans="1:13" x14ac:dyDescent="0.35">
      <c r="A474">
        <v>1</v>
      </c>
      <c r="B474">
        <v>2</v>
      </c>
      <c r="C474" t="s">
        <v>10</v>
      </c>
      <c r="D474">
        <v>33</v>
      </c>
      <c r="E474">
        <v>1</v>
      </c>
      <c r="F474">
        <v>2</v>
      </c>
      <c r="G474">
        <v>27.75</v>
      </c>
      <c r="H474" t="s">
        <v>9</v>
      </c>
      <c r="I474">
        <f>IF(Sex="male",1,0)</f>
        <v>0</v>
      </c>
      <c r="J474">
        <f t="shared" si="51"/>
        <v>1</v>
      </c>
      <c r="K474">
        <f t="shared" si="52"/>
        <v>0</v>
      </c>
      <c r="L474">
        <f t="shared" si="53"/>
        <v>0</v>
      </c>
      <c r="M474">
        <f t="shared" si="54"/>
        <v>1</v>
      </c>
    </row>
    <row r="475" spans="1:13" x14ac:dyDescent="0.35">
      <c r="A475">
        <v>1</v>
      </c>
      <c r="B475">
        <v>2</v>
      </c>
      <c r="C475" t="s">
        <v>10</v>
      </c>
      <c r="D475">
        <v>23</v>
      </c>
      <c r="E475">
        <v>0</v>
      </c>
      <c r="F475">
        <v>0</v>
      </c>
      <c r="G475">
        <v>13.791700000000001</v>
      </c>
      <c r="H475" t="s">
        <v>11</v>
      </c>
      <c r="I475">
        <f>IF(Sex="male",1,0)</f>
        <v>0</v>
      </c>
      <c r="J475">
        <f t="shared" si="51"/>
        <v>0</v>
      </c>
      <c r="K475">
        <f t="shared" si="52"/>
        <v>1</v>
      </c>
      <c r="L475">
        <f t="shared" si="53"/>
        <v>0</v>
      </c>
      <c r="M475">
        <f t="shared" si="54"/>
        <v>1</v>
      </c>
    </row>
    <row r="476" spans="1:13" x14ac:dyDescent="0.35">
      <c r="A476">
        <v>0</v>
      </c>
      <c r="B476">
        <v>3</v>
      </c>
      <c r="C476" t="s">
        <v>10</v>
      </c>
      <c r="D476">
        <v>22</v>
      </c>
      <c r="E476">
        <v>0</v>
      </c>
      <c r="F476">
        <v>0</v>
      </c>
      <c r="G476">
        <v>9.8375000000000004</v>
      </c>
      <c r="H476" t="s">
        <v>9</v>
      </c>
      <c r="I476">
        <f>IF(Sex="male",1,0)</f>
        <v>0</v>
      </c>
      <c r="J476">
        <f t="shared" si="51"/>
        <v>1</v>
      </c>
      <c r="K476">
        <f t="shared" si="52"/>
        <v>0</v>
      </c>
      <c r="L476">
        <f t="shared" si="53"/>
        <v>0</v>
      </c>
      <c r="M476">
        <f t="shared" si="54"/>
        <v>0</v>
      </c>
    </row>
    <row r="477" spans="1:13" x14ac:dyDescent="0.35">
      <c r="A477">
        <v>0</v>
      </c>
      <c r="B477">
        <v>1</v>
      </c>
      <c r="C477" t="s">
        <v>8</v>
      </c>
      <c r="E477">
        <v>0</v>
      </c>
      <c r="F477">
        <v>0</v>
      </c>
      <c r="G477">
        <v>52</v>
      </c>
      <c r="H477" t="s">
        <v>9</v>
      </c>
      <c r="J477">
        <f t="shared" si="51"/>
        <v>1</v>
      </c>
      <c r="K477">
        <f t="shared" si="52"/>
        <v>0</v>
      </c>
      <c r="L477">
        <f t="shared" si="53"/>
        <v>1</v>
      </c>
      <c r="M477">
        <f t="shared" si="54"/>
        <v>0</v>
      </c>
    </row>
    <row r="478" spans="1:13" x14ac:dyDescent="0.35">
      <c r="A478">
        <v>0</v>
      </c>
      <c r="B478">
        <v>2</v>
      </c>
      <c r="C478" t="s">
        <v>8</v>
      </c>
      <c r="D478">
        <v>34</v>
      </c>
      <c r="E478">
        <v>1</v>
      </c>
      <c r="F478">
        <v>0</v>
      </c>
      <c r="G478">
        <v>21</v>
      </c>
      <c r="H478" t="s">
        <v>9</v>
      </c>
      <c r="I478">
        <f>IF(Sex="male",1,0)</f>
        <v>1</v>
      </c>
      <c r="J478">
        <f t="shared" si="51"/>
        <v>1</v>
      </c>
      <c r="K478">
        <f t="shared" si="52"/>
        <v>0</v>
      </c>
      <c r="L478">
        <f t="shared" si="53"/>
        <v>0</v>
      </c>
      <c r="M478">
        <f t="shared" si="54"/>
        <v>1</v>
      </c>
    </row>
    <row r="479" spans="1:13" x14ac:dyDescent="0.35">
      <c r="A479">
        <v>0</v>
      </c>
      <c r="B479">
        <v>3</v>
      </c>
      <c r="C479" t="s">
        <v>8</v>
      </c>
      <c r="D479">
        <v>29</v>
      </c>
      <c r="E479">
        <v>1</v>
      </c>
      <c r="F479">
        <v>0</v>
      </c>
      <c r="G479">
        <v>7.0457999999999998</v>
      </c>
      <c r="H479" t="s">
        <v>9</v>
      </c>
      <c r="I479">
        <f>IF(Sex="male",1,0)</f>
        <v>1</v>
      </c>
      <c r="J479">
        <f t="shared" si="51"/>
        <v>1</v>
      </c>
      <c r="K479">
        <f t="shared" si="52"/>
        <v>0</v>
      </c>
      <c r="L479">
        <f t="shared" si="53"/>
        <v>0</v>
      </c>
      <c r="M479">
        <f t="shared" si="54"/>
        <v>0</v>
      </c>
    </row>
    <row r="480" spans="1:13" x14ac:dyDescent="0.35">
      <c r="A480">
        <v>0</v>
      </c>
      <c r="B480">
        <v>3</v>
      </c>
      <c r="C480" t="s">
        <v>8</v>
      </c>
      <c r="D480">
        <v>22</v>
      </c>
      <c r="E480">
        <v>0</v>
      </c>
      <c r="F480">
        <v>0</v>
      </c>
      <c r="G480">
        <v>7.5208000000000004</v>
      </c>
      <c r="H480" t="s">
        <v>9</v>
      </c>
      <c r="I480">
        <f>IF(Sex="male",1,0)</f>
        <v>1</v>
      </c>
      <c r="J480">
        <f t="shared" si="51"/>
        <v>1</v>
      </c>
      <c r="K480">
        <f t="shared" si="52"/>
        <v>0</v>
      </c>
      <c r="L480">
        <f t="shared" si="53"/>
        <v>0</v>
      </c>
      <c r="M480">
        <f t="shared" si="54"/>
        <v>0</v>
      </c>
    </row>
    <row r="481" spans="1:13" x14ac:dyDescent="0.35">
      <c r="A481">
        <v>1</v>
      </c>
      <c r="B481">
        <v>3</v>
      </c>
      <c r="C481" t="s">
        <v>10</v>
      </c>
      <c r="D481">
        <v>2</v>
      </c>
      <c r="E481">
        <v>0</v>
      </c>
      <c r="F481">
        <v>1</v>
      </c>
      <c r="G481">
        <v>12.2875</v>
      </c>
      <c r="H481" t="s">
        <v>9</v>
      </c>
      <c r="I481">
        <f>IF(Sex="male",1,0)</f>
        <v>0</v>
      </c>
      <c r="J481">
        <f t="shared" si="51"/>
        <v>1</v>
      </c>
      <c r="K481">
        <f t="shared" si="52"/>
        <v>0</v>
      </c>
      <c r="L481">
        <f t="shared" si="53"/>
        <v>0</v>
      </c>
      <c r="M481">
        <f t="shared" si="54"/>
        <v>0</v>
      </c>
    </row>
    <row r="482" spans="1:13" x14ac:dyDescent="0.35">
      <c r="A482">
        <v>0</v>
      </c>
      <c r="B482">
        <v>3</v>
      </c>
      <c r="C482" t="s">
        <v>8</v>
      </c>
      <c r="D482">
        <v>9</v>
      </c>
      <c r="E482">
        <v>5</v>
      </c>
      <c r="F482">
        <v>2</v>
      </c>
      <c r="G482">
        <v>46.9</v>
      </c>
      <c r="H482" t="s">
        <v>9</v>
      </c>
      <c r="I482">
        <f>IF(Sex="male",1,0)</f>
        <v>1</v>
      </c>
      <c r="J482">
        <f t="shared" si="51"/>
        <v>1</v>
      </c>
      <c r="K482">
        <f t="shared" si="52"/>
        <v>0</v>
      </c>
      <c r="L482">
        <f t="shared" si="53"/>
        <v>0</v>
      </c>
      <c r="M482">
        <f t="shared" si="54"/>
        <v>0</v>
      </c>
    </row>
    <row r="483" spans="1:13" x14ac:dyDescent="0.35">
      <c r="A483">
        <v>0</v>
      </c>
      <c r="B483">
        <v>2</v>
      </c>
      <c r="C483" t="s">
        <v>8</v>
      </c>
      <c r="E483">
        <v>0</v>
      </c>
      <c r="F483">
        <v>0</v>
      </c>
      <c r="G483">
        <v>0</v>
      </c>
      <c r="H483" t="s">
        <v>9</v>
      </c>
      <c r="J483">
        <f t="shared" si="51"/>
        <v>1</v>
      </c>
      <c r="K483">
        <f t="shared" si="52"/>
        <v>0</v>
      </c>
      <c r="L483">
        <f t="shared" si="53"/>
        <v>0</v>
      </c>
      <c r="M483">
        <f t="shared" si="54"/>
        <v>1</v>
      </c>
    </row>
    <row r="484" spans="1:13" x14ac:dyDescent="0.35">
      <c r="A484">
        <v>0</v>
      </c>
      <c r="B484">
        <v>3</v>
      </c>
      <c r="C484" t="s">
        <v>8</v>
      </c>
      <c r="D484">
        <v>50</v>
      </c>
      <c r="E484">
        <v>0</v>
      </c>
      <c r="F484">
        <v>0</v>
      </c>
      <c r="G484">
        <v>8.0500000000000007</v>
      </c>
      <c r="H484" t="s">
        <v>9</v>
      </c>
      <c r="I484">
        <f>IF(Sex="male",1,0)</f>
        <v>1</v>
      </c>
      <c r="J484">
        <f t="shared" si="51"/>
        <v>1</v>
      </c>
      <c r="K484">
        <f t="shared" si="52"/>
        <v>0</v>
      </c>
      <c r="L484">
        <f t="shared" si="53"/>
        <v>0</v>
      </c>
      <c r="M484">
        <f t="shared" si="54"/>
        <v>0</v>
      </c>
    </row>
    <row r="485" spans="1:13" x14ac:dyDescent="0.35">
      <c r="A485">
        <v>1</v>
      </c>
      <c r="B485">
        <v>3</v>
      </c>
      <c r="C485" t="s">
        <v>10</v>
      </c>
      <c r="D485">
        <v>63</v>
      </c>
      <c r="E485">
        <v>0</v>
      </c>
      <c r="F485">
        <v>0</v>
      </c>
      <c r="G485">
        <v>9.5875000000000004</v>
      </c>
      <c r="H485" t="s">
        <v>9</v>
      </c>
      <c r="I485">
        <f>IF(Sex="male",1,0)</f>
        <v>0</v>
      </c>
      <c r="J485">
        <f t="shared" si="51"/>
        <v>1</v>
      </c>
      <c r="K485">
        <f t="shared" si="52"/>
        <v>0</v>
      </c>
      <c r="L485">
        <f t="shared" si="53"/>
        <v>0</v>
      </c>
      <c r="M485">
        <f t="shared" si="54"/>
        <v>0</v>
      </c>
    </row>
    <row r="486" spans="1:13" x14ac:dyDescent="0.35">
      <c r="A486">
        <v>1</v>
      </c>
      <c r="B486">
        <v>1</v>
      </c>
      <c r="C486" t="s">
        <v>8</v>
      </c>
      <c r="D486">
        <v>25</v>
      </c>
      <c r="E486">
        <v>1</v>
      </c>
      <c r="F486">
        <v>0</v>
      </c>
      <c r="G486">
        <v>91.0792</v>
      </c>
      <c r="H486" t="s">
        <v>11</v>
      </c>
      <c r="I486">
        <f>IF(Sex="male",1,0)</f>
        <v>1</v>
      </c>
      <c r="J486">
        <f t="shared" si="51"/>
        <v>0</v>
      </c>
      <c r="K486">
        <f t="shared" si="52"/>
        <v>1</v>
      </c>
      <c r="L486">
        <f t="shared" si="53"/>
        <v>1</v>
      </c>
      <c r="M486">
        <f t="shared" si="54"/>
        <v>0</v>
      </c>
    </row>
    <row r="487" spans="1:13" x14ac:dyDescent="0.35">
      <c r="A487">
        <v>0</v>
      </c>
      <c r="B487">
        <v>3</v>
      </c>
      <c r="C487" t="s">
        <v>10</v>
      </c>
      <c r="E487">
        <v>3</v>
      </c>
      <c r="F487">
        <v>1</v>
      </c>
      <c r="G487">
        <v>25.466699999999999</v>
      </c>
      <c r="H487" t="s">
        <v>9</v>
      </c>
      <c r="J487">
        <f t="shared" si="51"/>
        <v>1</v>
      </c>
      <c r="K487">
        <f t="shared" si="52"/>
        <v>0</v>
      </c>
      <c r="L487">
        <f t="shared" si="53"/>
        <v>0</v>
      </c>
      <c r="M487">
        <f t="shared" si="54"/>
        <v>0</v>
      </c>
    </row>
    <row r="488" spans="1:13" x14ac:dyDescent="0.35">
      <c r="A488">
        <v>1</v>
      </c>
      <c r="B488">
        <v>1</v>
      </c>
      <c r="C488" t="s">
        <v>10</v>
      </c>
      <c r="D488">
        <v>35</v>
      </c>
      <c r="E488">
        <v>1</v>
      </c>
      <c r="F488">
        <v>0</v>
      </c>
      <c r="G488">
        <v>90</v>
      </c>
      <c r="H488" t="s">
        <v>9</v>
      </c>
      <c r="I488">
        <f>IF(Sex="male",1,0)</f>
        <v>0</v>
      </c>
      <c r="J488">
        <f t="shared" si="51"/>
        <v>1</v>
      </c>
      <c r="K488">
        <f t="shared" si="52"/>
        <v>0</v>
      </c>
      <c r="L488">
        <f t="shared" si="53"/>
        <v>1</v>
      </c>
      <c r="M488">
        <f t="shared" si="54"/>
        <v>0</v>
      </c>
    </row>
    <row r="489" spans="1:13" x14ac:dyDescent="0.35">
      <c r="A489">
        <v>0</v>
      </c>
      <c r="B489">
        <v>1</v>
      </c>
      <c r="C489" t="s">
        <v>8</v>
      </c>
      <c r="D489">
        <v>58</v>
      </c>
      <c r="E489">
        <v>0</v>
      </c>
      <c r="F489">
        <v>0</v>
      </c>
      <c r="G489">
        <v>29.7</v>
      </c>
      <c r="H489" t="s">
        <v>11</v>
      </c>
      <c r="I489">
        <f>IF(Sex="male",1,0)</f>
        <v>1</v>
      </c>
      <c r="J489">
        <f t="shared" si="51"/>
        <v>0</v>
      </c>
      <c r="K489">
        <f t="shared" si="52"/>
        <v>1</v>
      </c>
      <c r="L489">
        <f t="shared" si="53"/>
        <v>1</v>
      </c>
      <c r="M489">
        <f t="shared" si="54"/>
        <v>0</v>
      </c>
    </row>
    <row r="490" spans="1:13" x14ac:dyDescent="0.35">
      <c r="A490">
        <v>0</v>
      </c>
      <c r="B490">
        <v>3</v>
      </c>
      <c r="C490" t="s">
        <v>8</v>
      </c>
      <c r="D490">
        <v>30</v>
      </c>
      <c r="E490">
        <v>0</v>
      </c>
      <c r="F490">
        <v>0</v>
      </c>
      <c r="G490">
        <v>8.0500000000000007</v>
      </c>
      <c r="H490" t="s">
        <v>9</v>
      </c>
      <c r="I490">
        <f>IF(Sex="male",1,0)</f>
        <v>1</v>
      </c>
      <c r="J490">
        <f t="shared" si="51"/>
        <v>1</v>
      </c>
      <c r="K490">
        <f t="shared" si="52"/>
        <v>0</v>
      </c>
      <c r="L490">
        <f t="shared" si="53"/>
        <v>0</v>
      </c>
      <c r="M490">
        <f t="shared" si="54"/>
        <v>0</v>
      </c>
    </row>
    <row r="491" spans="1:13" x14ac:dyDescent="0.35">
      <c r="A491">
        <v>1</v>
      </c>
      <c r="B491">
        <v>3</v>
      </c>
      <c r="C491" t="s">
        <v>8</v>
      </c>
      <c r="D491">
        <v>9</v>
      </c>
      <c r="E491">
        <v>1</v>
      </c>
      <c r="F491">
        <v>1</v>
      </c>
      <c r="G491">
        <v>15.9</v>
      </c>
      <c r="H491" t="s">
        <v>9</v>
      </c>
      <c r="I491">
        <f>IF(Sex="male",1,0)</f>
        <v>1</v>
      </c>
      <c r="J491">
        <f t="shared" si="51"/>
        <v>1</v>
      </c>
      <c r="K491">
        <f t="shared" si="52"/>
        <v>0</v>
      </c>
      <c r="L491">
        <f t="shared" si="53"/>
        <v>0</v>
      </c>
      <c r="M491">
        <f t="shared" si="54"/>
        <v>0</v>
      </c>
    </row>
    <row r="492" spans="1:13" x14ac:dyDescent="0.35">
      <c r="A492">
        <v>0</v>
      </c>
      <c r="B492">
        <v>3</v>
      </c>
      <c r="C492" t="s">
        <v>8</v>
      </c>
      <c r="E492">
        <v>1</v>
      </c>
      <c r="F492">
        <v>0</v>
      </c>
      <c r="G492">
        <v>19.966699999999999</v>
      </c>
      <c r="H492" t="s">
        <v>9</v>
      </c>
      <c r="J492">
        <f t="shared" si="51"/>
        <v>1</v>
      </c>
      <c r="K492">
        <f t="shared" si="52"/>
        <v>0</v>
      </c>
      <c r="L492">
        <f t="shared" si="53"/>
        <v>0</v>
      </c>
      <c r="M492">
        <f t="shared" si="54"/>
        <v>0</v>
      </c>
    </row>
    <row r="493" spans="1:13" x14ac:dyDescent="0.35">
      <c r="A493">
        <v>0</v>
      </c>
      <c r="B493">
        <v>3</v>
      </c>
      <c r="C493" t="s">
        <v>8</v>
      </c>
      <c r="D493">
        <v>21</v>
      </c>
      <c r="E493">
        <v>0</v>
      </c>
      <c r="F493">
        <v>0</v>
      </c>
      <c r="G493">
        <v>7.25</v>
      </c>
      <c r="H493" t="s">
        <v>9</v>
      </c>
      <c r="I493">
        <f>IF(Sex="male",1,0)</f>
        <v>1</v>
      </c>
      <c r="J493">
        <f t="shared" si="51"/>
        <v>1</v>
      </c>
      <c r="K493">
        <f t="shared" si="52"/>
        <v>0</v>
      </c>
      <c r="L493">
        <f t="shared" si="53"/>
        <v>0</v>
      </c>
      <c r="M493">
        <f t="shared" si="54"/>
        <v>0</v>
      </c>
    </row>
    <row r="494" spans="1:13" x14ac:dyDescent="0.35">
      <c r="A494">
        <v>0</v>
      </c>
      <c r="B494">
        <v>1</v>
      </c>
      <c r="C494" t="s">
        <v>8</v>
      </c>
      <c r="D494">
        <v>55</v>
      </c>
      <c r="E494">
        <v>0</v>
      </c>
      <c r="F494">
        <v>0</v>
      </c>
      <c r="G494">
        <v>30.5</v>
      </c>
      <c r="H494" t="s">
        <v>9</v>
      </c>
      <c r="I494">
        <f>IF(Sex="male",1,0)</f>
        <v>1</v>
      </c>
      <c r="J494">
        <f t="shared" si="51"/>
        <v>1</v>
      </c>
      <c r="K494">
        <f t="shared" si="52"/>
        <v>0</v>
      </c>
      <c r="L494">
        <f t="shared" si="53"/>
        <v>1</v>
      </c>
      <c r="M494">
        <f t="shared" si="54"/>
        <v>0</v>
      </c>
    </row>
    <row r="495" spans="1:13" x14ac:dyDescent="0.35">
      <c r="A495">
        <v>0</v>
      </c>
      <c r="B495">
        <v>1</v>
      </c>
      <c r="C495" t="s">
        <v>8</v>
      </c>
      <c r="D495">
        <v>71</v>
      </c>
      <c r="E495">
        <v>0</v>
      </c>
      <c r="F495">
        <v>0</v>
      </c>
      <c r="G495">
        <v>49.504199999999997</v>
      </c>
      <c r="H495" t="s">
        <v>11</v>
      </c>
      <c r="I495">
        <f>IF(Sex="male",1,0)</f>
        <v>1</v>
      </c>
      <c r="J495">
        <f t="shared" si="51"/>
        <v>0</v>
      </c>
      <c r="K495">
        <f t="shared" si="52"/>
        <v>1</v>
      </c>
      <c r="L495">
        <f t="shared" si="53"/>
        <v>1</v>
      </c>
      <c r="M495">
        <f t="shared" si="54"/>
        <v>0</v>
      </c>
    </row>
    <row r="496" spans="1:13" x14ac:dyDescent="0.35">
      <c r="A496">
        <v>0</v>
      </c>
      <c r="B496">
        <v>3</v>
      </c>
      <c r="C496" t="s">
        <v>8</v>
      </c>
      <c r="D496">
        <v>21</v>
      </c>
      <c r="E496">
        <v>0</v>
      </c>
      <c r="F496">
        <v>0</v>
      </c>
      <c r="G496">
        <v>8.0500000000000007</v>
      </c>
      <c r="H496" t="s">
        <v>9</v>
      </c>
      <c r="I496">
        <f>IF(Sex="male",1,0)</f>
        <v>1</v>
      </c>
      <c r="J496">
        <f t="shared" si="51"/>
        <v>1</v>
      </c>
      <c r="K496">
        <f t="shared" si="52"/>
        <v>0</v>
      </c>
      <c r="L496">
        <f t="shared" si="53"/>
        <v>0</v>
      </c>
      <c r="M496">
        <f t="shared" si="54"/>
        <v>0</v>
      </c>
    </row>
    <row r="497" spans="1:13" x14ac:dyDescent="0.35">
      <c r="A497">
        <v>0</v>
      </c>
      <c r="B497">
        <v>3</v>
      </c>
      <c r="C497" t="s">
        <v>8</v>
      </c>
      <c r="E497">
        <v>0</v>
      </c>
      <c r="F497">
        <v>0</v>
      </c>
      <c r="G497">
        <v>14.458299999999999</v>
      </c>
      <c r="H497" t="s">
        <v>11</v>
      </c>
      <c r="J497">
        <f t="shared" si="51"/>
        <v>0</v>
      </c>
      <c r="K497">
        <f t="shared" si="52"/>
        <v>1</v>
      </c>
      <c r="L497">
        <f t="shared" si="53"/>
        <v>0</v>
      </c>
      <c r="M497">
        <f t="shared" si="54"/>
        <v>0</v>
      </c>
    </row>
    <row r="498" spans="1:13" x14ac:dyDescent="0.35">
      <c r="A498">
        <v>1</v>
      </c>
      <c r="B498">
        <v>1</v>
      </c>
      <c r="C498" t="s">
        <v>10</v>
      </c>
      <c r="D498">
        <v>54</v>
      </c>
      <c r="E498">
        <v>1</v>
      </c>
      <c r="F498">
        <v>0</v>
      </c>
      <c r="G498">
        <v>78.2667</v>
      </c>
      <c r="H498" t="s">
        <v>11</v>
      </c>
      <c r="I498">
        <f>IF(Sex="male",1,0)</f>
        <v>0</v>
      </c>
      <c r="J498">
        <f t="shared" si="51"/>
        <v>0</v>
      </c>
      <c r="K498">
        <f t="shared" si="52"/>
        <v>1</v>
      </c>
      <c r="L498">
        <f t="shared" si="53"/>
        <v>1</v>
      </c>
      <c r="M498">
        <f t="shared" si="54"/>
        <v>0</v>
      </c>
    </row>
    <row r="499" spans="1:13" x14ac:dyDescent="0.35">
      <c r="A499">
        <v>0</v>
      </c>
      <c r="B499">
        <v>3</v>
      </c>
      <c r="C499" t="s">
        <v>8</v>
      </c>
      <c r="E499">
        <v>0</v>
      </c>
      <c r="F499">
        <v>0</v>
      </c>
      <c r="G499">
        <v>15.1</v>
      </c>
      <c r="H499" t="s">
        <v>9</v>
      </c>
      <c r="J499">
        <f t="shared" si="51"/>
        <v>1</v>
      </c>
      <c r="K499">
        <f t="shared" si="52"/>
        <v>0</v>
      </c>
      <c r="L499">
        <f t="shared" si="53"/>
        <v>0</v>
      </c>
      <c r="M499">
        <f t="shared" si="54"/>
        <v>0</v>
      </c>
    </row>
    <row r="500" spans="1:13" x14ac:dyDescent="0.35">
      <c r="A500">
        <v>0</v>
      </c>
      <c r="B500">
        <v>1</v>
      </c>
      <c r="C500" t="s">
        <v>10</v>
      </c>
      <c r="D500">
        <v>25</v>
      </c>
      <c r="E500">
        <v>1</v>
      </c>
      <c r="F500">
        <v>2</v>
      </c>
      <c r="G500">
        <v>151.55000000000001</v>
      </c>
      <c r="H500" t="s">
        <v>9</v>
      </c>
      <c r="I500">
        <f>IF(Sex="male",1,0)</f>
        <v>0</v>
      </c>
      <c r="J500">
        <f t="shared" si="51"/>
        <v>1</v>
      </c>
      <c r="K500">
        <f t="shared" si="52"/>
        <v>0</v>
      </c>
      <c r="L500">
        <f t="shared" si="53"/>
        <v>1</v>
      </c>
      <c r="M500">
        <f t="shared" si="54"/>
        <v>0</v>
      </c>
    </row>
    <row r="501" spans="1:13" x14ac:dyDescent="0.35">
      <c r="A501">
        <v>0</v>
      </c>
      <c r="B501">
        <v>3</v>
      </c>
      <c r="C501" t="s">
        <v>8</v>
      </c>
      <c r="D501">
        <v>24</v>
      </c>
      <c r="E501">
        <v>0</v>
      </c>
      <c r="F501">
        <v>0</v>
      </c>
      <c r="G501">
        <v>7.7957999999999998</v>
      </c>
      <c r="H501" t="s">
        <v>9</v>
      </c>
      <c r="I501">
        <f>IF(Sex="male",1,0)</f>
        <v>1</v>
      </c>
      <c r="J501">
        <f t="shared" si="51"/>
        <v>1</v>
      </c>
      <c r="K501">
        <f t="shared" si="52"/>
        <v>0</v>
      </c>
      <c r="L501">
        <f t="shared" si="53"/>
        <v>0</v>
      </c>
      <c r="M501">
        <f t="shared" si="54"/>
        <v>0</v>
      </c>
    </row>
    <row r="502" spans="1:13" x14ac:dyDescent="0.35">
      <c r="A502">
        <v>0</v>
      </c>
      <c r="B502">
        <v>3</v>
      </c>
      <c r="C502" t="s">
        <v>8</v>
      </c>
      <c r="D502">
        <v>17</v>
      </c>
      <c r="E502">
        <v>0</v>
      </c>
      <c r="F502">
        <v>0</v>
      </c>
      <c r="G502">
        <v>8.6624999999999996</v>
      </c>
      <c r="H502" t="s">
        <v>9</v>
      </c>
      <c r="I502">
        <f>IF(Sex="male",1,0)</f>
        <v>1</v>
      </c>
      <c r="J502">
        <f t="shared" si="51"/>
        <v>1</v>
      </c>
      <c r="K502">
        <f t="shared" si="52"/>
        <v>0</v>
      </c>
      <c r="L502">
        <f t="shared" si="53"/>
        <v>0</v>
      </c>
      <c r="M502">
        <f t="shared" si="54"/>
        <v>0</v>
      </c>
    </row>
    <row r="503" spans="1:13" x14ac:dyDescent="0.35">
      <c r="A503">
        <v>0</v>
      </c>
      <c r="B503">
        <v>3</v>
      </c>
      <c r="C503" t="s">
        <v>10</v>
      </c>
      <c r="D503">
        <v>21</v>
      </c>
      <c r="E503">
        <v>0</v>
      </c>
      <c r="F503">
        <v>0</v>
      </c>
      <c r="G503">
        <v>7.75</v>
      </c>
      <c r="H503" t="s">
        <v>12</v>
      </c>
      <c r="I503">
        <f>IF(Sex="male",1,0)</f>
        <v>0</v>
      </c>
      <c r="J503">
        <f t="shared" si="51"/>
        <v>0</v>
      </c>
      <c r="K503">
        <f t="shared" si="52"/>
        <v>0</v>
      </c>
      <c r="L503">
        <f t="shared" si="53"/>
        <v>0</v>
      </c>
      <c r="M503">
        <f t="shared" si="54"/>
        <v>0</v>
      </c>
    </row>
    <row r="504" spans="1:13" x14ac:dyDescent="0.35">
      <c r="A504">
        <v>0</v>
      </c>
      <c r="B504">
        <v>3</v>
      </c>
      <c r="C504" t="s">
        <v>10</v>
      </c>
      <c r="E504">
        <v>0</v>
      </c>
      <c r="F504">
        <v>0</v>
      </c>
      <c r="G504">
        <v>7.6292</v>
      </c>
      <c r="H504" t="s">
        <v>12</v>
      </c>
      <c r="J504">
        <f t="shared" si="51"/>
        <v>0</v>
      </c>
      <c r="K504">
        <f t="shared" si="52"/>
        <v>0</v>
      </c>
      <c r="L504">
        <f t="shared" si="53"/>
        <v>0</v>
      </c>
      <c r="M504">
        <f t="shared" si="54"/>
        <v>0</v>
      </c>
    </row>
    <row r="505" spans="1:13" x14ac:dyDescent="0.35">
      <c r="A505">
        <v>0</v>
      </c>
      <c r="B505">
        <v>3</v>
      </c>
      <c r="C505" t="s">
        <v>10</v>
      </c>
      <c r="D505">
        <v>37</v>
      </c>
      <c r="E505">
        <v>0</v>
      </c>
      <c r="F505">
        <v>0</v>
      </c>
      <c r="G505">
        <v>9.5875000000000004</v>
      </c>
      <c r="H505" t="s">
        <v>9</v>
      </c>
      <c r="I505">
        <f>IF(Sex="male",1,0)</f>
        <v>0</v>
      </c>
      <c r="J505">
        <f t="shared" si="51"/>
        <v>1</v>
      </c>
      <c r="K505">
        <f t="shared" si="52"/>
        <v>0</v>
      </c>
      <c r="L505">
        <f t="shared" si="53"/>
        <v>0</v>
      </c>
      <c r="M505">
        <f t="shared" si="54"/>
        <v>0</v>
      </c>
    </row>
    <row r="506" spans="1:13" x14ac:dyDescent="0.35">
      <c r="A506">
        <v>1</v>
      </c>
      <c r="B506">
        <v>1</v>
      </c>
      <c r="C506" t="s">
        <v>10</v>
      </c>
      <c r="D506">
        <v>16</v>
      </c>
      <c r="E506">
        <v>0</v>
      </c>
      <c r="F506">
        <v>0</v>
      </c>
      <c r="G506">
        <v>86.5</v>
      </c>
      <c r="H506" t="s">
        <v>9</v>
      </c>
      <c r="I506">
        <f>IF(Sex="male",1,0)</f>
        <v>0</v>
      </c>
      <c r="J506">
        <f t="shared" si="51"/>
        <v>1</v>
      </c>
      <c r="K506">
        <f t="shared" si="52"/>
        <v>0</v>
      </c>
      <c r="L506">
        <f t="shared" si="53"/>
        <v>1</v>
      </c>
      <c r="M506">
        <f t="shared" si="54"/>
        <v>0</v>
      </c>
    </row>
    <row r="507" spans="1:13" x14ac:dyDescent="0.35">
      <c r="A507">
        <v>0</v>
      </c>
      <c r="B507">
        <v>1</v>
      </c>
      <c r="C507" t="s">
        <v>8</v>
      </c>
      <c r="D507">
        <v>18</v>
      </c>
      <c r="E507">
        <v>1</v>
      </c>
      <c r="F507">
        <v>0</v>
      </c>
      <c r="G507">
        <v>108.9</v>
      </c>
      <c r="H507" t="s">
        <v>11</v>
      </c>
      <c r="I507">
        <f>IF(Sex="male",1,0)</f>
        <v>1</v>
      </c>
      <c r="J507">
        <f t="shared" si="51"/>
        <v>0</v>
      </c>
      <c r="K507">
        <f t="shared" si="52"/>
        <v>1</v>
      </c>
      <c r="L507">
        <f t="shared" si="53"/>
        <v>1</v>
      </c>
      <c r="M507">
        <f t="shared" si="54"/>
        <v>0</v>
      </c>
    </row>
    <row r="508" spans="1:13" x14ac:dyDescent="0.35">
      <c r="A508">
        <v>1</v>
      </c>
      <c r="B508">
        <v>2</v>
      </c>
      <c r="C508" t="s">
        <v>10</v>
      </c>
      <c r="D508">
        <v>33</v>
      </c>
      <c r="E508">
        <v>0</v>
      </c>
      <c r="F508">
        <v>2</v>
      </c>
      <c r="G508">
        <v>26</v>
      </c>
      <c r="H508" t="s">
        <v>9</v>
      </c>
      <c r="I508">
        <f>IF(Sex="male",1,0)</f>
        <v>0</v>
      </c>
      <c r="J508">
        <f t="shared" si="51"/>
        <v>1</v>
      </c>
      <c r="K508">
        <f t="shared" si="52"/>
        <v>0</v>
      </c>
      <c r="L508">
        <f t="shared" si="53"/>
        <v>0</v>
      </c>
      <c r="M508">
        <f t="shared" si="54"/>
        <v>1</v>
      </c>
    </row>
    <row r="509" spans="1:13" x14ac:dyDescent="0.35">
      <c r="A509">
        <v>1</v>
      </c>
      <c r="B509">
        <v>1</v>
      </c>
      <c r="C509" t="s">
        <v>8</v>
      </c>
      <c r="E509">
        <v>0</v>
      </c>
      <c r="F509">
        <v>0</v>
      </c>
      <c r="G509">
        <v>26.55</v>
      </c>
      <c r="H509" t="s">
        <v>9</v>
      </c>
      <c r="J509">
        <f t="shared" si="51"/>
        <v>1</v>
      </c>
      <c r="K509">
        <f t="shared" si="52"/>
        <v>0</v>
      </c>
      <c r="L509">
        <f t="shared" si="53"/>
        <v>1</v>
      </c>
      <c r="M509">
        <f t="shared" si="54"/>
        <v>0</v>
      </c>
    </row>
    <row r="510" spans="1:13" x14ac:dyDescent="0.35">
      <c r="A510">
        <v>0</v>
      </c>
      <c r="B510">
        <v>3</v>
      </c>
      <c r="C510" t="s">
        <v>8</v>
      </c>
      <c r="D510">
        <v>28</v>
      </c>
      <c r="E510">
        <v>0</v>
      </c>
      <c r="F510">
        <v>0</v>
      </c>
      <c r="G510">
        <v>22.524999999999999</v>
      </c>
      <c r="H510" t="s">
        <v>9</v>
      </c>
      <c r="I510">
        <f>IF(Sex="male",1,0)</f>
        <v>1</v>
      </c>
      <c r="J510">
        <f t="shared" si="51"/>
        <v>1</v>
      </c>
      <c r="K510">
        <f t="shared" si="52"/>
        <v>0</v>
      </c>
      <c r="L510">
        <f t="shared" si="53"/>
        <v>0</v>
      </c>
      <c r="M510">
        <f t="shared" si="54"/>
        <v>0</v>
      </c>
    </row>
    <row r="511" spans="1:13" x14ac:dyDescent="0.35">
      <c r="A511">
        <v>1</v>
      </c>
      <c r="B511">
        <v>3</v>
      </c>
      <c r="C511" t="s">
        <v>8</v>
      </c>
      <c r="D511">
        <v>26</v>
      </c>
      <c r="E511">
        <v>0</v>
      </c>
      <c r="F511">
        <v>0</v>
      </c>
      <c r="G511">
        <v>56.495800000000003</v>
      </c>
      <c r="H511" t="s">
        <v>9</v>
      </c>
      <c r="I511">
        <f>IF(Sex="male",1,0)</f>
        <v>1</v>
      </c>
      <c r="J511">
        <f t="shared" si="51"/>
        <v>1</v>
      </c>
      <c r="K511">
        <f t="shared" si="52"/>
        <v>0</v>
      </c>
      <c r="L511">
        <f t="shared" si="53"/>
        <v>0</v>
      </c>
      <c r="M511">
        <f t="shared" si="54"/>
        <v>0</v>
      </c>
    </row>
    <row r="512" spans="1:13" x14ac:dyDescent="0.35">
      <c r="A512">
        <v>1</v>
      </c>
      <c r="B512">
        <v>3</v>
      </c>
      <c r="C512" t="s">
        <v>8</v>
      </c>
      <c r="D512">
        <v>29</v>
      </c>
      <c r="E512">
        <v>0</v>
      </c>
      <c r="F512">
        <v>0</v>
      </c>
      <c r="G512">
        <v>7.75</v>
      </c>
      <c r="H512" t="s">
        <v>12</v>
      </c>
      <c r="I512">
        <f>IF(Sex="male",1,0)</f>
        <v>1</v>
      </c>
      <c r="J512">
        <f t="shared" si="51"/>
        <v>0</v>
      </c>
      <c r="K512">
        <f t="shared" si="52"/>
        <v>0</v>
      </c>
      <c r="L512">
        <f t="shared" si="53"/>
        <v>0</v>
      </c>
      <c r="M512">
        <f t="shared" si="54"/>
        <v>0</v>
      </c>
    </row>
    <row r="513" spans="1:13" x14ac:dyDescent="0.35">
      <c r="A513">
        <v>0</v>
      </c>
      <c r="B513">
        <v>3</v>
      </c>
      <c r="C513" t="s">
        <v>8</v>
      </c>
      <c r="E513">
        <v>0</v>
      </c>
      <c r="F513">
        <v>0</v>
      </c>
      <c r="G513">
        <v>8.0500000000000007</v>
      </c>
      <c r="H513" t="s">
        <v>9</v>
      </c>
      <c r="J513">
        <f t="shared" si="51"/>
        <v>1</v>
      </c>
      <c r="K513">
        <f t="shared" si="52"/>
        <v>0</v>
      </c>
      <c r="L513">
        <f t="shared" si="53"/>
        <v>0</v>
      </c>
      <c r="M513">
        <f t="shared" si="54"/>
        <v>0</v>
      </c>
    </row>
    <row r="514" spans="1:13" x14ac:dyDescent="0.35">
      <c r="A514">
        <v>1</v>
      </c>
      <c r="B514">
        <v>1</v>
      </c>
      <c r="C514" t="s">
        <v>8</v>
      </c>
      <c r="D514">
        <v>36</v>
      </c>
      <c r="E514">
        <v>0</v>
      </c>
      <c r="F514">
        <v>0</v>
      </c>
      <c r="G514">
        <v>26.287500000000001</v>
      </c>
      <c r="H514" t="s">
        <v>9</v>
      </c>
      <c r="I514">
        <f>IF(Sex="male",1,0)</f>
        <v>1</v>
      </c>
      <c r="J514">
        <f t="shared" ref="J514:J577" si="55">IF(Embarked="S",1,0)</f>
        <v>1</v>
      </c>
      <c r="K514">
        <f t="shared" ref="K514:K577" si="56">IF(Embarked="C",1,0)</f>
        <v>0</v>
      </c>
      <c r="L514">
        <f t="shared" ref="L514:L577" si="57">IF(Pclass=1,1,0)</f>
        <v>1</v>
      </c>
      <c r="M514">
        <f t="shared" ref="M514:M577" si="58">IF(Pclass=2,1,0)</f>
        <v>0</v>
      </c>
    </row>
    <row r="515" spans="1:13" x14ac:dyDescent="0.35">
      <c r="A515">
        <v>1</v>
      </c>
      <c r="B515">
        <v>1</v>
      </c>
      <c r="C515" t="s">
        <v>10</v>
      </c>
      <c r="D515">
        <v>54</v>
      </c>
      <c r="E515">
        <v>1</v>
      </c>
      <c r="F515">
        <v>0</v>
      </c>
      <c r="G515">
        <v>59.4</v>
      </c>
      <c r="H515" t="s">
        <v>11</v>
      </c>
      <c r="I515">
        <f>IF(Sex="male",1,0)</f>
        <v>0</v>
      </c>
      <c r="J515">
        <f t="shared" si="55"/>
        <v>0</v>
      </c>
      <c r="K515">
        <f t="shared" si="56"/>
        <v>1</v>
      </c>
      <c r="L515">
        <f t="shared" si="57"/>
        <v>1</v>
      </c>
      <c r="M515">
        <f t="shared" si="58"/>
        <v>0</v>
      </c>
    </row>
    <row r="516" spans="1:13" x14ac:dyDescent="0.35">
      <c r="A516">
        <v>0</v>
      </c>
      <c r="B516">
        <v>3</v>
      </c>
      <c r="C516" t="s">
        <v>8</v>
      </c>
      <c r="D516">
        <v>24</v>
      </c>
      <c r="E516">
        <v>0</v>
      </c>
      <c r="F516">
        <v>0</v>
      </c>
      <c r="G516">
        <v>7.4958</v>
      </c>
      <c r="H516" t="s">
        <v>9</v>
      </c>
      <c r="I516">
        <f>IF(Sex="male",1,0)</f>
        <v>1</v>
      </c>
      <c r="J516">
        <f t="shared" si="55"/>
        <v>1</v>
      </c>
      <c r="K516">
        <f t="shared" si="56"/>
        <v>0</v>
      </c>
      <c r="L516">
        <f t="shared" si="57"/>
        <v>0</v>
      </c>
      <c r="M516">
        <f t="shared" si="58"/>
        <v>0</v>
      </c>
    </row>
    <row r="517" spans="1:13" x14ac:dyDescent="0.35">
      <c r="A517">
        <v>0</v>
      </c>
      <c r="B517">
        <v>1</v>
      </c>
      <c r="C517" t="s">
        <v>8</v>
      </c>
      <c r="D517">
        <v>47</v>
      </c>
      <c r="E517">
        <v>0</v>
      </c>
      <c r="F517">
        <v>0</v>
      </c>
      <c r="G517">
        <v>34.020800000000001</v>
      </c>
      <c r="H517" t="s">
        <v>9</v>
      </c>
      <c r="I517">
        <f>IF(Sex="male",1,0)</f>
        <v>1</v>
      </c>
      <c r="J517">
        <f t="shared" si="55"/>
        <v>1</v>
      </c>
      <c r="K517">
        <f t="shared" si="56"/>
        <v>0</v>
      </c>
      <c r="L517">
        <f t="shared" si="57"/>
        <v>1</v>
      </c>
      <c r="M517">
        <f t="shared" si="58"/>
        <v>0</v>
      </c>
    </row>
    <row r="518" spans="1:13" x14ac:dyDescent="0.35">
      <c r="A518">
        <v>1</v>
      </c>
      <c r="B518">
        <v>2</v>
      </c>
      <c r="C518" t="s">
        <v>10</v>
      </c>
      <c r="D518">
        <v>34</v>
      </c>
      <c r="E518">
        <v>0</v>
      </c>
      <c r="F518">
        <v>0</v>
      </c>
      <c r="G518">
        <v>10.5</v>
      </c>
      <c r="H518" t="s">
        <v>9</v>
      </c>
      <c r="I518">
        <f>IF(Sex="male",1,0)</f>
        <v>0</v>
      </c>
      <c r="J518">
        <f t="shared" si="55"/>
        <v>1</v>
      </c>
      <c r="K518">
        <f t="shared" si="56"/>
        <v>0</v>
      </c>
      <c r="L518">
        <f t="shared" si="57"/>
        <v>0</v>
      </c>
      <c r="M518">
        <f t="shared" si="58"/>
        <v>1</v>
      </c>
    </row>
    <row r="519" spans="1:13" x14ac:dyDescent="0.35">
      <c r="A519">
        <v>0</v>
      </c>
      <c r="B519">
        <v>3</v>
      </c>
      <c r="C519" t="s">
        <v>8</v>
      </c>
      <c r="E519">
        <v>0</v>
      </c>
      <c r="F519">
        <v>0</v>
      </c>
      <c r="G519">
        <v>24.15</v>
      </c>
      <c r="H519" t="s">
        <v>12</v>
      </c>
      <c r="J519">
        <f t="shared" si="55"/>
        <v>0</v>
      </c>
      <c r="K519">
        <f t="shared" si="56"/>
        <v>0</v>
      </c>
      <c r="L519">
        <f t="shared" si="57"/>
        <v>0</v>
      </c>
      <c r="M519">
        <f t="shared" si="58"/>
        <v>0</v>
      </c>
    </row>
    <row r="520" spans="1:13" x14ac:dyDescent="0.35">
      <c r="A520">
        <v>1</v>
      </c>
      <c r="B520">
        <v>2</v>
      </c>
      <c r="C520" t="s">
        <v>10</v>
      </c>
      <c r="D520">
        <v>36</v>
      </c>
      <c r="E520">
        <v>1</v>
      </c>
      <c r="F520">
        <v>0</v>
      </c>
      <c r="G520">
        <v>26</v>
      </c>
      <c r="H520" t="s">
        <v>9</v>
      </c>
      <c r="I520">
        <f>IF(Sex="male",1,0)</f>
        <v>0</v>
      </c>
      <c r="J520">
        <f t="shared" si="55"/>
        <v>1</v>
      </c>
      <c r="K520">
        <f t="shared" si="56"/>
        <v>0</v>
      </c>
      <c r="L520">
        <f t="shared" si="57"/>
        <v>0</v>
      </c>
      <c r="M520">
        <f t="shared" si="58"/>
        <v>1</v>
      </c>
    </row>
    <row r="521" spans="1:13" x14ac:dyDescent="0.35">
      <c r="A521">
        <v>0</v>
      </c>
      <c r="B521">
        <v>3</v>
      </c>
      <c r="C521" t="s">
        <v>8</v>
      </c>
      <c r="D521">
        <v>32</v>
      </c>
      <c r="E521">
        <v>0</v>
      </c>
      <c r="F521">
        <v>0</v>
      </c>
      <c r="G521">
        <v>7.8958000000000004</v>
      </c>
      <c r="H521" t="s">
        <v>9</v>
      </c>
      <c r="I521">
        <f>IF(Sex="male",1,0)</f>
        <v>1</v>
      </c>
      <c r="J521">
        <f t="shared" si="55"/>
        <v>1</v>
      </c>
      <c r="K521">
        <f t="shared" si="56"/>
        <v>0</v>
      </c>
      <c r="L521">
        <f t="shared" si="57"/>
        <v>0</v>
      </c>
      <c r="M521">
        <f t="shared" si="58"/>
        <v>0</v>
      </c>
    </row>
    <row r="522" spans="1:13" x14ac:dyDescent="0.35">
      <c r="A522">
        <v>1</v>
      </c>
      <c r="B522">
        <v>1</v>
      </c>
      <c r="C522" t="s">
        <v>10</v>
      </c>
      <c r="D522">
        <v>30</v>
      </c>
      <c r="E522">
        <v>0</v>
      </c>
      <c r="F522">
        <v>0</v>
      </c>
      <c r="G522">
        <v>93.5</v>
      </c>
      <c r="H522" t="s">
        <v>9</v>
      </c>
      <c r="I522">
        <f>IF(Sex="male",1,0)</f>
        <v>0</v>
      </c>
      <c r="J522">
        <f t="shared" si="55"/>
        <v>1</v>
      </c>
      <c r="K522">
        <f t="shared" si="56"/>
        <v>0</v>
      </c>
      <c r="L522">
        <f t="shared" si="57"/>
        <v>1</v>
      </c>
      <c r="M522">
        <f t="shared" si="58"/>
        <v>0</v>
      </c>
    </row>
    <row r="523" spans="1:13" x14ac:dyDescent="0.35">
      <c r="A523">
        <v>0</v>
      </c>
      <c r="B523">
        <v>3</v>
      </c>
      <c r="C523" t="s">
        <v>8</v>
      </c>
      <c r="D523">
        <v>22</v>
      </c>
      <c r="E523">
        <v>0</v>
      </c>
      <c r="F523">
        <v>0</v>
      </c>
      <c r="G523">
        <v>7.8958000000000004</v>
      </c>
      <c r="H523" t="s">
        <v>9</v>
      </c>
      <c r="I523">
        <f>IF(Sex="male",1,0)</f>
        <v>1</v>
      </c>
      <c r="J523">
        <f t="shared" si="55"/>
        <v>1</v>
      </c>
      <c r="K523">
        <f t="shared" si="56"/>
        <v>0</v>
      </c>
      <c r="L523">
        <f t="shared" si="57"/>
        <v>0</v>
      </c>
      <c r="M523">
        <f t="shared" si="58"/>
        <v>0</v>
      </c>
    </row>
    <row r="524" spans="1:13" x14ac:dyDescent="0.35">
      <c r="A524">
        <v>0</v>
      </c>
      <c r="B524">
        <v>3</v>
      </c>
      <c r="C524" t="s">
        <v>8</v>
      </c>
      <c r="E524">
        <v>0</v>
      </c>
      <c r="F524">
        <v>0</v>
      </c>
      <c r="G524">
        <v>7.2249999999999996</v>
      </c>
      <c r="H524" t="s">
        <v>11</v>
      </c>
      <c r="J524">
        <f t="shared" si="55"/>
        <v>0</v>
      </c>
      <c r="K524">
        <f t="shared" si="56"/>
        <v>1</v>
      </c>
      <c r="L524">
        <f t="shared" si="57"/>
        <v>0</v>
      </c>
      <c r="M524">
        <f t="shared" si="58"/>
        <v>0</v>
      </c>
    </row>
    <row r="525" spans="1:13" x14ac:dyDescent="0.35">
      <c r="A525">
        <v>1</v>
      </c>
      <c r="B525">
        <v>1</v>
      </c>
      <c r="C525" t="s">
        <v>10</v>
      </c>
      <c r="D525">
        <v>44</v>
      </c>
      <c r="E525">
        <v>0</v>
      </c>
      <c r="F525">
        <v>1</v>
      </c>
      <c r="G525">
        <v>57.979199999999999</v>
      </c>
      <c r="H525" t="s">
        <v>11</v>
      </c>
      <c r="I525">
        <f>IF(Sex="male",1,0)</f>
        <v>0</v>
      </c>
      <c r="J525">
        <f t="shared" si="55"/>
        <v>0</v>
      </c>
      <c r="K525">
        <f t="shared" si="56"/>
        <v>1</v>
      </c>
      <c r="L525">
        <f t="shared" si="57"/>
        <v>1</v>
      </c>
      <c r="M525">
        <f t="shared" si="58"/>
        <v>0</v>
      </c>
    </row>
    <row r="526" spans="1:13" x14ac:dyDescent="0.35">
      <c r="A526">
        <v>0</v>
      </c>
      <c r="B526">
        <v>3</v>
      </c>
      <c r="C526" t="s">
        <v>8</v>
      </c>
      <c r="E526">
        <v>0</v>
      </c>
      <c r="F526">
        <v>0</v>
      </c>
      <c r="G526">
        <v>7.2291999999999996</v>
      </c>
      <c r="H526" t="s">
        <v>11</v>
      </c>
      <c r="J526">
        <f t="shared" si="55"/>
        <v>0</v>
      </c>
      <c r="K526">
        <f t="shared" si="56"/>
        <v>1</v>
      </c>
      <c r="L526">
        <f t="shared" si="57"/>
        <v>0</v>
      </c>
      <c r="M526">
        <f t="shared" si="58"/>
        <v>0</v>
      </c>
    </row>
    <row r="527" spans="1:13" x14ac:dyDescent="0.35">
      <c r="A527">
        <v>0</v>
      </c>
      <c r="B527">
        <v>3</v>
      </c>
      <c r="C527" t="s">
        <v>8</v>
      </c>
      <c r="D527">
        <v>40.5</v>
      </c>
      <c r="E527">
        <v>0</v>
      </c>
      <c r="F527">
        <v>0</v>
      </c>
      <c r="G527">
        <v>7.75</v>
      </c>
      <c r="H527" t="s">
        <v>12</v>
      </c>
      <c r="I527">
        <f>IF(Sex="male",1,0)</f>
        <v>1</v>
      </c>
      <c r="J527">
        <f t="shared" si="55"/>
        <v>0</v>
      </c>
      <c r="K527">
        <f t="shared" si="56"/>
        <v>0</v>
      </c>
      <c r="L527">
        <f t="shared" si="57"/>
        <v>0</v>
      </c>
      <c r="M527">
        <f t="shared" si="58"/>
        <v>0</v>
      </c>
    </row>
    <row r="528" spans="1:13" x14ac:dyDescent="0.35">
      <c r="A528">
        <v>1</v>
      </c>
      <c r="B528">
        <v>2</v>
      </c>
      <c r="C528" t="s">
        <v>10</v>
      </c>
      <c r="D528">
        <v>50</v>
      </c>
      <c r="E528">
        <v>0</v>
      </c>
      <c r="F528">
        <v>0</v>
      </c>
      <c r="G528">
        <v>10.5</v>
      </c>
      <c r="H528" t="s">
        <v>9</v>
      </c>
      <c r="I528">
        <f>IF(Sex="male",1,0)</f>
        <v>0</v>
      </c>
      <c r="J528">
        <f t="shared" si="55"/>
        <v>1</v>
      </c>
      <c r="K528">
        <f t="shared" si="56"/>
        <v>0</v>
      </c>
      <c r="L528">
        <f t="shared" si="57"/>
        <v>0</v>
      </c>
      <c r="M528">
        <f t="shared" si="58"/>
        <v>1</v>
      </c>
    </row>
    <row r="529" spans="1:13" x14ac:dyDescent="0.35">
      <c r="A529">
        <v>0</v>
      </c>
      <c r="B529">
        <v>1</v>
      </c>
      <c r="C529" t="s">
        <v>8</v>
      </c>
      <c r="E529">
        <v>0</v>
      </c>
      <c r="F529">
        <v>0</v>
      </c>
      <c r="G529">
        <v>221.7792</v>
      </c>
      <c r="H529" t="s">
        <v>9</v>
      </c>
      <c r="J529">
        <f t="shared" si="55"/>
        <v>1</v>
      </c>
      <c r="K529">
        <f t="shared" si="56"/>
        <v>0</v>
      </c>
      <c r="L529">
        <f t="shared" si="57"/>
        <v>1</v>
      </c>
      <c r="M529">
        <f t="shared" si="58"/>
        <v>0</v>
      </c>
    </row>
    <row r="530" spans="1:13" x14ac:dyDescent="0.35">
      <c r="A530">
        <v>0</v>
      </c>
      <c r="B530">
        <v>3</v>
      </c>
      <c r="C530" t="s">
        <v>8</v>
      </c>
      <c r="D530">
        <v>39</v>
      </c>
      <c r="E530">
        <v>0</v>
      </c>
      <c r="F530">
        <v>0</v>
      </c>
      <c r="G530">
        <v>7.9249999999999998</v>
      </c>
      <c r="H530" t="s">
        <v>9</v>
      </c>
      <c r="I530">
        <f>IF(Sex="male",1,0)</f>
        <v>1</v>
      </c>
      <c r="J530">
        <f t="shared" si="55"/>
        <v>1</v>
      </c>
      <c r="K530">
        <f t="shared" si="56"/>
        <v>0</v>
      </c>
      <c r="L530">
        <f t="shared" si="57"/>
        <v>0</v>
      </c>
      <c r="M530">
        <f t="shared" si="58"/>
        <v>0</v>
      </c>
    </row>
    <row r="531" spans="1:13" x14ac:dyDescent="0.35">
      <c r="A531">
        <v>0</v>
      </c>
      <c r="B531">
        <v>2</v>
      </c>
      <c r="C531" t="s">
        <v>8</v>
      </c>
      <c r="D531">
        <v>23</v>
      </c>
      <c r="E531">
        <v>2</v>
      </c>
      <c r="F531">
        <v>1</v>
      </c>
      <c r="G531">
        <v>11.5</v>
      </c>
      <c r="H531" t="s">
        <v>9</v>
      </c>
      <c r="I531">
        <f>IF(Sex="male",1,0)</f>
        <v>1</v>
      </c>
      <c r="J531">
        <f t="shared" si="55"/>
        <v>1</v>
      </c>
      <c r="K531">
        <f t="shared" si="56"/>
        <v>0</v>
      </c>
      <c r="L531">
        <f t="shared" si="57"/>
        <v>0</v>
      </c>
      <c r="M531">
        <f t="shared" si="58"/>
        <v>1</v>
      </c>
    </row>
    <row r="532" spans="1:13" x14ac:dyDescent="0.35">
      <c r="A532">
        <v>1</v>
      </c>
      <c r="B532">
        <v>2</v>
      </c>
      <c r="C532" t="s">
        <v>10</v>
      </c>
      <c r="D532">
        <v>2</v>
      </c>
      <c r="E532">
        <v>1</v>
      </c>
      <c r="F532">
        <v>1</v>
      </c>
      <c r="G532">
        <v>26</v>
      </c>
      <c r="H532" t="s">
        <v>9</v>
      </c>
      <c r="I532">
        <f>IF(Sex="male",1,0)</f>
        <v>0</v>
      </c>
      <c r="J532">
        <f t="shared" si="55"/>
        <v>1</v>
      </c>
      <c r="K532">
        <f t="shared" si="56"/>
        <v>0</v>
      </c>
      <c r="L532">
        <f t="shared" si="57"/>
        <v>0</v>
      </c>
      <c r="M532">
        <f t="shared" si="58"/>
        <v>1</v>
      </c>
    </row>
    <row r="533" spans="1:13" x14ac:dyDescent="0.35">
      <c r="A533">
        <v>0</v>
      </c>
      <c r="B533">
        <v>3</v>
      </c>
      <c r="C533" t="s">
        <v>8</v>
      </c>
      <c r="E533">
        <v>0</v>
      </c>
      <c r="F533">
        <v>0</v>
      </c>
      <c r="G533">
        <v>7.2291999999999996</v>
      </c>
      <c r="H533" t="s">
        <v>11</v>
      </c>
      <c r="J533">
        <f t="shared" si="55"/>
        <v>0</v>
      </c>
      <c r="K533">
        <f t="shared" si="56"/>
        <v>1</v>
      </c>
      <c r="L533">
        <f t="shared" si="57"/>
        <v>0</v>
      </c>
      <c r="M533">
        <f t="shared" si="58"/>
        <v>0</v>
      </c>
    </row>
    <row r="534" spans="1:13" x14ac:dyDescent="0.35">
      <c r="A534">
        <v>0</v>
      </c>
      <c r="B534">
        <v>3</v>
      </c>
      <c r="C534" t="s">
        <v>8</v>
      </c>
      <c r="D534">
        <v>17</v>
      </c>
      <c r="E534">
        <v>1</v>
      </c>
      <c r="F534">
        <v>1</v>
      </c>
      <c r="G534">
        <v>7.2291999999999996</v>
      </c>
      <c r="H534" t="s">
        <v>11</v>
      </c>
      <c r="I534">
        <f>IF(Sex="male",1,0)</f>
        <v>1</v>
      </c>
      <c r="J534">
        <f t="shared" si="55"/>
        <v>0</v>
      </c>
      <c r="K534">
        <f t="shared" si="56"/>
        <v>1</v>
      </c>
      <c r="L534">
        <f t="shared" si="57"/>
        <v>0</v>
      </c>
      <c r="M534">
        <f t="shared" si="58"/>
        <v>0</v>
      </c>
    </row>
    <row r="535" spans="1:13" x14ac:dyDescent="0.35">
      <c r="A535">
        <v>1</v>
      </c>
      <c r="B535">
        <v>3</v>
      </c>
      <c r="C535" t="s">
        <v>10</v>
      </c>
      <c r="E535">
        <v>0</v>
      </c>
      <c r="F535">
        <v>2</v>
      </c>
      <c r="G535">
        <v>22.3583</v>
      </c>
      <c r="H535" t="s">
        <v>11</v>
      </c>
      <c r="J535">
        <f t="shared" si="55"/>
        <v>0</v>
      </c>
      <c r="K535">
        <f t="shared" si="56"/>
        <v>1</v>
      </c>
      <c r="L535">
        <f t="shared" si="57"/>
        <v>0</v>
      </c>
      <c r="M535">
        <f t="shared" si="58"/>
        <v>0</v>
      </c>
    </row>
    <row r="536" spans="1:13" x14ac:dyDescent="0.35">
      <c r="A536">
        <v>0</v>
      </c>
      <c r="B536">
        <v>3</v>
      </c>
      <c r="C536" t="s">
        <v>10</v>
      </c>
      <c r="D536">
        <v>30</v>
      </c>
      <c r="E536">
        <v>0</v>
      </c>
      <c r="F536">
        <v>0</v>
      </c>
      <c r="G536">
        <v>8.6624999999999996</v>
      </c>
      <c r="H536" t="s">
        <v>9</v>
      </c>
      <c r="I536">
        <f>IF(Sex="male",1,0)</f>
        <v>0</v>
      </c>
      <c r="J536">
        <f t="shared" si="55"/>
        <v>1</v>
      </c>
      <c r="K536">
        <f t="shared" si="56"/>
        <v>0</v>
      </c>
      <c r="L536">
        <f t="shared" si="57"/>
        <v>0</v>
      </c>
      <c r="M536">
        <f t="shared" si="58"/>
        <v>0</v>
      </c>
    </row>
    <row r="537" spans="1:13" x14ac:dyDescent="0.35">
      <c r="A537">
        <v>1</v>
      </c>
      <c r="B537">
        <v>2</v>
      </c>
      <c r="C537" t="s">
        <v>10</v>
      </c>
      <c r="D537">
        <v>7</v>
      </c>
      <c r="E537">
        <v>0</v>
      </c>
      <c r="F537">
        <v>2</v>
      </c>
      <c r="G537">
        <v>26.25</v>
      </c>
      <c r="H537" t="s">
        <v>9</v>
      </c>
      <c r="I537">
        <f>IF(Sex="male",1,0)</f>
        <v>0</v>
      </c>
      <c r="J537">
        <f t="shared" si="55"/>
        <v>1</v>
      </c>
      <c r="K537">
        <f t="shared" si="56"/>
        <v>0</v>
      </c>
      <c r="L537">
        <f t="shared" si="57"/>
        <v>0</v>
      </c>
      <c r="M537">
        <f t="shared" si="58"/>
        <v>1</v>
      </c>
    </row>
    <row r="538" spans="1:13" x14ac:dyDescent="0.35">
      <c r="A538">
        <v>0</v>
      </c>
      <c r="B538">
        <v>1</v>
      </c>
      <c r="C538" t="s">
        <v>8</v>
      </c>
      <c r="D538">
        <v>45</v>
      </c>
      <c r="E538">
        <v>0</v>
      </c>
      <c r="F538">
        <v>0</v>
      </c>
      <c r="G538">
        <v>26.55</v>
      </c>
      <c r="H538" t="s">
        <v>9</v>
      </c>
      <c r="I538">
        <f>IF(Sex="male",1,0)</f>
        <v>1</v>
      </c>
      <c r="J538">
        <f t="shared" si="55"/>
        <v>1</v>
      </c>
      <c r="K538">
        <f t="shared" si="56"/>
        <v>0</v>
      </c>
      <c r="L538">
        <f t="shared" si="57"/>
        <v>1</v>
      </c>
      <c r="M538">
        <f t="shared" si="58"/>
        <v>0</v>
      </c>
    </row>
    <row r="539" spans="1:13" x14ac:dyDescent="0.35">
      <c r="A539">
        <v>1</v>
      </c>
      <c r="B539">
        <v>1</v>
      </c>
      <c r="C539" t="s">
        <v>10</v>
      </c>
      <c r="D539">
        <v>30</v>
      </c>
      <c r="E539">
        <v>0</v>
      </c>
      <c r="F539">
        <v>0</v>
      </c>
      <c r="G539">
        <v>106.425</v>
      </c>
      <c r="H539" t="s">
        <v>11</v>
      </c>
      <c r="I539">
        <f>IF(Sex="male",1,0)</f>
        <v>0</v>
      </c>
      <c r="J539">
        <f t="shared" si="55"/>
        <v>0</v>
      </c>
      <c r="K539">
        <f t="shared" si="56"/>
        <v>1</v>
      </c>
      <c r="L539">
        <f t="shared" si="57"/>
        <v>1</v>
      </c>
      <c r="M539">
        <f t="shared" si="58"/>
        <v>0</v>
      </c>
    </row>
    <row r="540" spans="1:13" x14ac:dyDescent="0.35">
      <c r="A540">
        <v>0</v>
      </c>
      <c r="B540">
        <v>3</v>
      </c>
      <c r="C540" t="s">
        <v>8</v>
      </c>
      <c r="E540">
        <v>0</v>
      </c>
      <c r="F540">
        <v>0</v>
      </c>
      <c r="G540">
        <v>14.5</v>
      </c>
      <c r="H540" t="s">
        <v>9</v>
      </c>
      <c r="J540">
        <f t="shared" si="55"/>
        <v>1</v>
      </c>
      <c r="K540">
        <f t="shared" si="56"/>
        <v>0</v>
      </c>
      <c r="L540">
        <f t="shared" si="57"/>
        <v>0</v>
      </c>
      <c r="M540">
        <f t="shared" si="58"/>
        <v>0</v>
      </c>
    </row>
    <row r="541" spans="1:13" x14ac:dyDescent="0.35">
      <c r="A541">
        <v>1</v>
      </c>
      <c r="B541">
        <v>1</v>
      </c>
      <c r="C541" t="s">
        <v>10</v>
      </c>
      <c r="D541">
        <v>22</v>
      </c>
      <c r="E541">
        <v>0</v>
      </c>
      <c r="F541">
        <v>2</v>
      </c>
      <c r="G541">
        <v>49.5</v>
      </c>
      <c r="H541" t="s">
        <v>11</v>
      </c>
      <c r="I541">
        <f t="shared" ref="I541:I548" si="59">IF(Sex="male",1,0)</f>
        <v>0</v>
      </c>
      <c r="J541">
        <f t="shared" si="55"/>
        <v>0</v>
      </c>
      <c r="K541">
        <f t="shared" si="56"/>
        <v>1</v>
      </c>
      <c r="L541">
        <f t="shared" si="57"/>
        <v>1</v>
      </c>
      <c r="M541">
        <f t="shared" si="58"/>
        <v>0</v>
      </c>
    </row>
    <row r="542" spans="1:13" x14ac:dyDescent="0.35">
      <c r="A542">
        <v>1</v>
      </c>
      <c r="B542">
        <v>1</v>
      </c>
      <c r="C542" t="s">
        <v>10</v>
      </c>
      <c r="D542">
        <v>36</v>
      </c>
      <c r="E542">
        <v>0</v>
      </c>
      <c r="F542">
        <v>2</v>
      </c>
      <c r="G542">
        <v>71</v>
      </c>
      <c r="H542" t="s">
        <v>9</v>
      </c>
      <c r="I542">
        <f t="shared" si="59"/>
        <v>0</v>
      </c>
      <c r="J542">
        <f t="shared" si="55"/>
        <v>1</v>
      </c>
      <c r="K542">
        <f t="shared" si="56"/>
        <v>0</v>
      </c>
      <c r="L542">
        <f t="shared" si="57"/>
        <v>1</v>
      </c>
      <c r="M542">
        <f t="shared" si="58"/>
        <v>0</v>
      </c>
    </row>
    <row r="543" spans="1:13" x14ac:dyDescent="0.35">
      <c r="A543">
        <v>0</v>
      </c>
      <c r="B543">
        <v>3</v>
      </c>
      <c r="C543" t="s">
        <v>10</v>
      </c>
      <c r="D543">
        <v>9</v>
      </c>
      <c r="E543">
        <v>4</v>
      </c>
      <c r="F543">
        <v>2</v>
      </c>
      <c r="G543">
        <v>31.274999999999999</v>
      </c>
      <c r="H543" t="s">
        <v>9</v>
      </c>
      <c r="I543">
        <f t="shared" si="59"/>
        <v>0</v>
      </c>
      <c r="J543">
        <f t="shared" si="55"/>
        <v>1</v>
      </c>
      <c r="K543">
        <f t="shared" si="56"/>
        <v>0</v>
      </c>
      <c r="L543">
        <f t="shared" si="57"/>
        <v>0</v>
      </c>
      <c r="M543">
        <f t="shared" si="58"/>
        <v>0</v>
      </c>
    </row>
    <row r="544" spans="1:13" x14ac:dyDescent="0.35">
      <c r="A544">
        <v>0</v>
      </c>
      <c r="B544">
        <v>3</v>
      </c>
      <c r="C544" t="s">
        <v>10</v>
      </c>
      <c r="D544">
        <v>11</v>
      </c>
      <c r="E544">
        <v>4</v>
      </c>
      <c r="F544">
        <v>2</v>
      </c>
      <c r="G544">
        <v>31.274999999999999</v>
      </c>
      <c r="H544" t="s">
        <v>9</v>
      </c>
      <c r="I544">
        <f t="shared" si="59"/>
        <v>0</v>
      </c>
      <c r="J544">
        <f t="shared" si="55"/>
        <v>1</v>
      </c>
      <c r="K544">
        <f t="shared" si="56"/>
        <v>0</v>
      </c>
      <c r="L544">
        <f t="shared" si="57"/>
        <v>0</v>
      </c>
      <c r="M544">
        <f t="shared" si="58"/>
        <v>0</v>
      </c>
    </row>
    <row r="545" spans="1:13" x14ac:dyDescent="0.35">
      <c r="A545">
        <v>1</v>
      </c>
      <c r="B545">
        <v>2</v>
      </c>
      <c r="C545" t="s">
        <v>8</v>
      </c>
      <c r="D545">
        <v>32</v>
      </c>
      <c r="E545">
        <v>1</v>
      </c>
      <c r="F545">
        <v>0</v>
      </c>
      <c r="G545">
        <v>26</v>
      </c>
      <c r="H545" t="s">
        <v>9</v>
      </c>
      <c r="I545">
        <f t="shared" si="59"/>
        <v>1</v>
      </c>
      <c r="J545">
        <f t="shared" si="55"/>
        <v>1</v>
      </c>
      <c r="K545">
        <f t="shared" si="56"/>
        <v>0</v>
      </c>
      <c r="L545">
        <f t="shared" si="57"/>
        <v>0</v>
      </c>
      <c r="M545">
        <f t="shared" si="58"/>
        <v>1</v>
      </c>
    </row>
    <row r="546" spans="1:13" x14ac:dyDescent="0.35">
      <c r="A546">
        <v>0</v>
      </c>
      <c r="B546">
        <v>1</v>
      </c>
      <c r="C546" t="s">
        <v>8</v>
      </c>
      <c r="D546">
        <v>50</v>
      </c>
      <c r="E546">
        <v>1</v>
      </c>
      <c r="F546">
        <v>0</v>
      </c>
      <c r="G546">
        <v>106.425</v>
      </c>
      <c r="H546" t="s">
        <v>11</v>
      </c>
      <c r="I546">
        <f t="shared" si="59"/>
        <v>1</v>
      </c>
      <c r="J546">
        <f t="shared" si="55"/>
        <v>0</v>
      </c>
      <c r="K546">
        <f t="shared" si="56"/>
        <v>1</v>
      </c>
      <c r="L546">
        <f t="shared" si="57"/>
        <v>1</v>
      </c>
      <c r="M546">
        <f t="shared" si="58"/>
        <v>0</v>
      </c>
    </row>
    <row r="547" spans="1:13" x14ac:dyDescent="0.35">
      <c r="A547">
        <v>0</v>
      </c>
      <c r="B547">
        <v>1</v>
      </c>
      <c r="C547" t="s">
        <v>8</v>
      </c>
      <c r="D547">
        <v>64</v>
      </c>
      <c r="E547">
        <v>0</v>
      </c>
      <c r="F547">
        <v>0</v>
      </c>
      <c r="G547">
        <v>26</v>
      </c>
      <c r="H547" t="s">
        <v>9</v>
      </c>
      <c r="I547">
        <f t="shared" si="59"/>
        <v>1</v>
      </c>
      <c r="J547">
        <f t="shared" si="55"/>
        <v>1</v>
      </c>
      <c r="K547">
        <f t="shared" si="56"/>
        <v>0</v>
      </c>
      <c r="L547">
        <f t="shared" si="57"/>
        <v>1</v>
      </c>
      <c r="M547">
        <f t="shared" si="58"/>
        <v>0</v>
      </c>
    </row>
    <row r="548" spans="1:13" x14ac:dyDescent="0.35">
      <c r="A548">
        <v>1</v>
      </c>
      <c r="B548">
        <v>2</v>
      </c>
      <c r="C548" t="s">
        <v>10</v>
      </c>
      <c r="D548">
        <v>19</v>
      </c>
      <c r="E548">
        <v>1</v>
      </c>
      <c r="F548">
        <v>0</v>
      </c>
      <c r="G548">
        <v>26</v>
      </c>
      <c r="H548" t="s">
        <v>9</v>
      </c>
      <c r="I548">
        <f t="shared" si="59"/>
        <v>0</v>
      </c>
      <c r="J548">
        <f t="shared" si="55"/>
        <v>1</v>
      </c>
      <c r="K548">
        <f t="shared" si="56"/>
        <v>0</v>
      </c>
      <c r="L548">
        <f t="shared" si="57"/>
        <v>0</v>
      </c>
      <c r="M548">
        <f t="shared" si="58"/>
        <v>1</v>
      </c>
    </row>
    <row r="549" spans="1:13" x14ac:dyDescent="0.35">
      <c r="A549">
        <v>1</v>
      </c>
      <c r="B549">
        <v>2</v>
      </c>
      <c r="C549" t="s">
        <v>8</v>
      </c>
      <c r="E549">
        <v>0</v>
      </c>
      <c r="F549">
        <v>0</v>
      </c>
      <c r="G549">
        <v>13.862500000000001</v>
      </c>
      <c r="H549" t="s">
        <v>11</v>
      </c>
      <c r="J549">
        <f t="shared" si="55"/>
        <v>0</v>
      </c>
      <c r="K549">
        <f t="shared" si="56"/>
        <v>1</v>
      </c>
      <c r="L549">
        <f t="shared" si="57"/>
        <v>0</v>
      </c>
      <c r="M549">
        <f t="shared" si="58"/>
        <v>1</v>
      </c>
    </row>
    <row r="550" spans="1:13" x14ac:dyDescent="0.35">
      <c r="A550">
        <v>0</v>
      </c>
      <c r="B550">
        <v>3</v>
      </c>
      <c r="C550" t="s">
        <v>8</v>
      </c>
      <c r="D550">
        <v>33</v>
      </c>
      <c r="E550">
        <v>1</v>
      </c>
      <c r="F550">
        <v>1</v>
      </c>
      <c r="G550">
        <v>20.524999999999999</v>
      </c>
      <c r="H550" t="s">
        <v>9</v>
      </c>
      <c r="I550">
        <f>IF(Sex="male",1,0)</f>
        <v>1</v>
      </c>
      <c r="J550">
        <f t="shared" si="55"/>
        <v>1</v>
      </c>
      <c r="K550">
        <f t="shared" si="56"/>
        <v>0</v>
      </c>
      <c r="L550">
        <f t="shared" si="57"/>
        <v>0</v>
      </c>
      <c r="M550">
        <f t="shared" si="58"/>
        <v>0</v>
      </c>
    </row>
    <row r="551" spans="1:13" x14ac:dyDescent="0.35">
      <c r="A551">
        <v>1</v>
      </c>
      <c r="B551">
        <v>2</v>
      </c>
      <c r="C551" t="s">
        <v>8</v>
      </c>
      <c r="D551">
        <v>8</v>
      </c>
      <c r="E551">
        <v>1</v>
      </c>
      <c r="F551">
        <v>1</v>
      </c>
      <c r="G551">
        <v>36.75</v>
      </c>
      <c r="H551" t="s">
        <v>9</v>
      </c>
      <c r="I551">
        <f>IF(Sex="male",1,0)</f>
        <v>1</v>
      </c>
      <c r="J551">
        <f t="shared" si="55"/>
        <v>1</v>
      </c>
      <c r="K551">
        <f t="shared" si="56"/>
        <v>0</v>
      </c>
      <c r="L551">
        <f t="shared" si="57"/>
        <v>0</v>
      </c>
      <c r="M551">
        <f t="shared" si="58"/>
        <v>1</v>
      </c>
    </row>
    <row r="552" spans="1:13" x14ac:dyDescent="0.35">
      <c r="A552">
        <v>1</v>
      </c>
      <c r="B552">
        <v>1</v>
      </c>
      <c r="C552" t="s">
        <v>8</v>
      </c>
      <c r="D552">
        <v>17</v>
      </c>
      <c r="E552">
        <v>0</v>
      </c>
      <c r="F552">
        <v>2</v>
      </c>
      <c r="G552">
        <v>110.88330000000001</v>
      </c>
      <c r="H552" t="s">
        <v>11</v>
      </c>
      <c r="I552">
        <f>IF(Sex="male",1,0)</f>
        <v>1</v>
      </c>
      <c r="J552">
        <f t="shared" si="55"/>
        <v>0</v>
      </c>
      <c r="K552">
        <f t="shared" si="56"/>
        <v>1</v>
      </c>
      <c r="L552">
        <f t="shared" si="57"/>
        <v>1</v>
      </c>
      <c r="M552">
        <f t="shared" si="58"/>
        <v>0</v>
      </c>
    </row>
    <row r="553" spans="1:13" x14ac:dyDescent="0.35">
      <c r="A553">
        <v>0</v>
      </c>
      <c r="B553">
        <v>2</v>
      </c>
      <c r="C553" t="s">
        <v>8</v>
      </c>
      <c r="D553">
        <v>27</v>
      </c>
      <c r="E553">
        <v>0</v>
      </c>
      <c r="F553">
        <v>0</v>
      </c>
      <c r="G553">
        <v>26</v>
      </c>
      <c r="H553" t="s">
        <v>9</v>
      </c>
      <c r="I553">
        <f>IF(Sex="male",1,0)</f>
        <v>1</v>
      </c>
      <c r="J553">
        <f t="shared" si="55"/>
        <v>1</v>
      </c>
      <c r="K553">
        <f t="shared" si="56"/>
        <v>0</v>
      </c>
      <c r="L553">
        <f t="shared" si="57"/>
        <v>0</v>
      </c>
      <c r="M553">
        <f t="shared" si="58"/>
        <v>1</v>
      </c>
    </row>
    <row r="554" spans="1:13" x14ac:dyDescent="0.35">
      <c r="A554">
        <v>0</v>
      </c>
      <c r="B554">
        <v>3</v>
      </c>
      <c r="C554" t="s">
        <v>8</v>
      </c>
      <c r="E554">
        <v>0</v>
      </c>
      <c r="F554">
        <v>0</v>
      </c>
      <c r="G554">
        <v>7.8292000000000002</v>
      </c>
      <c r="H554" t="s">
        <v>12</v>
      </c>
      <c r="J554">
        <f t="shared" si="55"/>
        <v>0</v>
      </c>
      <c r="K554">
        <f t="shared" si="56"/>
        <v>0</v>
      </c>
      <c r="L554">
        <f t="shared" si="57"/>
        <v>0</v>
      </c>
      <c r="M554">
        <f t="shared" si="58"/>
        <v>0</v>
      </c>
    </row>
    <row r="555" spans="1:13" x14ac:dyDescent="0.35">
      <c r="A555">
        <v>1</v>
      </c>
      <c r="B555">
        <v>3</v>
      </c>
      <c r="C555" t="s">
        <v>8</v>
      </c>
      <c r="D555">
        <v>22</v>
      </c>
      <c r="E555">
        <v>0</v>
      </c>
      <c r="F555">
        <v>0</v>
      </c>
      <c r="G555">
        <v>7.2249999999999996</v>
      </c>
      <c r="H555" t="s">
        <v>11</v>
      </c>
      <c r="I555">
        <f>IF(Sex="male",1,0)</f>
        <v>1</v>
      </c>
      <c r="J555">
        <f t="shared" si="55"/>
        <v>0</v>
      </c>
      <c r="K555">
        <f t="shared" si="56"/>
        <v>1</v>
      </c>
      <c r="L555">
        <f t="shared" si="57"/>
        <v>0</v>
      </c>
      <c r="M555">
        <f t="shared" si="58"/>
        <v>0</v>
      </c>
    </row>
    <row r="556" spans="1:13" x14ac:dyDescent="0.35">
      <c r="A556">
        <v>1</v>
      </c>
      <c r="B556">
        <v>3</v>
      </c>
      <c r="C556" t="s">
        <v>10</v>
      </c>
      <c r="D556">
        <v>22</v>
      </c>
      <c r="E556">
        <v>0</v>
      </c>
      <c r="F556">
        <v>0</v>
      </c>
      <c r="G556">
        <v>7.7750000000000004</v>
      </c>
      <c r="H556" t="s">
        <v>9</v>
      </c>
      <c r="I556">
        <f>IF(Sex="male",1,0)</f>
        <v>0</v>
      </c>
      <c r="J556">
        <f t="shared" si="55"/>
        <v>1</v>
      </c>
      <c r="K556">
        <f t="shared" si="56"/>
        <v>0</v>
      </c>
      <c r="L556">
        <f t="shared" si="57"/>
        <v>0</v>
      </c>
      <c r="M556">
        <f t="shared" si="58"/>
        <v>0</v>
      </c>
    </row>
    <row r="557" spans="1:13" x14ac:dyDescent="0.35">
      <c r="A557">
        <v>0</v>
      </c>
      <c r="B557">
        <v>1</v>
      </c>
      <c r="C557" t="s">
        <v>8</v>
      </c>
      <c r="D557">
        <v>62</v>
      </c>
      <c r="E557">
        <v>0</v>
      </c>
      <c r="F557">
        <v>0</v>
      </c>
      <c r="G557">
        <v>26.55</v>
      </c>
      <c r="H557" t="s">
        <v>9</v>
      </c>
      <c r="I557">
        <f>IF(Sex="male",1,0)</f>
        <v>1</v>
      </c>
      <c r="J557">
        <f t="shared" si="55"/>
        <v>1</v>
      </c>
      <c r="K557">
        <f t="shared" si="56"/>
        <v>0</v>
      </c>
      <c r="L557">
        <f t="shared" si="57"/>
        <v>1</v>
      </c>
      <c r="M557">
        <f t="shared" si="58"/>
        <v>0</v>
      </c>
    </row>
    <row r="558" spans="1:13" x14ac:dyDescent="0.35">
      <c r="A558">
        <v>1</v>
      </c>
      <c r="B558">
        <v>1</v>
      </c>
      <c r="C558" t="s">
        <v>10</v>
      </c>
      <c r="D558">
        <v>48</v>
      </c>
      <c r="E558">
        <v>1</v>
      </c>
      <c r="F558">
        <v>0</v>
      </c>
      <c r="G558">
        <v>39.6</v>
      </c>
      <c r="H558" t="s">
        <v>11</v>
      </c>
      <c r="I558">
        <f>IF(Sex="male",1,0)</f>
        <v>0</v>
      </c>
      <c r="J558">
        <f t="shared" si="55"/>
        <v>0</v>
      </c>
      <c r="K558">
        <f t="shared" si="56"/>
        <v>1</v>
      </c>
      <c r="L558">
        <f t="shared" si="57"/>
        <v>1</v>
      </c>
      <c r="M558">
        <f t="shared" si="58"/>
        <v>0</v>
      </c>
    </row>
    <row r="559" spans="1:13" x14ac:dyDescent="0.35">
      <c r="A559">
        <v>0</v>
      </c>
      <c r="B559">
        <v>1</v>
      </c>
      <c r="C559" t="s">
        <v>8</v>
      </c>
      <c r="E559">
        <v>0</v>
      </c>
      <c r="F559">
        <v>0</v>
      </c>
      <c r="G559">
        <v>227.52500000000001</v>
      </c>
      <c r="H559" t="s">
        <v>11</v>
      </c>
      <c r="J559">
        <f t="shared" si="55"/>
        <v>0</v>
      </c>
      <c r="K559">
        <f t="shared" si="56"/>
        <v>1</v>
      </c>
      <c r="L559">
        <f t="shared" si="57"/>
        <v>1</v>
      </c>
      <c r="M559">
        <f t="shared" si="58"/>
        <v>0</v>
      </c>
    </row>
    <row r="560" spans="1:13" x14ac:dyDescent="0.35">
      <c r="A560">
        <v>1</v>
      </c>
      <c r="B560">
        <v>1</v>
      </c>
      <c r="C560" t="s">
        <v>10</v>
      </c>
      <c r="D560">
        <v>39</v>
      </c>
      <c r="E560">
        <v>1</v>
      </c>
      <c r="F560">
        <v>1</v>
      </c>
      <c r="G560">
        <v>79.650000000000006</v>
      </c>
      <c r="H560" t="s">
        <v>9</v>
      </c>
      <c r="I560">
        <f>IF(Sex="male",1,0)</f>
        <v>0</v>
      </c>
      <c r="J560">
        <f t="shared" si="55"/>
        <v>1</v>
      </c>
      <c r="K560">
        <f t="shared" si="56"/>
        <v>0</v>
      </c>
      <c r="L560">
        <f t="shared" si="57"/>
        <v>1</v>
      </c>
      <c r="M560">
        <f t="shared" si="58"/>
        <v>0</v>
      </c>
    </row>
    <row r="561" spans="1:13" x14ac:dyDescent="0.35">
      <c r="A561">
        <v>1</v>
      </c>
      <c r="B561">
        <v>3</v>
      </c>
      <c r="C561" t="s">
        <v>10</v>
      </c>
      <c r="D561">
        <v>36</v>
      </c>
      <c r="E561">
        <v>1</v>
      </c>
      <c r="F561">
        <v>0</v>
      </c>
      <c r="G561">
        <v>17.399999999999999</v>
      </c>
      <c r="H561" t="s">
        <v>9</v>
      </c>
      <c r="I561">
        <f>IF(Sex="male",1,0)</f>
        <v>0</v>
      </c>
      <c r="J561">
        <f t="shared" si="55"/>
        <v>1</v>
      </c>
      <c r="K561">
        <f t="shared" si="56"/>
        <v>0</v>
      </c>
      <c r="L561">
        <f t="shared" si="57"/>
        <v>0</v>
      </c>
      <c r="M561">
        <f t="shared" si="58"/>
        <v>0</v>
      </c>
    </row>
    <row r="562" spans="1:13" x14ac:dyDescent="0.35">
      <c r="A562">
        <v>0</v>
      </c>
      <c r="B562">
        <v>3</v>
      </c>
      <c r="C562" t="s">
        <v>8</v>
      </c>
      <c r="E562">
        <v>0</v>
      </c>
      <c r="F562">
        <v>0</v>
      </c>
      <c r="G562">
        <v>7.75</v>
      </c>
      <c r="H562" t="s">
        <v>12</v>
      </c>
      <c r="J562">
        <f t="shared" si="55"/>
        <v>0</v>
      </c>
      <c r="K562">
        <f t="shared" si="56"/>
        <v>0</v>
      </c>
      <c r="L562">
        <f t="shared" si="57"/>
        <v>0</v>
      </c>
      <c r="M562">
        <f t="shared" si="58"/>
        <v>0</v>
      </c>
    </row>
    <row r="563" spans="1:13" x14ac:dyDescent="0.35">
      <c r="A563">
        <v>0</v>
      </c>
      <c r="B563">
        <v>3</v>
      </c>
      <c r="C563" t="s">
        <v>8</v>
      </c>
      <c r="D563">
        <v>40</v>
      </c>
      <c r="E563">
        <v>0</v>
      </c>
      <c r="F563">
        <v>0</v>
      </c>
      <c r="G563">
        <v>7.8958000000000004</v>
      </c>
      <c r="H563" t="s">
        <v>9</v>
      </c>
      <c r="I563">
        <f>IF(Sex="male",1,0)</f>
        <v>1</v>
      </c>
      <c r="J563">
        <f t="shared" si="55"/>
        <v>1</v>
      </c>
      <c r="K563">
        <f t="shared" si="56"/>
        <v>0</v>
      </c>
      <c r="L563">
        <f t="shared" si="57"/>
        <v>0</v>
      </c>
      <c r="M563">
        <f t="shared" si="58"/>
        <v>0</v>
      </c>
    </row>
    <row r="564" spans="1:13" x14ac:dyDescent="0.35">
      <c r="A564">
        <v>0</v>
      </c>
      <c r="B564">
        <v>2</v>
      </c>
      <c r="C564" t="s">
        <v>8</v>
      </c>
      <c r="D564">
        <v>28</v>
      </c>
      <c r="E564">
        <v>0</v>
      </c>
      <c r="F564">
        <v>0</v>
      </c>
      <c r="G564">
        <v>13.5</v>
      </c>
      <c r="H564" t="s">
        <v>9</v>
      </c>
      <c r="I564">
        <f>IF(Sex="male",1,0)</f>
        <v>1</v>
      </c>
      <c r="J564">
        <f t="shared" si="55"/>
        <v>1</v>
      </c>
      <c r="K564">
        <f t="shared" si="56"/>
        <v>0</v>
      </c>
      <c r="L564">
        <f t="shared" si="57"/>
        <v>0</v>
      </c>
      <c r="M564">
        <f t="shared" si="58"/>
        <v>1</v>
      </c>
    </row>
    <row r="565" spans="1:13" x14ac:dyDescent="0.35">
      <c r="A565">
        <v>0</v>
      </c>
      <c r="B565">
        <v>3</v>
      </c>
      <c r="C565" t="s">
        <v>8</v>
      </c>
      <c r="E565">
        <v>0</v>
      </c>
      <c r="F565">
        <v>0</v>
      </c>
      <c r="G565">
        <v>8.0500000000000007</v>
      </c>
      <c r="H565" t="s">
        <v>9</v>
      </c>
      <c r="J565">
        <f t="shared" si="55"/>
        <v>1</v>
      </c>
      <c r="K565">
        <f t="shared" si="56"/>
        <v>0</v>
      </c>
      <c r="L565">
        <f t="shared" si="57"/>
        <v>0</v>
      </c>
      <c r="M565">
        <f t="shared" si="58"/>
        <v>0</v>
      </c>
    </row>
    <row r="566" spans="1:13" x14ac:dyDescent="0.35">
      <c r="A566">
        <v>0</v>
      </c>
      <c r="B566">
        <v>3</v>
      </c>
      <c r="C566" t="s">
        <v>10</v>
      </c>
      <c r="E566">
        <v>0</v>
      </c>
      <c r="F566">
        <v>0</v>
      </c>
      <c r="G566">
        <v>8.0500000000000007</v>
      </c>
      <c r="H566" t="s">
        <v>9</v>
      </c>
      <c r="J566">
        <f t="shared" si="55"/>
        <v>1</v>
      </c>
      <c r="K566">
        <f t="shared" si="56"/>
        <v>0</v>
      </c>
      <c r="L566">
        <f t="shared" si="57"/>
        <v>0</v>
      </c>
      <c r="M566">
        <f t="shared" si="58"/>
        <v>0</v>
      </c>
    </row>
    <row r="567" spans="1:13" x14ac:dyDescent="0.35">
      <c r="A567">
        <v>0</v>
      </c>
      <c r="B567">
        <v>3</v>
      </c>
      <c r="C567" t="s">
        <v>8</v>
      </c>
      <c r="D567">
        <v>24</v>
      </c>
      <c r="E567">
        <v>2</v>
      </c>
      <c r="F567">
        <v>0</v>
      </c>
      <c r="G567">
        <v>24.15</v>
      </c>
      <c r="H567" t="s">
        <v>9</v>
      </c>
      <c r="I567">
        <f>IF(Sex="male",1,0)</f>
        <v>1</v>
      </c>
      <c r="J567">
        <f t="shared" si="55"/>
        <v>1</v>
      </c>
      <c r="K567">
        <f t="shared" si="56"/>
        <v>0</v>
      </c>
      <c r="L567">
        <f t="shared" si="57"/>
        <v>0</v>
      </c>
      <c r="M567">
        <f t="shared" si="58"/>
        <v>0</v>
      </c>
    </row>
    <row r="568" spans="1:13" x14ac:dyDescent="0.35">
      <c r="A568">
        <v>0</v>
      </c>
      <c r="B568">
        <v>3</v>
      </c>
      <c r="C568" t="s">
        <v>8</v>
      </c>
      <c r="D568">
        <v>19</v>
      </c>
      <c r="E568">
        <v>0</v>
      </c>
      <c r="F568">
        <v>0</v>
      </c>
      <c r="G568">
        <v>7.8958000000000004</v>
      </c>
      <c r="H568" t="s">
        <v>9</v>
      </c>
      <c r="I568">
        <f>IF(Sex="male",1,0)</f>
        <v>1</v>
      </c>
      <c r="J568">
        <f t="shared" si="55"/>
        <v>1</v>
      </c>
      <c r="K568">
        <f t="shared" si="56"/>
        <v>0</v>
      </c>
      <c r="L568">
        <f t="shared" si="57"/>
        <v>0</v>
      </c>
      <c r="M568">
        <f t="shared" si="58"/>
        <v>0</v>
      </c>
    </row>
    <row r="569" spans="1:13" x14ac:dyDescent="0.35">
      <c r="A569">
        <v>0</v>
      </c>
      <c r="B569">
        <v>3</v>
      </c>
      <c r="C569" t="s">
        <v>10</v>
      </c>
      <c r="D569">
        <v>29</v>
      </c>
      <c r="E569">
        <v>0</v>
      </c>
      <c r="F569">
        <v>4</v>
      </c>
      <c r="G569">
        <v>21.074999999999999</v>
      </c>
      <c r="H569" t="s">
        <v>9</v>
      </c>
      <c r="I569">
        <f>IF(Sex="male",1,0)</f>
        <v>0</v>
      </c>
      <c r="J569">
        <f t="shared" si="55"/>
        <v>1</v>
      </c>
      <c r="K569">
        <f t="shared" si="56"/>
        <v>0</v>
      </c>
      <c r="L569">
        <f t="shared" si="57"/>
        <v>0</v>
      </c>
      <c r="M569">
        <f t="shared" si="58"/>
        <v>0</v>
      </c>
    </row>
    <row r="570" spans="1:13" x14ac:dyDescent="0.35">
      <c r="A570">
        <v>0</v>
      </c>
      <c r="B570">
        <v>3</v>
      </c>
      <c r="C570" t="s">
        <v>8</v>
      </c>
      <c r="E570">
        <v>0</v>
      </c>
      <c r="F570">
        <v>0</v>
      </c>
      <c r="G570">
        <v>7.2291999999999996</v>
      </c>
      <c r="H570" t="s">
        <v>11</v>
      </c>
      <c r="J570">
        <f t="shared" si="55"/>
        <v>0</v>
      </c>
      <c r="K570">
        <f t="shared" si="56"/>
        <v>1</v>
      </c>
      <c r="L570">
        <f t="shared" si="57"/>
        <v>0</v>
      </c>
      <c r="M570">
        <f t="shared" si="58"/>
        <v>0</v>
      </c>
    </row>
    <row r="571" spans="1:13" x14ac:dyDescent="0.35">
      <c r="A571">
        <v>1</v>
      </c>
      <c r="B571">
        <v>3</v>
      </c>
      <c r="C571" t="s">
        <v>8</v>
      </c>
      <c r="D571">
        <v>32</v>
      </c>
      <c r="E571">
        <v>0</v>
      </c>
      <c r="F571">
        <v>0</v>
      </c>
      <c r="G571">
        <v>7.8541999999999996</v>
      </c>
      <c r="H571" t="s">
        <v>9</v>
      </c>
      <c r="I571">
        <f>IF(Sex="male",1,0)</f>
        <v>1</v>
      </c>
      <c r="J571">
        <f t="shared" si="55"/>
        <v>1</v>
      </c>
      <c r="K571">
        <f t="shared" si="56"/>
        <v>0</v>
      </c>
      <c r="L571">
        <f t="shared" si="57"/>
        <v>0</v>
      </c>
      <c r="M571">
        <f t="shared" si="58"/>
        <v>0</v>
      </c>
    </row>
    <row r="572" spans="1:13" x14ac:dyDescent="0.35">
      <c r="A572">
        <v>1</v>
      </c>
      <c r="B572">
        <v>2</v>
      </c>
      <c r="C572" t="s">
        <v>8</v>
      </c>
      <c r="D572">
        <v>62</v>
      </c>
      <c r="E572">
        <v>0</v>
      </c>
      <c r="F572">
        <v>0</v>
      </c>
      <c r="G572">
        <v>10.5</v>
      </c>
      <c r="H572" t="s">
        <v>9</v>
      </c>
      <c r="I572">
        <f>IF(Sex="male",1,0)</f>
        <v>1</v>
      </c>
      <c r="J572">
        <f t="shared" si="55"/>
        <v>1</v>
      </c>
      <c r="K572">
        <f t="shared" si="56"/>
        <v>0</v>
      </c>
      <c r="L572">
        <f t="shared" si="57"/>
        <v>0</v>
      </c>
      <c r="M572">
        <f t="shared" si="58"/>
        <v>1</v>
      </c>
    </row>
    <row r="573" spans="1:13" x14ac:dyDescent="0.35">
      <c r="A573">
        <v>1</v>
      </c>
      <c r="B573">
        <v>1</v>
      </c>
      <c r="C573" t="s">
        <v>10</v>
      </c>
      <c r="D573">
        <v>53</v>
      </c>
      <c r="E573">
        <v>2</v>
      </c>
      <c r="F573">
        <v>0</v>
      </c>
      <c r="G573">
        <v>51.479199999999999</v>
      </c>
      <c r="H573" t="s">
        <v>9</v>
      </c>
      <c r="I573">
        <f>IF(Sex="male",1,0)</f>
        <v>0</v>
      </c>
      <c r="J573">
        <f t="shared" si="55"/>
        <v>1</v>
      </c>
      <c r="K573">
        <f t="shared" si="56"/>
        <v>0</v>
      </c>
      <c r="L573">
        <f t="shared" si="57"/>
        <v>1</v>
      </c>
      <c r="M573">
        <f t="shared" si="58"/>
        <v>0</v>
      </c>
    </row>
    <row r="574" spans="1:13" x14ac:dyDescent="0.35">
      <c r="A574">
        <v>1</v>
      </c>
      <c r="B574">
        <v>1</v>
      </c>
      <c r="C574" t="s">
        <v>8</v>
      </c>
      <c r="D574">
        <v>36</v>
      </c>
      <c r="E574">
        <v>0</v>
      </c>
      <c r="F574">
        <v>0</v>
      </c>
      <c r="G574">
        <v>26.387499999999999</v>
      </c>
      <c r="H574" t="s">
        <v>9</v>
      </c>
      <c r="I574">
        <f>IF(Sex="male",1,0)</f>
        <v>1</v>
      </c>
      <c r="J574">
        <f t="shared" si="55"/>
        <v>1</v>
      </c>
      <c r="K574">
        <f t="shared" si="56"/>
        <v>0</v>
      </c>
      <c r="L574">
        <f t="shared" si="57"/>
        <v>1</v>
      </c>
      <c r="M574">
        <f t="shared" si="58"/>
        <v>0</v>
      </c>
    </row>
    <row r="575" spans="1:13" x14ac:dyDescent="0.35">
      <c r="A575">
        <v>1</v>
      </c>
      <c r="B575">
        <v>3</v>
      </c>
      <c r="C575" t="s">
        <v>10</v>
      </c>
      <c r="E575">
        <v>0</v>
      </c>
      <c r="F575">
        <v>0</v>
      </c>
      <c r="G575">
        <v>7.75</v>
      </c>
      <c r="H575" t="s">
        <v>12</v>
      </c>
      <c r="J575">
        <f t="shared" si="55"/>
        <v>0</v>
      </c>
      <c r="K575">
        <f t="shared" si="56"/>
        <v>0</v>
      </c>
      <c r="L575">
        <f t="shared" si="57"/>
        <v>0</v>
      </c>
      <c r="M575">
        <f t="shared" si="58"/>
        <v>0</v>
      </c>
    </row>
    <row r="576" spans="1:13" x14ac:dyDescent="0.35">
      <c r="A576">
        <v>0</v>
      </c>
      <c r="B576">
        <v>3</v>
      </c>
      <c r="C576" t="s">
        <v>8</v>
      </c>
      <c r="D576">
        <v>16</v>
      </c>
      <c r="E576">
        <v>0</v>
      </c>
      <c r="F576">
        <v>0</v>
      </c>
      <c r="G576">
        <v>8.0500000000000007</v>
      </c>
      <c r="H576" t="s">
        <v>9</v>
      </c>
      <c r="I576">
        <f>IF(Sex="male",1,0)</f>
        <v>1</v>
      </c>
      <c r="J576">
        <f t="shared" si="55"/>
        <v>1</v>
      </c>
      <c r="K576">
        <f t="shared" si="56"/>
        <v>0</v>
      </c>
      <c r="L576">
        <f t="shared" si="57"/>
        <v>0</v>
      </c>
      <c r="M576">
        <f t="shared" si="58"/>
        <v>0</v>
      </c>
    </row>
    <row r="577" spans="1:13" x14ac:dyDescent="0.35">
      <c r="A577">
        <v>0</v>
      </c>
      <c r="B577">
        <v>3</v>
      </c>
      <c r="C577" t="s">
        <v>8</v>
      </c>
      <c r="D577">
        <v>19</v>
      </c>
      <c r="E577">
        <v>0</v>
      </c>
      <c r="F577">
        <v>0</v>
      </c>
      <c r="G577">
        <v>14.5</v>
      </c>
      <c r="H577" t="s">
        <v>9</v>
      </c>
      <c r="I577">
        <f>IF(Sex="male",1,0)</f>
        <v>1</v>
      </c>
      <c r="J577">
        <f t="shared" si="55"/>
        <v>1</v>
      </c>
      <c r="K577">
        <f t="shared" si="56"/>
        <v>0</v>
      </c>
      <c r="L577">
        <f t="shared" si="57"/>
        <v>0</v>
      </c>
      <c r="M577">
        <f t="shared" si="58"/>
        <v>0</v>
      </c>
    </row>
    <row r="578" spans="1:13" x14ac:dyDescent="0.35">
      <c r="A578">
        <v>1</v>
      </c>
      <c r="B578">
        <v>2</v>
      </c>
      <c r="C578" t="s">
        <v>10</v>
      </c>
      <c r="D578">
        <v>34</v>
      </c>
      <c r="E578">
        <v>0</v>
      </c>
      <c r="F578">
        <v>0</v>
      </c>
      <c r="G578">
        <v>13</v>
      </c>
      <c r="H578" t="s">
        <v>9</v>
      </c>
      <c r="I578">
        <f>IF(Sex="male",1,0)</f>
        <v>0</v>
      </c>
      <c r="J578">
        <f t="shared" ref="J578:J641" si="60">IF(Embarked="S",1,0)</f>
        <v>1</v>
      </c>
      <c r="K578">
        <f t="shared" ref="K578:K641" si="61">IF(Embarked="C",1,0)</f>
        <v>0</v>
      </c>
      <c r="L578">
        <f t="shared" ref="L578:L641" si="62">IF(Pclass=1,1,0)</f>
        <v>0</v>
      </c>
      <c r="M578">
        <f t="shared" ref="M578:M641" si="63">IF(Pclass=2,1,0)</f>
        <v>1</v>
      </c>
    </row>
    <row r="579" spans="1:13" x14ac:dyDescent="0.35">
      <c r="A579">
        <v>1</v>
      </c>
      <c r="B579">
        <v>1</v>
      </c>
      <c r="C579" t="s">
        <v>10</v>
      </c>
      <c r="D579">
        <v>39</v>
      </c>
      <c r="E579">
        <v>1</v>
      </c>
      <c r="F579">
        <v>0</v>
      </c>
      <c r="G579">
        <v>55.9</v>
      </c>
      <c r="H579" t="s">
        <v>9</v>
      </c>
      <c r="I579">
        <f>IF(Sex="male",1,0)</f>
        <v>0</v>
      </c>
      <c r="J579">
        <f t="shared" si="60"/>
        <v>1</v>
      </c>
      <c r="K579">
        <f t="shared" si="61"/>
        <v>0</v>
      </c>
      <c r="L579">
        <f t="shared" si="62"/>
        <v>1</v>
      </c>
      <c r="M579">
        <f t="shared" si="63"/>
        <v>0</v>
      </c>
    </row>
    <row r="580" spans="1:13" x14ac:dyDescent="0.35">
      <c r="A580">
        <v>0</v>
      </c>
      <c r="B580">
        <v>3</v>
      </c>
      <c r="C580" t="s">
        <v>10</v>
      </c>
      <c r="E580">
        <v>1</v>
      </c>
      <c r="F580">
        <v>0</v>
      </c>
      <c r="G580">
        <v>14.458299999999999</v>
      </c>
      <c r="H580" t="s">
        <v>11</v>
      </c>
      <c r="J580">
        <f t="shared" si="60"/>
        <v>0</v>
      </c>
      <c r="K580">
        <f t="shared" si="61"/>
        <v>1</v>
      </c>
      <c r="L580">
        <f t="shared" si="62"/>
        <v>0</v>
      </c>
      <c r="M580">
        <f t="shared" si="63"/>
        <v>0</v>
      </c>
    </row>
    <row r="581" spans="1:13" x14ac:dyDescent="0.35">
      <c r="A581">
        <v>1</v>
      </c>
      <c r="B581">
        <v>3</v>
      </c>
      <c r="C581" t="s">
        <v>8</v>
      </c>
      <c r="D581">
        <v>32</v>
      </c>
      <c r="E581">
        <v>0</v>
      </c>
      <c r="F581">
        <v>0</v>
      </c>
      <c r="G581">
        <v>7.9249999999999998</v>
      </c>
      <c r="H581" t="s">
        <v>9</v>
      </c>
      <c r="I581">
        <f>IF(Sex="male",1,0)</f>
        <v>1</v>
      </c>
      <c r="J581">
        <f t="shared" si="60"/>
        <v>1</v>
      </c>
      <c r="K581">
        <f t="shared" si="61"/>
        <v>0</v>
      </c>
      <c r="L581">
        <f t="shared" si="62"/>
        <v>0</v>
      </c>
      <c r="M581">
        <f t="shared" si="63"/>
        <v>0</v>
      </c>
    </row>
    <row r="582" spans="1:13" x14ac:dyDescent="0.35">
      <c r="A582">
        <v>1</v>
      </c>
      <c r="B582">
        <v>2</v>
      </c>
      <c r="C582" t="s">
        <v>10</v>
      </c>
      <c r="D582">
        <v>25</v>
      </c>
      <c r="E582">
        <v>1</v>
      </c>
      <c r="F582">
        <v>1</v>
      </c>
      <c r="G582">
        <v>30</v>
      </c>
      <c r="H582" t="s">
        <v>9</v>
      </c>
      <c r="I582">
        <f>IF(Sex="male",1,0)</f>
        <v>0</v>
      </c>
      <c r="J582">
        <f t="shared" si="60"/>
        <v>1</v>
      </c>
      <c r="K582">
        <f t="shared" si="61"/>
        <v>0</v>
      </c>
      <c r="L582">
        <f t="shared" si="62"/>
        <v>0</v>
      </c>
      <c r="M582">
        <f t="shared" si="63"/>
        <v>1</v>
      </c>
    </row>
    <row r="583" spans="1:13" x14ac:dyDescent="0.35">
      <c r="A583">
        <v>1</v>
      </c>
      <c r="B583">
        <v>1</v>
      </c>
      <c r="C583" t="s">
        <v>10</v>
      </c>
      <c r="D583">
        <v>39</v>
      </c>
      <c r="E583">
        <v>1</v>
      </c>
      <c r="F583">
        <v>1</v>
      </c>
      <c r="G583">
        <v>110.88330000000001</v>
      </c>
      <c r="H583" t="s">
        <v>11</v>
      </c>
      <c r="I583">
        <f>IF(Sex="male",1,0)</f>
        <v>0</v>
      </c>
      <c r="J583">
        <f t="shared" si="60"/>
        <v>0</v>
      </c>
      <c r="K583">
        <f t="shared" si="61"/>
        <v>1</v>
      </c>
      <c r="L583">
        <f t="shared" si="62"/>
        <v>1</v>
      </c>
      <c r="M583">
        <f t="shared" si="63"/>
        <v>0</v>
      </c>
    </row>
    <row r="584" spans="1:13" x14ac:dyDescent="0.35">
      <c r="A584">
        <v>0</v>
      </c>
      <c r="B584">
        <v>2</v>
      </c>
      <c r="C584" t="s">
        <v>8</v>
      </c>
      <c r="D584">
        <v>54</v>
      </c>
      <c r="E584">
        <v>0</v>
      </c>
      <c r="F584">
        <v>0</v>
      </c>
      <c r="G584">
        <v>26</v>
      </c>
      <c r="H584" t="s">
        <v>9</v>
      </c>
      <c r="I584">
        <f>IF(Sex="male",1,0)</f>
        <v>1</v>
      </c>
      <c r="J584">
        <f t="shared" si="60"/>
        <v>1</v>
      </c>
      <c r="K584">
        <f t="shared" si="61"/>
        <v>0</v>
      </c>
      <c r="L584">
        <f t="shared" si="62"/>
        <v>0</v>
      </c>
      <c r="M584">
        <f t="shared" si="63"/>
        <v>1</v>
      </c>
    </row>
    <row r="585" spans="1:13" x14ac:dyDescent="0.35">
      <c r="A585">
        <v>0</v>
      </c>
      <c r="B585">
        <v>1</v>
      </c>
      <c r="C585" t="s">
        <v>8</v>
      </c>
      <c r="D585">
        <v>36</v>
      </c>
      <c r="E585">
        <v>0</v>
      </c>
      <c r="F585">
        <v>0</v>
      </c>
      <c r="G585">
        <v>40.125</v>
      </c>
      <c r="H585" t="s">
        <v>11</v>
      </c>
      <c r="I585">
        <f>IF(Sex="male",1,0)</f>
        <v>1</v>
      </c>
      <c r="J585">
        <f t="shared" si="60"/>
        <v>0</v>
      </c>
      <c r="K585">
        <f t="shared" si="61"/>
        <v>1</v>
      </c>
      <c r="L585">
        <f t="shared" si="62"/>
        <v>1</v>
      </c>
      <c r="M585">
        <f t="shared" si="63"/>
        <v>0</v>
      </c>
    </row>
    <row r="586" spans="1:13" x14ac:dyDescent="0.35">
      <c r="A586">
        <v>0</v>
      </c>
      <c r="B586">
        <v>3</v>
      </c>
      <c r="C586" t="s">
        <v>8</v>
      </c>
      <c r="E586">
        <v>0</v>
      </c>
      <c r="F586">
        <v>0</v>
      </c>
      <c r="G586">
        <v>8.7125000000000004</v>
      </c>
      <c r="H586" t="s">
        <v>11</v>
      </c>
      <c r="J586">
        <f t="shared" si="60"/>
        <v>0</v>
      </c>
      <c r="K586">
        <f t="shared" si="61"/>
        <v>1</v>
      </c>
      <c r="L586">
        <f t="shared" si="62"/>
        <v>0</v>
      </c>
      <c r="M586">
        <f t="shared" si="63"/>
        <v>0</v>
      </c>
    </row>
    <row r="587" spans="1:13" x14ac:dyDescent="0.35">
      <c r="A587">
        <v>1</v>
      </c>
      <c r="B587">
        <v>1</v>
      </c>
      <c r="C587" t="s">
        <v>10</v>
      </c>
      <c r="D587">
        <v>18</v>
      </c>
      <c r="E587">
        <v>0</v>
      </c>
      <c r="F587">
        <v>2</v>
      </c>
      <c r="G587">
        <v>79.650000000000006</v>
      </c>
      <c r="H587" t="s">
        <v>9</v>
      </c>
      <c r="I587">
        <f>IF(Sex="male",1,0)</f>
        <v>0</v>
      </c>
      <c r="J587">
        <f t="shared" si="60"/>
        <v>1</v>
      </c>
      <c r="K587">
        <f t="shared" si="61"/>
        <v>0</v>
      </c>
      <c r="L587">
        <f t="shared" si="62"/>
        <v>1</v>
      </c>
      <c r="M587">
        <f t="shared" si="63"/>
        <v>0</v>
      </c>
    </row>
    <row r="588" spans="1:13" x14ac:dyDescent="0.35">
      <c r="A588">
        <v>0</v>
      </c>
      <c r="B588">
        <v>2</v>
      </c>
      <c r="C588" t="s">
        <v>8</v>
      </c>
      <c r="D588">
        <v>47</v>
      </c>
      <c r="E588">
        <v>0</v>
      </c>
      <c r="F588">
        <v>0</v>
      </c>
      <c r="G588">
        <v>15</v>
      </c>
      <c r="H588" t="s">
        <v>9</v>
      </c>
      <c r="I588">
        <f>IF(Sex="male",1,0)</f>
        <v>1</v>
      </c>
      <c r="J588">
        <f t="shared" si="60"/>
        <v>1</v>
      </c>
      <c r="K588">
        <f t="shared" si="61"/>
        <v>0</v>
      </c>
      <c r="L588">
        <f t="shared" si="62"/>
        <v>0</v>
      </c>
      <c r="M588">
        <f t="shared" si="63"/>
        <v>1</v>
      </c>
    </row>
    <row r="589" spans="1:13" x14ac:dyDescent="0.35">
      <c r="A589">
        <v>1</v>
      </c>
      <c r="B589">
        <v>1</v>
      </c>
      <c r="C589" t="s">
        <v>8</v>
      </c>
      <c r="D589">
        <v>60</v>
      </c>
      <c r="E589">
        <v>1</v>
      </c>
      <c r="F589">
        <v>1</v>
      </c>
      <c r="G589">
        <v>79.2</v>
      </c>
      <c r="H589" t="s">
        <v>11</v>
      </c>
      <c r="I589">
        <f>IF(Sex="male",1,0)</f>
        <v>1</v>
      </c>
      <c r="J589">
        <f t="shared" si="60"/>
        <v>0</v>
      </c>
      <c r="K589">
        <f t="shared" si="61"/>
        <v>1</v>
      </c>
      <c r="L589">
        <f t="shared" si="62"/>
        <v>1</v>
      </c>
      <c r="M589">
        <f t="shared" si="63"/>
        <v>0</v>
      </c>
    </row>
    <row r="590" spans="1:13" x14ac:dyDescent="0.35">
      <c r="A590">
        <v>0</v>
      </c>
      <c r="B590">
        <v>3</v>
      </c>
      <c r="C590" t="s">
        <v>8</v>
      </c>
      <c r="D590">
        <v>22</v>
      </c>
      <c r="E590">
        <v>0</v>
      </c>
      <c r="F590">
        <v>0</v>
      </c>
      <c r="G590">
        <v>8.0500000000000007</v>
      </c>
      <c r="H590" t="s">
        <v>9</v>
      </c>
      <c r="I590">
        <f>IF(Sex="male",1,0)</f>
        <v>1</v>
      </c>
      <c r="J590">
        <f t="shared" si="60"/>
        <v>1</v>
      </c>
      <c r="K590">
        <f t="shared" si="61"/>
        <v>0</v>
      </c>
      <c r="L590">
        <f t="shared" si="62"/>
        <v>0</v>
      </c>
      <c r="M590">
        <f t="shared" si="63"/>
        <v>0</v>
      </c>
    </row>
    <row r="591" spans="1:13" x14ac:dyDescent="0.35">
      <c r="A591">
        <v>0</v>
      </c>
      <c r="B591">
        <v>3</v>
      </c>
      <c r="C591" t="s">
        <v>8</v>
      </c>
      <c r="E591">
        <v>0</v>
      </c>
      <c r="F591">
        <v>0</v>
      </c>
      <c r="G591">
        <v>8.0500000000000007</v>
      </c>
      <c r="H591" t="s">
        <v>9</v>
      </c>
      <c r="J591">
        <f t="shared" si="60"/>
        <v>1</v>
      </c>
      <c r="K591">
        <f t="shared" si="61"/>
        <v>0</v>
      </c>
      <c r="L591">
        <f t="shared" si="62"/>
        <v>0</v>
      </c>
      <c r="M591">
        <f t="shared" si="63"/>
        <v>0</v>
      </c>
    </row>
    <row r="592" spans="1:13" x14ac:dyDescent="0.35">
      <c r="A592">
        <v>0</v>
      </c>
      <c r="B592">
        <v>3</v>
      </c>
      <c r="C592" t="s">
        <v>8</v>
      </c>
      <c r="D592">
        <v>35</v>
      </c>
      <c r="E592">
        <v>0</v>
      </c>
      <c r="F592">
        <v>0</v>
      </c>
      <c r="G592">
        <v>7.125</v>
      </c>
      <c r="H592" t="s">
        <v>9</v>
      </c>
      <c r="I592">
        <f>IF(Sex="male",1,0)</f>
        <v>1</v>
      </c>
      <c r="J592">
        <f t="shared" si="60"/>
        <v>1</v>
      </c>
      <c r="K592">
        <f t="shared" si="61"/>
        <v>0</v>
      </c>
      <c r="L592">
        <f t="shared" si="62"/>
        <v>0</v>
      </c>
      <c r="M592">
        <f t="shared" si="63"/>
        <v>0</v>
      </c>
    </row>
    <row r="593" spans="1:13" x14ac:dyDescent="0.35">
      <c r="A593">
        <v>1</v>
      </c>
      <c r="B593">
        <v>1</v>
      </c>
      <c r="C593" t="s">
        <v>10</v>
      </c>
      <c r="D593">
        <v>52</v>
      </c>
      <c r="E593">
        <v>1</v>
      </c>
      <c r="F593">
        <v>0</v>
      </c>
      <c r="G593">
        <v>78.2667</v>
      </c>
      <c r="H593" t="s">
        <v>11</v>
      </c>
      <c r="I593">
        <f>IF(Sex="male",1,0)</f>
        <v>0</v>
      </c>
      <c r="J593">
        <f t="shared" si="60"/>
        <v>0</v>
      </c>
      <c r="K593">
        <f t="shared" si="61"/>
        <v>1</v>
      </c>
      <c r="L593">
        <f t="shared" si="62"/>
        <v>1</v>
      </c>
      <c r="M593">
        <f t="shared" si="63"/>
        <v>0</v>
      </c>
    </row>
    <row r="594" spans="1:13" x14ac:dyDescent="0.35">
      <c r="A594">
        <v>0</v>
      </c>
      <c r="B594">
        <v>3</v>
      </c>
      <c r="C594" t="s">
        <v>8</v>
      </c>
      <c r="D594">
        <v>47</v>
      </c>
      <c r="E594">
        <v>0</v>
      </c>
      <c r="F594">
        <v>0</v>
      </c>
      <c r="G594">
        <v>7.25</v>
      </c>
      <c r="H594" t="s">
        <v>9</v>
      </c>
      <c r="I594">
        <f>IF(Sex="male",1,0)</f>
        <v>1</v>
      </c>
      <c r="J594">
        <f t="shared" si="60"/>
        <v>1</v>
      </c>
      <c r="K594">
        <f t="shared" si="61"/>
        <v>0</v>
      </c>
      <c r="L594">
        <f t="shared" si="62"/>
        <v>0</v>
      </c>
      <c r="M594">
        <f t="shared" si="63"/>
        <v>0</v>
      </c>
    </row>
    <row r="595" spans="1:13" x14ac:dyDescent="0.35">
      <c r="A595">
        <v>0</v>
      </c>
      <c r="B595">
        <v>3</v>
      </c>
      <c r="C595" t="s">
        <v>10</v>
      </c>
      <c r="E595">
        <v>0</v>
      </c>
      <c r="F595">
        <v>2</v>
      </c>
      <c r="G595">
        <v>7.75</v>
      </c>
      <c r="H595" t="s">
        <v>12</v>
      </c>
      <c r="J595">
        <f t="shared" si="60"/>
        <v>0</v>
      </c>
      <c r="K595">
        <f t="shared" si="61"/>
        <v>0</v>
      </c>
      <c r="L595">
        <f t="shared" si="62"/>
        <v>0</v>
      </c>
      <c r="M595">
        <f t="shared" si="63"/>
        <v>0</v>
      </c>
    </row>
    <row r="596" spans="1:13" x14ac:dyDescent="0.35">
      <c r="A596">
        <v>0</v>
      </c>
      <c r="B596">
        <v>2</v>
      </c>
      <c r="C596" t="s">
        <v>8</v>
      </c>
      <c r="D596">
        <v>37</v>
      </c>
      <c r="E596">
        <v>1</v>
      </c>
      <c r="F596">
        <v>0</v>
      </c>
      <c r="G596">
        <v>26</v>
      </c>
      <c r="H596" t="s">
        <v>9</v>
      </c>
      <c r="I596">
        <f>IF(Sex="male",1,0)</f>
        <v>1</v>
      </c>
      <c r="J596">
        <f t="shared" si="60"/>
        <v>1</v>
      </c>
      <c r="K596">
        <f t="shared" si="61"/>
        <v>0</v>
      </c>
      <c r="L596">
        <f t="shared" si="62"/>
        <v>0</v>
      </c>
      <c r="M596">
        <f t="shared" si="63"/>
        <v>1</v>
      </c>
    </row>
    <row r="597" spans="1:13" x14ac:dyDescent="0.35">
      <c r="A597">
        <v>0</v>
      </c>
      <c r="B597">
        <v>3</v>
      </c>
      <c r="C597" t="s">
        <v>8</v>
      </c>
      <c r="D597">
        <v>36</v>
      </c>
      <c r="E597">
        <v>1</v>
      </c>
      <c r="F597">
        <v>1</v>
      </c>
      <c r="G597">
        <v>24.15</v>
      </c>
      <c r="H597" t="s">
        <v>9</v>
      </c>
      <c r="I597">
        <f>IF(Sex="male",1,0)</f>
        <v>1</v>
      </c>
      <c r="J597">
        <f t="shared" si="60"/>
        <v>1</v>
      </c>
      <c r="K597">
        <f t="shared" si="61"/>
        <v>0</v>
      </c>
      <c r="L597">
        <f t="shared" si="62"/>
        <v>0</v>
      </c>
      <c r="M597">
        <f t="shared" si="63"/>
        <v>0</v>
      </c>
    </row>
    <row r="598" spans="1:13" x14ac:dyDescent="0.35">
      <c r="A598">
        <v>1</v>
      </c>
      <c r="B598">
        <v>2</v>
      </c>
      <c r="C598" t="s">
        <v>10</v>
      </c>
      <c r="E598">
        <v>0</v>
      </c>
      <c r="F598">
        <v>0</v>
      </c>
      <c r="G598">
        <v>33</v>
      </c>
      <c r="H598" t="s">
        <v>9</v>
      </c>
      <c r="J598">
        <f t="shared" si="60"/>
        <v>1</v>
      </c>
      <c r="K598">
        <f t="shared" si="61"/>
        <v>0</v>
      </c>
      <c r="L598">
        <f t="shared" si="62"/>
        <v>0</v>
      </c>
      <c r="M598">
        <f t="shared" si="63"/>
        <v>1</v>
      </c>
    </row>
    <row r="599" spans="1:13" x14ac:dyDescent="0.35">
      <c r="A599">
        <v>0</v>
      </c>
      <c r="B599">
        <v>3</v>
      </c>
      <c r="C599" t="s">
        <v>8</v>
      </c>
      <c r="D599">
        <v>49</v>
      </c>
      <c r="E599">
        <v>0</v>
      </c>
      <c r="F599">
        <v>0</v>
      </c>
      <c r="G599">
        <v>0</v>
      </c>
      <c r="H599" t="s">
        <v>9</v>
      </c>
      <c r="I599">
        <f>IF(Sex="male",1,0)</f>
        <v>1</v>
      </c>
      <c r="J599">
        <f t="shared" si="60"/>
        <v>1</v>
      </c>
      <c r="K599">
        <f t="shared" si="61"/>
        <v>0</v>
      </c>
      <c r="L599">
        <f t="shared" si="62"/>
        <v>0</v>
      </c>
      <c r="M599">
        <f t="shared" si="63"/>
        <v>0</v>
      </c>
    </row>
    <row r="600" spans="1:13" x14ac:dyDescent="0.35">
      <c r="A600">
        <v>0</v>
      </c>
      <c r="B600">
        <v>3</v>
      </c>
      <c r="C600" t="s">
        <v>8</v>
      </c>
      <c r="E600">
        <v>0</v>
      </c>
      <c r="F600">
        <v>0</v>
      </c>
      <c r="G600">
        <v>7.2249999999999996</v>
      </c>
      <c r="H600" t="s">
        <v>11</v>
      </c>
      <c r="J600">
        <f t="shared" si="60"/>
        <v>0</v>
      </c>
      <c r="K600">
        <f t="shared" si="61"/>
        <v>1</v>
      </c>
      <c r="L600">
        <f t="shared" si="62"/>
        <v>0</v>
      </c>
      <c r="M600">
        <f t="shared" si="63"/>
        <v>0</v>
      </c>
    </row>
    <row r="601" spans="1:13" x14ac:dyDescent="0.35">
      <c r="A601">
        <v>1</v>
      </c>
      <c r="B601">
        <v>1</v>
      </c>
      <c r="C601" t="s">
        <v>8</v>
      </c>
      <c r="D601">
        <v>49</v>
      </c>
      <c r="E601">
        <v>1</v>
      </c>
      <c r="F601">
        <v>0</v>
      </c>
      <c r="G601">
        <v>56.929200000000002</v>
      </c>
      <c r="H601" t="s">
        <v>11</v>
      </c>
      <c r="I601">
        <f>IF(Sex="male",1,0)</f>
        <v>1</v>
      </c>
      <c r="J601">
        <f t="shared" si="60"/>
        <v>0</v>
      </c>
      <c r="K601">
        <f t="shared" si="61"/>
        <v>1</v>
      </c>
      <c r="L601">
        <f t="shared" si="62"/>
        <v>1</v>
      </c>
      <c r="M601">
        <f t="shared" si="63"/>
        <v>0</v>
      </c>
    </row>
    <row r="602" spans="1:13" x14ac:dyDescent="0.35">
      <c r="A602">
        <v>1</v>
      </c>
      <c r="B602">
        <v>2</v>
      </c>
      <c r="C602" t="s">
        <v>10</v>
      </c>
      <c r="D602">
        <v>24</v>
      </c>
      <c r="E602">
        <v>2</v>
      </c>
      <c r="F602">
        <v>1</v>
      </c>
      <c r="G602">
        <v>27</v>
      </c>
      <c r="H602" t="s">
        <v>9</v>
      </c>
      <c r="I602">
        <f>IF(Sex="male",1,0)</f>
        <v>0</v>
      </c>
      <c r="J602">
        <f t="shared" si="60"/>
        <v>1</v>
      </c>
      <c r="K602">
        <f t="shared" si="61"/>
        <v>0</v>
      </c>
      <c r="L602">
        <f t="shared" si="62"/>
        <v>0</v>
      </c>
      <c r="M602">
        <f t="shared" si="63"/>
        <v>1</v>
      </c>
    </row>
    <row r="603" spans="1:13" x14ac:dyDescent="0.35">
      <c r="A603">
        <v>0</v>
      </c>
      <c r="B603">
        <v>3</v>
      </c>
      <c r="C603" t="s">
        <v>8</v>
      </c>
      <c r="E603">
        <v>0</v>
      </c>
      <c r="F603">
        <v>0</v>
      </c>
      <c r="G603">
        <v>7.8958000000000004</v>
      </c>
      <c r="H603" t="s">
        <v>9</v>
      </c>
      <c r="J603">
        <f t="shared" si="60"/>
        <v>1</v>
      </c>
      <c r="K603">
        <f t="shared" si="61"/>
        <v>0</v>
      </c>
      <c r="L603">
        <f t="shared" si="62"/>
        <v>0</v>
      </c>
      <c r="M603">
        <f t="shared" si="63"/>
        <v>0</v>
      </c>
    </row>
    <row r="604" spans="1:13" x14ac:dyDescent="0.35">
      <c r="A604">
        <v>0</v>
      </c>
      <c r="B604">
        <v>1</v>
      </c>
      <c r="C604" t="s">
        <v>8</v>
      </c>
      <c r="E604">
        <v>0</v>
      </c>
      <c r="F604">
        <v>0</v>
      </c>
      <c r="G604">
        <v>42.4</v>
      </c>
      <c r="H604" t="s">
        <v>9</v>
      </c>
      <c r="J604">
        <f t="shared" si="60"/>
        <v>1</v>
      </c>
      <c r="K604">
        <f t="shared" si="61"/>
        <v>0</v>
      </c>
      <c r="L604">
        <f t="shared" si="62"/>
        <v>1</v>
      </c>
      <c r="M604">
        <f t="shared" si="63"/>
        <v>0</v>
      </c>
    </row>
    <row r="605" spans="1:13" x14ac:dyDescent="0.35">
      <c r="A605">
        <v>0</v>
      </c>
      <c r="B605">
        <v>3</v>
      </c>
      <c r="C605" t="s">
        <v>8</v>
      </c>
      <c r="D605">
        <v>44</v>
      </c>
      <c r="E605">
        <v>0</v>
      </c>
      <c r="F605">
        <v>0</v>
      </c>
      <c r="G605">
        <v>8.0500000000000007</v>
      </c>
      <c r="H605" t="s">
        <v>9</v>
      </c>
      <c r="I605">
        <f t="shared" ref="I605:I612" si="64">IF(Sex="male",1,0)</f>
        <v>1</v>
      </c>
      <c r="J605">
        <f t="shared" si="60"/>
        <v>1</v>
      </c>
      <c r="K605">
        <f t="shared" si="61"/>
        <v>0</v>
      </c>
      <c r="L605">
        <f t="shared" si="62"/>
        <v>0</v>
      </c>
      <c r="M605">
        <f t="shared" si="63"/>
        <v>0</v>
      </c>
    </row>
    <row r="606" spans="1:13" x14ac:dyDescent="0.35">
      <c r="A606">
        <v>1</v>
      </c>
      <c r="B606">
        <v>1</v>
      </c>
      <c r="C606" t="s">
        <v>8</v>
      </c>
      <c r="D606">
        <v>35</v>
      </c>
      <c r="E606">
        <v>0</v>
      </c>
      <c r="F606">
        <v>0</v>
      </c>
      <c r="G606">
        <v>26.55</v>
      </c>
      <c r="H606" t="s">
        <v>11</v>
      </c>
      <c r="I606">
        <f t="shared" si="64"/>
        <v>1</v>
      </c>
      <c r="J606">
        <f t="shared" si="60"/>
        <v>0</v>
      </c>
      <c r="K606">
        <f t="shared" si="61"/>
        <v>1</v>
      </c>
      <c r="L606">
        <f t="shared" si="62"/>
        <v>1</v>
      </c>
      <c r="M606">
        <f t="shared" si="63"/>
        <v>0</v>
      </c>
    </row>
    <row r="607" spans="1:13" x14ac:dyDescent="0.35">
      <c r="A607">
        <v>0</v>
      </c>
      <c r="B607">
        <v>3</v>
      </c>
      <c r="C607" t="s">
        <v>8</v>
      </c>
      <c r="D607">
        <v>36</v>
      </c>
      <c r="E607">
        <v>1</v>
      </c>
      <c r="F607">
        <v>0</v>
      </c>
      <c r="G607">
        <v>15.55</v>
      </c>
      <c r="H607" t="s">
        <v>9</v>
      </c>
      <c r="I607">
        <f t="shared" si="64"/>
        <v>1</v>
      </c>
      <c r="J607">
        <f t="shared" si="60"/>
        <v>1</v>
      </c>
      <c r="K607">
        <f t="shared" si="61"/>
        <v>0</v>
      </c>
      <c r="L607">
        <f t="shared" si="62"/>
        <v>0</v>
      </c>
      <c r="M607">
        <f t="shared" si="63"/>
        <v>0</v>
      </c>
    </row>
    <row r="608" spans="1:13" x14ac:dyDescent="0.35">
      <c r="A608">
        <v>0</v>
      </c>
      <c r="B608">
        <v>3</v>
      </c>
      <c r="C608" t="s">
        <v>8</v>
      </c>
      <c r="D608">
        <v>30</v>
      </c>
      <c r="E608">
        <v>0</v>
      </c>
      <c r="F608">
        <v>0</v>
      </c>
      <c r="G608">
        <v>7.8958000000000004</v>
      </c>
      <c r="H608" t="s">
        <v>9</v>
      </c>
      <c r="I608">
        <f t="shared" si="64"/>
        <v>1</v>
      </c>
      <c r="J608">
        <f t="shared" si="60"/>
        <v>1</v>
      </c>
      <c r="K608">
        <f t="shared" si="61"/>
        <v>0</v>
      </c>
      <c r="L608">
        <f t="shared" si="62"/>
        <v>0</v>
      </c>
      <c r="M608">
        <f t="shared" si="63"/>
        <v>0</v>
      </c>
    </row>
    <row r="609" spans="1:13" x14ac:dyDescent="0.35">
      <c r="A609">
        <v>1</v>
      </c>
      <c r="B609">
        <v>1</v>
      </c>
      <c r="C609" t="s">
        <v>8</v>
      </c>
      <c r="D609">
        <v>27</v>
      </c>
      <c r="E609">
        <v>0</v>
      </c>
      <c r="F609">
        <v>0</v>
      </c>
      <c r="G609">
        <v>30.5</v>
      </c>
      <c r="H609" t="s">
        <v>9</v>
      </c>
      <c r="I609">
        <f t="shared" si="64"/>
        <v>1</v>
      </c>
      <c r="J609">
        <f t="shared" si="60"/>
        <v>1</v>
      </c>
      <c r="K609">
        <f t="shared" si="61"/>
        <v>0</v>
      </c>
      <c r="L609">
        <f t="shared" si="62"/>
        <v>1</v>
      </c>
      <c r="M609">
        <f t="shared" si="63"/>
        <v>0</v>
      </c>
    </row>
    <row r="610" spans="1:13" x14ac:dyDescent="0.35">
      <c r="A610">
        <v>1</v>
      </c>
      <c r="B610">
        <v>2</v>
      </c>
      <c r="C610" t="s">
        <v>10</v>
      </c>
      <c r="D610">
        <v>22</v>
      </c>
      <c r="E610">
        <v>1</v>
      </c>
      <c r="F610">
        <v>2</v>
      </c>
      <c r="G610">
        <v>41.5792</v>
      </c>
      <c r="H610" t="s">
        <v>11</v>
      </c>
      <c r="I610">
        <f t="shared" si="64"/>
        <v>0</v>
      </c>
      <c r="J610">
        <f t="shared" si="60"/>
        <v>0</v>
      </c>
      <c r="K610">
        <f t="shared" si="61"/>
        <v>1</v>
      </c>
      <c r="L610">
        <f t="shared" si="62"/>
        <v>0</v>
      </c>
      <c r="M610">
        <f t="shared" si="63"/>
        <v>1</v>
      </c>
    </row>
    <row r="611" spans="1:13" x14ac:dyDescent="0.35">
      <c r="A611">
        <v>1</v>
      </c>
      <c r="B611">
        <v>1</v>
      </c>
      <c r="C611" t="s">
        <v>10</v>
      </c>
      <c r="D611">
        <v>40</v>
      </c>
      <c r="E611">
        <v>0</v>
      </c>
      <c r="F611">
        <v>0</v>
      </c>
      <c r="G611">
        <v>153.46250000000001</v>
      </c>
      <c r="H611" t="s">
        <v>9</v>
      </c>
      <c r="I611">
        <f t="shared" si="64"/>
        <v>0</v>
      </c>
      <c r="J611">
        <f t="shared" si="60"/>
        <v>1</v>
      </c>
      <c r="K611">
        <f t="shared" si="61"/>
        <v>0</v>
      </c>
      <c r="L611">
        <f t="shared" si="62"/>
        <v>1</v>
      </c>
      <c r="M611">
        <f t="shared" si="63"/>
        <v>0</v>
      </c>
    </row>
    <row r="612" spans="1:13" x14ac:dyDescent="0.35">
      <c r="A612">
        <v>0</v>
      </c>
      <c r="B612">
        <v>3</v>
      </c>
      <c r="C612" t="s">
        <v>10</v>
      </c>
      <c r="D612">
        <v>39</v>
      </c>
      <c r="E612">
        <v>1</v>
      </c>
      <c r="F612">
        <v>5</v>
      </c>
      <c r="G612">
        <v>31.274999999999999</v>
      </c>
      <c r="H612" t="s">
        <v>9</v>
      </c>
      <c r="I612">
        <f t="shared" si="64"/>
        <v>0</v>
      </c>
      <c r="J612">
        <f t="shared" si="60"/>
        <v>1</v>
      </c>
      <c r="K612">
        <f t="shared" si="61"/>
        <v>0</v>
      </c>
      <c r="L612">
        <f t="shared" si="62"/>
        <v>0</v>
      </c>
      <c r="M612">
        <f t="shared" si="63"/>
        <v>0</v>
      </c>
    </row>
    <row r="613" spans="1:13" x14ac:dyDescent="0.35">
      <c r="A613">
        <v>0</v>
      </c>
      <c r="B613">
        <v>3</v>
      </c>
      <c r="C613" t="s">
        <v>8</v>
      </c>
      <c r="E613">
        <v>0</v>
      </c>
      <c r="F613">
        <v>0</v>
      </c>
      <c r="G613">
        <v>7.05</v>
      </c>
      <c r="H613" t="s">
        <v>9</v>
      </c>
      <c r="J613">
        <f t="shared" si="60"/>
        <v>1</v>
      </c>
      <c r="K613">
        <f t="shared" si="61"/>
        <v>0</v>
      </c>
      <c r="L613">
        <f t="shared" si="62"/>
        <v>0</v>
      </c>
      <c r="M613">
        <f t="shared" si="63"/>
        <v>0</v>
      </c>
    </row>
    <row r="614" spans="1:13" x14ac:dyDescent="0.35">
      <c r="A614">
        <v>1</v>
      </c>
      <c r="B614">
        <v>3</v>
      </c>
      <c r="C614" t="s">
        <v>10</v>
      </c>
      <c r="E614">
        <v>1</v>
      </c>
      <c r="F614">
        <v>0</v>
      </c>
      <c r="G614">
        <v>15.5</v>
      </c>
      <c r="H614" t="s">
        <v>12</v>
      </c>
      <c r="J614">
        <f t="shared" si="60"/>
        <v>0</v>
      </c>
      <c r="K614">
        <f t="shared" si="61"/>
        <v>0</v>
      </c>
      <c r="L614">
        <f t="shared" si="62"/>
        <v>0</v>
      </c>
      <c r="M614">
        <f t="shared" si="63"/>
        <v>0</v>
      </c>
    </row>
    <row r="615" spans="1:13" x14ac:dyDescent="0.35">
      <c r="A615">
        <v>0</v>
      </c>
      <c r="B615">
        <v>3</v>
      </c>
      <c r="C615" t="s">
        <v>8</v>
      </c>
      <c r="E615">
        <v>0</v>
      </c>
      <c r="F615">
        <v>0</v>
      </c>
      <c r="G615">
        <v>7.75</v>
      </c>
      <c r="H615" t="s">
        <v>12</v>
      </c>
      <c r="J615">
        <f t="shared" si="60"/>
        <v>0</v>
      </c>
      <c r="K615">
        <f t="shared" si="61"/>
        <v>0</v>
      </c>
      <c r="L615">
        <f t="shared" si="62"/>
        <v>0</v>
      </c>
      <c r="M615">
        <f t="shared" si="63"/>
        <v>0</v>
      </c>
    </row>
    <row r="616" spans="1:13" x14ac:dyDescent="0.35">
      <c r="A616">
        <v>0</v>
      </c>
      <c r="B616">
        <v>3</v>
      </c>
      <c r="C616" t="s">
        <v>8</v>
      </c>
      <c r="D616">
        <v>35</v>
      </c>
      <c r="E616">
        <v>0</v>
      </c>
      <c r="F616">
        <v>0</v>
      </c>
      <c r="G616">
        <v>8.0500000000000007</v>
      </c>
      <c r="H616" t="s">
        <v>9</v>
      </c>
      <c r="I616">
        <f t="shared" ref="I616:I630" si="65">IF(Sex="male",1,0)</f>
        <v>1</v>
      </c>
      <c r="J616">
        <f t="shared" si="60"/>
        <v>1</v>
      </c>
      <c r="K616">
        <f t="shared" si="61"/>
        <v>0</v>
      </c>
      <c r="L616">
        <f t="shared" si="62"/>
        <v>0</v>
      </c>
      <c r="M616">
        <f t="shared" si="63"/>
        <v>0</v>
      </c>
    </row>
    <row r="617" spans="1:13" x14ac:dyDescent="0.35">
      <c r="A617">
        <v>1</v>
      </c>
      <c r="B617">
        <v>2</v>
      </c>
      <c r="C617" t="s">
        <v>10</v>
      </c>
      <c r="D617">
        <v>24</v>
      </c>
      <c r="E617">
        <v>1</v>
      </c>
      <c r="F617">
        <v>2</v>
      </c>
      <c r="G617">
        <v>65</v>
      </c>
      <c r="H617" t="s">
        <v>9</v>
      </c>
      <c r="I617">
        <f t="shared" si="65"/>
        <v>0</v>
      </c>
      <c r="J617">
        <f t="shared" si="60"/>
        <v>1</v>
      </c>
      <c r="K617">
        <f t="shared" si="61"/>
        <v>0</v>
      </c>
      <c r="L617">
        <f t="shared" si="62"/>
        <v>0</v>
      </c>
      <c r="M617">
        <f t="shared" si="63"/>
        <v>1</v>
      </c>
    </row>
    <row r="618" spans="1:13" x14ac:dyDescent="0.35">
      <c r="A618">
        <v>0</v>
      </c>
      <c r="B618">
        <v>3</v>
      </c>
      <c r="C618" t="s">
        <v>8</v>
      </c>
      <c r="D618">
        <v>34</v>
      </c>
      <c r="E618">
        <v>1</v>
      </c>
      <c r="F618">
        <v>1</v>
      </c>
      <c r="G618">
        <v>14.4</v>
      </c>
      <c r="H618" t="s">
        <v>9</v>
      </c>
      <c r="I618">
        <f t="shared" si="65"/>
        <v>1</v>
      </c>
      <c r="J618">
        <f t="shared" si="60"/>
        <v>1</v>
      </c>
      <c r="K618">
        <f t="shared" si="61"/>
        <v>0</v>
      </c>
      <c r="L618">
        <f t="shared" si="62"/>
        <v>0</v>
      </c>
      <c r="M618">
        <f t="shared" si="63"/>
        <v>0</v>
      </c>
    </row>
    <row r="619" spans="1:13" x14ac:dyDescent="0.35">
      <c r="A619">
        <v>0</v>
      </c>
      <c r="B619">
        <v>3</v>
      </c>
      <c r="C619" t="s">
        <v>10</v>
      </c>
      <c r="D619">
        <v>26</v>
      </c>
      <c r="E619">
        <v>1</v>
      </c>
      <c r="F619">
        <v>0</v>
      </c>
      <c r="G619">
        <v>16.100000000000001</v>
      </c>
      <c r="H619" t="s">
        <v>9</v>
      </c>
      <c r="I619">
        <f t="shared" si="65"/>
        <v>0</v>
      </c>
      <c r="J619">
        <f t="shared" si="60"/>
        <v>1</v>
      </c>
      <c r="K619">
        <f t="shared" si="61"/>
        <v>0</v>
      </c>
      <c r="L619">
        <f t="shared" si="62"/>
        <v>0</v>
      </c>
      <c r="M619">
        <f t="shared" si="63"/>
        <v>0</v>
      </c>
    </row>
    <row r="620" spans="1:13" x14ac:dyDescent="0.35">
      <c r="A620">
        <v>1</v>
      </c>
      <c r="B620">
        <v>2</v>
      </c>
      <c r="C620" t="s">
        <v>10</v>
      </c>
      <c r="D620">
        <v>4</v>
      </c>
      <c r="E620">
        <v>2</v>
      </c>
      <c r="F620">
        <v>1</v>
      </c>
      <c r="G620">
        <v>39</v>
      </c>
      <c r="H620" t="s">
        <v>9</v>
      </c>
      <c r="I620">
        <f t="shared" si="65"/>
        <v>0</v>
      </c>
      <c r="J620">
        <f t="shared" si="60"/>
        <v>1</v>
      </c>
      <c r="K620">
        <f t="shared" si="61"/>
        <v>0</v>
      </c>
      <c r="L620">
        <f t="shared" si="62"/>
        <v>0</v>
      </c>
      <c r="M620">
        <f t="shared" si="63"/>
        <v>1</v>
      </c>
    </row>
    <row r="621" spans="1:13" x14ac:dyDescent="0.35">
      <c r="A621">
        <v>0</v>
      </c>
      <c r="B621">
        <v>2</v>
      </c>
      <c r="C621" t="s">
        <v>8</v>
      </c>
      <c r="D621">
        <v>26</v>
      </c>
      <c r="E621">
        <v>0</v>
      </c>
      <c r="F621">
        <v>0</v>
      </c>
      <c r="G621">
        <v>10.5</v>
      </c>
      <c r="H621" t="s">
        <v>9</v>
      </c>
      <c r="I621">
        <f t="shared" si="65"/>
        <v>1</v>
      </c>
      <c r="J621">
        <f t="shared" si="60"/>
        <v>1</v>
      </c>
      <c r="K621">
        <f t="shared" si="61"/>
        <v>0</v>
      </c>
      <c r="L621">
        <f t="shared" si="62"/>
        <v>0</v>
      </c>
      <c r="M621">
        <f t="shared" si="63"/>
        <v>1</v>
      </c>
    </row>
    <row r="622" spans="1:13" x14ac:dyDescent="0.35">
      <c r="A622">
        <v>0</v>
      </c>
      <c r="B622">
        <v>3</v>
      </c>
      <c r="C622" t="s">
        <v>8</v>
      </c>
      <c r="D622">
        <v>27</v>
      </c>
      <c r="E622">
        <v>1</v>
      </c>
      <c r="F622">
        <v>0</v>
      </c>
      <c r="G622">
        <v>14.4542</v>
      </c>
      <c r="H622" t="s">
        <v>11</v>
      </c>
      <c r="I622">
        <f t="shared" si="65"/>
        <v>1</v>
      </c>
      <c r="J622">
        <f t="shared" si="60"/>
        <v>0</v>
      </c>
      <c r="K622">
        <f t="shared" si="61"/>
        <v>1</v>
      </c>
      <c r="L622">
        <f t="shared" si="62"/>
        <v>0</v>
      </c>
      <c r="M622">
        <f t="shared" si="63"/>
        <v>0</v>
      </c>
    </row>
    <row r="623" spans="1:13" x14ac:dyDescent="0.35">
      <c r="A623">
        <v>1</v>
      </c>
      <c r="B623">
        <v>1</v>
      </c>
      <c r="C623" t="s">
        <v>8</v>
      </c>
      <c r="D623">
        <v>42</v>
      </c>
      <c r="E623">
        <v>1</v>
      </c>
      <c r="F623">
        <v>0</v>
      </c>
      <c r="G623">
        <v>52.554200000000002</v>
      </c>
      <c r="H623" t="s">
        <v>9</v>
      </c>
      <c r="I623">
        <f t="shared" si="65"/>
        <v>1</v>
      </c>
      <c r="J623">
        <f t="shared" si="60"/>
        <v>1</v>
      </c>
      <c r="K623">
        <f t="shared" si="61"/>
        <v>0</v>
      </c>
      <c r="L623">
        <f t="shared" si="62"/>
        <v>1</v>
      </c>
      <c r="M623">
        <f t="shared" si="63"/>
        <v>0</v>
      </c>
    </row>
    <row r="624" spans="1:13" x14ac:dyDescent="0.35">
      <c r="A624">
        <v>1</v>
      </c>
      <c r="B624">
        <v>3</v>
      </c>
      <c r="C624" t="s">
        <v>8</v>
      </c>
      <c r="D624">
        <v>20</v>
      </c>
      <c r="E624">
        <v>1</v>
      </c>
      <c r="F624">
        <v>1</v>
      </c>
      <c r="G624">
        <v>15.7417</v>
      </c>
      <c r="H624" t="s">
        <v>11</v>
      </c>
      <c r="I624">
        <f t="shared" si="65"/>
        <v>1</v>
      </c>
      <c r="J624">
        <f t="shared" si="60"/>
        <v>0</v>
      </c>
      <c r="K624">
        <f t="shared" si="61"/>
        <v>1</v>
      </c>
      <c r="L624">
        <f t="shared" si="62"/>
        <v>0</v>
      </c>
      <c r="M624">
        <f t="shared" si="63"/>
        <v>0</v>
      </c>
    </row>
    <row r="625" spans="1:13" x14ac:dyDescent="0.35">
      <c r="A625">
        <v>0</v>
      </c>
      <c r="B625">
        <v>3</v>
      </c>
      <c r="C625" t="s">
        <v>8</v>
      </c>
      <c r="D625">
        <v>21</v>
      </c>
      <c r="E625">
        <v>0</v>
      </c>
      <c r="F625">
        <v>0</v>
      </c>
      <c r="G625">
        <v>7.8541999999999996</v>
      </c>
      <c r="H625" t="s">
        <v>9</v>
      </c>
      <c r="I625">
        <f t="shared" si="65"/>
        <v>1</v>
      </c>
      <c r="J625">
        <f t="shared" si="60"/>
        <v>1</v>
      </c>
      <c r="K625">
        <f t="shared" si="61"/>
        <v>0</v>
      </c>
      <c r="L625">
        <f t="shared" si="62"/>
        <v>0</v>
      </c>
      <c r="M625">
        <f t="shared" si="63"/>
        <v>0</v>
      </c>
    </row>
    <row r="626" spans="1:13" x14ac:dyDescent="0.35">
      <c r="A626">
        <v>0</v>
      </c>
      <c r="B626">
        <v>3</v>
      </c>
      <c r="C626" t="s">
        <v>8</v>
      </c>
      <c r="D626">
        <v>21</v>
      </c>
      <c r="E626">
        <v>0</v>
      </c>
      <c r="F626">
        <v>0</v>
      </c>
      <c r="G626">
        <v>16.100000000000001</v>
      </c>
      <c r="H626" t="s">
        <v>9</v>
      </c>
      <c r="I626">
        <f t="shared" si="65"/>
        <v>1</v>
      </c>
      <c r="J626">
        <f t="shared" si="60"/>
        <v>1</v>
      </c>
      <c r="K626">
        <f t="shared" si="61"/>
        <v>0</v>
      </c>
      <c r="L626">
        <f t="shared" si="62"/>
        <v>0</v>
      </c>
      <c r="M626">
        <f t="shared" si="63"/>
        <v>0</v>
      </c>
    </row>
    <row r="627" spans="1:13" x14ac:dyDescent="0.35">
      <c r="A627">
        <v>0</v>
      </c>
      <c r="B627">
        <v>1</v>
      </c>
      <c r="C627" t="s">
        <v>8</v>
      </c>
      <c r="D627">
        <v>61</v>
      </c>
      <c r="E627">
        <v>0</v>
      </c>
      <c r="F627">
        <v>0</v>
      </c>
      <c r="G627">
        <v>32.320799999999998</v>
      </c>
      <c r="H627" t="s">
        <v>9</v>
      </c>
      <c r="I627">
        <f t="shared" si="65"/>
        <v>1</v>
      </c>
      <c r="J627">
        <f t="shared" si="60"/>
        <v>1</v>
      </c>
      <c r="K627">
        <f t="shared" si="61"/>
        <v>0</v>
      </c>
      <c r="L627">
        <f t="shared" si="62"/>
        <v>1</v>
      </c>
      <c r="M627">
        <f t="shared" si="63"/>
        <v>0</v>
      </c>
    </row>
    <row r="628" spans="1:13" x14ac:dyDescent="0.35">
      <c r="A628">
        <v>0</v>
      </c>
      <c r="B628">
        <v>2</v>
      </c>
      <c r="C628" t="s">
        <v>8</v>
      </c>
      <c r="D628">
        <v>57</v>
      </c>
      <c r="E628">
        <v>0</v>
      </c>
      <c r="F628">
        <v>0</v>
      </c>
      <c r="G628">
        <v>12.35</v>
      </c>
      <c r="H628" t="s">
        <v>12</v>
      </c>
      <c r="I628">
        <f t="shared" si="65"/>
        <v>1</v>
      </c>
      <c r="J628">
        <f t="shared" si="60"/>
        <v>0</v>
      </c>
      <c r="K628">
        <f t="shared" si="61"/>
        <v>0</v>
      </c>
      <c r="L628">
        <f t="shared" si="62"/>
        <v>0</v>
      </c>
      <c r="M628">
        <f t="shared" si="63"/>
        <v>1</v>
      </c>
    </row>
    <row r="629" spans="1:13" x14ac:dyDescent="0.35">
      <c r="A629">
        <v>1</v>
      </c>
      <c r="B629">
        <v>1</v>
      </c>
      <c r="C629" t="s">
        <v>10</v>
      </c>
      <c r="D629">
        <v>21</v>
      </c>
      <c r="E629">
        <v>0</v>
      </c>
      <c r="F629">
        <v>0</v>
      </c>
      <c r="G629">
        <v>77.958299999999994</v>
      </c>
      <c r="H629" t="s">
        <v>9</v>
      </c>
      <c r="I629">
        <f t="shared" si="65"/>
        <v>0</v>
      </c>
      <c r="J629">
        <f t="shared" si="60"/>
        <v>1</v>
      </c>
      <c r="K629">
        <f t="shared" si="61"/>
        <v>0</v>
      </c>
      <c r="L629">
        <f t="shared" si="62"/>
        <v>1</v>
      </c>
      <c r="M629">
        <f t="shared" si="63"/>
        <v>0</v>
      </c>
    </row>
    <row r="630" spans="1:13" x14ac:dyDescent="0.35">
      <c r="A630">
        <v>0</v>
      </c>
      <c r="B630">
        <v>3</v>
      </c>
      <c r="C630" t="s">
        <v>8</v>
      </c>
      <c r="D630">
        <v>26</v>
      </c>
      <c r="E630">
        <v>0</v>
      </c>
      <c r="F630">
        <v>0</v>
      </c>
      <c r="G630">
        <v>7.8958000000000004</v>
      </c>
      <c r="H630" t="s">
        <v>9</v>
      </c>
      <c r="I630">
        <f t="shared" si="65"/>
        <v>1</v>
      </c>
      <c r="J630">
        <f t="shared" si="60"/>
        <v>1</v>
      </c>
      <c r="K630">
        <f t="shared" si="61"/>
        <v>0</v>
      </c>
      <c r="L630">
        <f t="shared" si="62"/>
        <v>0</v>
      </c>
      <c r="M630">
        <f t="shared" si="63"/>
        <v>0</v>
      </c>
    </row>
    <row r="631" spans="1:13" x14ac:dyDescent="0.35">
      <c r="A631">
        <v>0</v>
      </c>
      <c r="B631">
        <v>3</v>
      </c>
      <c r="C631" t="s">
        <v>8</v>
      </c>
      <c r="E631">
        <v>0</v>
      </c>
      <c r="F631">
        <v>0</v>
      </c>
      <c r="G631">
        <v>7.7332999999999998</v>
      </c>
      <c r="H631" t="s">
        <v>12</v>
      </c>
      <c r="J631">
        <f t="shared" si="60"/>
        <v>0</v>
      </c>
      <c r="K631">
        <f t="shared" si="61"/>
        <v>0</v>
      </c>
      <c r="L631">
        <f t="shared" si="62"/>
        <v>0</v>
      </c>
      <c r="M631">
        <f t="shared" si="63"/>
        <v>0</v>
      </c>
    </row>
    <row r="632" spans="1:13" x14ac:dyDescent="0.35">
      <c r="A632">
        <v>1</v>
      </c>
      <c r="B632">
        <v>1</v>
      </c>
      <c r="C632" t="s">
        <v>8</v>
      </c>
      <c r="D632">
        <v>80</v>
      </c>
      <c r="E632">
        <v>0</v>
      </c>
      <c r="F632">
        <v>0</v>
      </c>
      <c r="G632">
        <v>30</v>
      </c>
      <c r="H632" t="s">
        <v>9</v>
      </c>
      <c r="I632">
        <f>IF(Sex="male",1,0)</f>
        <v>1</v>
      </c>
      <c r="J632">
        <f t="shared" si="60"/>
        <v>1</v>
      </c>
      <c r="K632">
        <f t="shared" si="61"/>
        <v>0</v>
      </c>
      <c r="L632">
        <f t="shared" si="62"/>
        <v>1</v>
      </c>
      <c r="M632">
        <f t="shared" si="63"/>
        <v>0</v>
      </c>
    </row>
    <row r="633" spans="1:13" x14ac:dyDescent="0.35">
      <c r="A633">
        <v>0</v>
      </c>
      <c r="B633">
        <v>3</v>
      </c>
      <c r="C633" t="s">
        <v>8</v>
      </c>
      <c r="D633">
        <v>51</v>
      </c>
      <c r="E633">
        <v>0</v>
      </c>
      <c r="F633">
        <v>0</v>
      </c>
      <c r="G633">
        <v>7.0541999999999998</v>
      </c>
      <c r="H633" t="s">
        <v>9</v>
      </c>
      <c r="I633">
        <f>IF(Sex="male",1,0)</f>
        <v>1</v>
      </c>
      <c r="J633">
        <f t="shared" si="60"/>
        <v>1</v>
      </c>
      <c r="K633">
        <f t="shared" si="61"/>
        <v>0</v>
      </c>
      <c r="L633">
        <f t="shared" si="62"/>
        <v>0</v>
      </c>
      <c r="M633">
        <f t="shared" si="63"/>
        <v>0</v>
      </c>
    </row>
    <row r="634" spans="1:13" x14ac:dyDescent="0.35">
      <c r="A634">
        <v>1</v>
      </c>
      <c r="B634">
        <v>1</v>
      </c>
      <c r="C634" t="s">
        <v>8</v>
      </c>
      <c r="D634">
        <v>32</v>
      </c>
      <c r="E634">
        <v>0</v>
      </c>
      <c r="F634">
        <v>0</v>
      </c>
      <c r="G634">
        <v>30.5</v>
      </c>
      <c r="H634" t="s">
        <v>11</v>
      </c>
      <c r="I634">
        <f>IF(Sex="male",1,0)</f>
        <v>1</v>
      </c>
      <c r="J634">
        <f t="shared" si="60"/>
        <v>0</v>
      </c>
      <c r="K634">
        <f t="shared" si="61"/>
        <v>1</v>
      </c>
      <c r="L634">
        <f t="shared" si="62"/>
        <v>1</v>
      </c>
      <c r="M634">
        <f t="shared" si="63"/>
        <v>0</v>
      </c>
    </row>
    <row r="635" spans="1:13" x14ac:dyDescent="0.35">
      <c r="A635">
        <v>0</v>
      </c>
      <c r="B635">
        <v>1</v>
      </c>
      <c r="C635" t="s">
        <v>8</v>
      </c>
      <c r="E635">
        <v>0</v>
      </c>
      <c r="F635">
        <v>0</v>
      </c>
      <c r="G635">
        <v>0</v>
      </c>
      <c r="H635" t="s">
        <v>9</v>
      </c>
      <c r="J635">
        <f t="shared" si="60"/>
        <v>1</v>
      </c>
      <c r="K635">
        <f t="shared" si="61"/>
        <v>0</v>
      </c>
      <c r="L635">
        <f t="shared" si="62"/>
        <v>1</v>
      </c>
      <c r="M635">
        <f t="shared" si="63"/>
        <v>0</v>
      </c>
    </row>
    <row r="636" spans="1:13" x14ac:dyDescent="0.35">
      <c r="A636">
        <v>0</v>
      </c>
      <c r="B636">
        <v>3</v>
      </c>
      <c r="C636" t="s">
        <v>10</v>
      </c>
      <c r="D636">
        <v>9</v>
      </c>
      <c r="E636">
        <v>3</v>
      </c>
      <c r="F636">
        <v>2</v>
      </c>
      <c r="G636">
        <v>27.9</v>
      </c>
      <c r="H636" t="s">
        <v>9</v>
      </c>
      <c r="I636">
        <f>IF(Sex="male",1,0)</f>
        <v>0</v>
      </c>
      <c r="J636">
        <f t="shared" si="60"/>
        <v>1</v>
      </c>
      <c r="K636">
        <f t="shared" si="61"/>
        <v>0</v>
      </c>
      <c r="L636">
        <f t="shared" si="62"/>
        <v>0</v>
      </c>
      <c r="M636">
        <f t="shared" si="63"/>
        <v>0</v>
      </c>
    </row>
    <row r="637" spans="1:13" x14ac:dyDescent="0.35">
      <c r="A637">
        <v>1</v>
      </c>
      <c r="B637">
        <v>2</v>
      </c>
      <c r="C637" t="s">
        <v>10</v>
      </c>
      <c r="D637">
        <v>28</v>
      </c>
      <c r="E637">
        <v>0</v>
      </c>
      <c r="F637">
        <v>0</v>
      </c>
      <c r="G637">
        <v>13</v>
      </c>
      <c r="H637" t="s">
        <v>9</v>
      </c>
      <c r="I637">
        <f>IF(Sex="male",1,0)</f>
        <v>0</v>
      </c>
      <c r="J637">
        <f t="shared" si="60"/>
        <v>1</v>
      </c>
      <c r="K637">
        <f t="shared" si="61"/>
        <v>0</v>
      </c>
      <c r="L637">
        <f t="shared" si="62"/>
        <v>0</v>
      </c>
      <c r="M637">
        <f t="shared" si="63"/>
        <v>1</v>
      </c>
    </row>
    <row r="638" spans="1:13" x14ac:dyDescent="0.35">
      <c r="A638">
        <v>0</v>
      </c>
      <c r="B638">
        <v>3</v>
      </c>
      <c r="C638" t="s">
        <v>8</v>
      </c>
      <c r="D638">
        <v>32</v>
      </c>
      <c r="E638">
        <v>0</v>
      </c>
      <c r="F638">
        <v>0</v>
      </c>
      <c r="G638">
        <v>7.9249999999999998</v>
      </c>
      <c r="H638" t="s">
        <v>9</v>
      </c>
      <c r="I638">
        <f>IF(Sex="male",1,0)</f>
        <v>1</v>
      </c>
      <c r="J638">
        <f t="shared" si="60"/>
        <v>1</v>
      </c>
      <c r="K638">
        <f t="shared" si="61"/>
        <v>0</v>
      </c>
      <c r="L638">
        <f t="shared" si="62"/>
        <v>0</v>
      </c>
      <c r="M638">
        <f t="shared" si="63"/>
        <v>0</v>
      </c>
    </row>
    <row r="639" spans="1:13" x14ac:dyDescent="0.35">
      <c r="A639">
        <v>0</v>
      </c>
      <c r="B639">
        <v>2</v>
      </c>
      <c r="C639" t="s">
        <v>8</v>
      </c>
      <c r="D639">
        <v>31</v>
      </c>
      <c r="E639">
        <v>1</v>
      </c>
      <c r="F639">
        <v>1</v>
      </c>
      <c r="G639">
        <v>26.25</v>
      </c>
      <c r="H639" t="s">
        <v>9</v>
      </c>
      <c r="I639">
        <f>IF(Sex="male",1,0)</f>
        <v>1</v>
      </c>
      <c r="J639">
        <f t="shared" si="60"/>
        <v>1</v>
      </c>
      <c r="K639">
        <f t="shared" si="61"/>
        <v>0</v>
      </c>
      <c r="L639">
        <f t="shared" si="62"/>
        <v>0</v>
      </c>
      <c r="M639">
        <f t="shared" si="63"/>
        <v>1</v>
      </c>
    </row>
    <row r="640" spans="1:13" x14ac:dyDescent="0.35">
      <c r="A640">
        <v>0</v>
      </c>
      <c r="B640">
        <v>3</v>
      </c>
      <c r="C640" t="s">
        <v>10</v>
      </c>
      <c r="D640">
        <v>41</v>
      </c>
      <c r="E640">
        <v>0</v>
      </c>
      <c r="F640">
        <v>5</v>
      </c>
      <c r="G640">
        <v>39.6875</v>
      </c>
      <c r="H640" t="s">
        <v>9</v>
      </c>
      <c r="I640">
        <f>IF(Sex="male",1,0)</f>
        <v>0</v>
      </c>
      <c r="J640">
        <f t="shared" si="60"/>
        <v>1</v>
      </c>
      <c r="K640">
        <f t="shared" si="61"/>
        <v>0</v>
      </c>
      <c r="L640">
        <f t="shared" si="62"/>
        <v>0</v>
      </c>
      <c r="M640">
        <f t="shared" si="63"/>
        <v>0</v>
      </c>
    </row>
    <row r="641" spans="1:13" x14ac:dyDescent="0.35">
      <c r="A641">
        <v>0</v>
      </c>
      <c r="B641">
        <v>3</v>
      </c>
      <c r="C641" t="s">
        <v>8</v>
      </c>
      <c r="E641">
        <v>1</v>
      </c>
      <c r="F641">
        <v>0</v>
      </c>
      <c r="G641">
        <v>16.100000000000001</v>
      </c>
      <c r="H641" t="s">
        <v>9</v>
      </c>
      <c r="J641">
        <f t="shared" si="60"/>
        <v>1</v>
      </c>
      <c r="K641">
        <f t="shared" si="61"/>
        <v>0</v>
      </c>
      <c r="L641">
        <f t="shared" si="62"/>
        <v>0</v>
      </c>
      <c r="M641">
        <f t="shared" si="63"/>
        <v>0</v>
      </c>
    </row>
    <row r="642" spans="1:13" x14ac:dyDescent="0.35">
      <c r="A642">
        <v>0</v>
      </c>
      <c r="B642">
        <v>3</v>
      </c>
      <c r="C642" t="s">
        <v>8</v>
      </c>
      <c r="D642">
        <v>20</v>
      </c>
      <c r="E642">
        <v>0</v>
      </c>
      <c r="F642">
        <v>0</v>
      </c>
      <c r="G642">
        <v>7.8541999999999996</v>
      </c>
      <c r="H642" t="s">
        <v>9</v>
      </c>
      <c r="I642">
        <f>IF(Sex="male",1,0)</f>
        <v>1</v>
      </c>
      <c r="J642">
        <f t="shared" ref="J642:J705" si="66">IF(Embarked="S",1,0)</f>
        <v>1</v>
      </c>
      <c r="K642">
        <f t="shared" ref="K642:K705" si="67">IF(Embarked="C",1,0)</f>
        <v>0</v>
      </c>
      <c r="L642">
        <f t="shared" ref="L642:L705" si="68">IF(Pclass=1,1,0)</f>
        <v>0</v>
      </c>
      <c r="M642">
        <f t="shared" ref="M642:M705" si="69">IF(Pclass=2,1,0)</f>
        <v>0</v>
      </c>
    </row>
    <row r="643" spans="1:13" x14ac:dyDescent="0.35">
      <c r="A643">
        <v>1</v>
      </c>
      <c r="B643">
        <v>1</v>
      </c>
      <c r="C643" t="s">
        <v>10</v>
      </c>
      <c r="D643">
        <v>24</v>
      </c>
      <c r="E643">
        <v>0</v>
      </c>
      <c r="F643">
        <v>0</v>
      </c>
      <c r="G643">
        <v>69.3</v>
      </c>
      <c r="H643" t="s">
        <v>11</v>
      </c>
      <c r="I643">
        <f>IF(Sex="male",1,0)</f>
        <v>0</v>
      </c>
      <c r="J643">
        <f t="shared" si="66"/>
        <v>0</v>
      </c>
      <c r="K643">
        <f t="shared" si="67"/>
        <v>1</v>
      </c>
      <c r="L643">
        <f t="shared" si="68"/>
        <v>1</v>
      </c>
      <c r="M643">
        <f t="shared" si="69"/>
        <v>0</v>
      </c>
    </row>
    <row r="644" spans="1:13" x14ac:dyDescent="0.35">
      <c r="A644">
        <v>0</v>
      </c>
      <c r="B644">
        <v>3</v>
      </c>
      <c r="C644" t="s">
        <v>10</v>
      </c>
      <c r="D644">
        <v>2</v>
      </c>
      <c r="E644">
        <v>3</v>
      </c>
      <c r="F644">
        <v>2</v>
      </c>
      <c r="G644">
        <v>27.9</v>
      </c>
      <c r="H644" t="s">
        <v>9</v>
      </c>
      <c r="I644">
        <f>IF(Sex="male",1,0)</f>
        <v>0</v>
      </c>
      <c r="J644">
        <f t="shared" si="66"/>
        <v>1</v>
      </c>
      <c r="K644">
        <f t="shared" si="67"/>
        <v>0</v>
      </c>
      <c r="L644">
        <f t="shared" si="68"/>
        <v>0</v>
      </c>
      <c r="M644">
        <f t="shared" si="69"/>
        <v>0</v>
      </c>
    </row>
    <row r="645" spans="1:13" x14ac:dyDescent="0.35">
      <c r="A645">
        <v>1</v>
      </c>
      <c r="B645">
        <v>3</v>
      </c>
      <c r="C645" t="s">
        <v>8</v>
      </c>
      <c r="E645">
        <v>0</v>
      </c>
      <c r="F645">
        <v>0</v>
      </c>
      <c r="G645">
        <v>56.495800000000003</v>
      </c>
      <c r="H645" t="s">
        <v>9</v>
      </c>
      <c r="J645">
        <f t="shared" si="66"/>
        <v>1</v>
      </c>
      <c r="K645">
        <f t="shared" si="67"/>
        <v>0</v>
      </c>
      <c r="L645">
        <f t="shared" si="68"/>
        <v>0</v>
      </c>
      <c r="M645">
        <f t="shared" si="69"/>
        <v>0</v>
      </c>
    </row>
    <row r="646" spans="1:13" x14ac:dyDescent="0.35">
      <c r="A646">
        <v>1</v>
      </c>
      <c r="B646">
        <v>3</v>
      </c>
      <c r="C646" t="s">
        <v>10</v>
      </c>
      <c r="D646">
        <v>0.75</v>
      </c>
      <c r="E646">
        <v>2</v>
      </c>
      <c r="F646">
        <v>1</v>
      </c>
      <c r="G646">
        <v>19.258299999999998</v>
      </c>
      <c r="H646" t="s">
        <v>11</v>
      </c>
      <c r="I646">
        <f>IF(Sex="male",1,0)</f>
        <v>0</v>
      </c>
      <c r="J646">
        <f t="shared" si="66"/>
        <v>0</v>
      </c>
      <c r="K646">
        <f t="shared" si="67"/>
        <v>1</v>
      </c>
      <c r="L646">
        <f t="shared" si="68"/>
        <v>0</v>
      </c>
      <c r="M646">
        <f t="shared" si="69"/>
        <v>0</v>
      </c>
    </row>
    <row r="647" spans="1:13" x14ac:dyDescent="0.35">
      <c r="A647">
        <v>1</v>
      </c>
      <c r="B647">
        <v>1</v>
      </c>
      <c r="C647" t="s">
        <v>8</v>
      </c>
      <c r="D647">
        <v>48</v>
      </c>
      <c r="E647">
        <v>1</v>
      </c>
      <c r="F647">
        <v>0</v>
      </c>
      <c r="G647">
        <v>76.729200000000006</v>
      </c>
      <c r="H647" t="s">
        <v>11</v>
      </c>
      <c r="I647">
        <f>IF(Sex="male",1,0)</f>
        <v>1</v>
      </c>
      <c r="J647">
        <f t="shared" si="66"/>
        <v>0</v>
      </c>
      <c r="K647">
        <f t="shared" si="67"/>
        <v>1</v>
      </c>
      <c r="L647">
        <f t="shared" si="68"/>
        <v>1</v>
      </c>
      <c r="M647">
        <f t="shared" si="69"/>
        <v>0</v>
      </c>
    </row>
    <row r="648" spans="1:13" x14ac:dyDescent="0.35">
      <c r="A648">
        <v>0</v>
      </c>
      <c r="B648">
        <v>3</v>
      </c>
      <c r="C648" t="s">
        <v>8</v>
      </c>
      <c r="D648">
        <v>19</v>
      </c>
      <c r="E648">
        <v>0</v>
      </c>
      <c r="F648">
        <v>0</v>
      </c>
      <c r="G648">
        <v>7.8958000000000004</v>
      </c>
      <c r="H648" t="s">
        <v>9</v>
      </c>
      <c r="I648">
        <f>IF(Sex="male",1,0)</f>
        <v>1</v>
      </c>
      <c r="J648">
        <f t="shared" si="66"/>
        <v>1</v>
      </c>
      <c r="K648">
        <f t="shared" si="67"/>
        <v>0</v>
      </c>
      <c r="L648">
        <f t="shared" si="68"/>
        <v>0</v>
      </c>
      <c r="M648">
        <f t="shared" si="69"/>
        <v>0</v>
      </c>
    </row>
    <row r="649" spans="1:13" x14ac:dyDescent="0.35">
      <c r="A649">
        <v>1</v>
      </c>
      <c r="B649">
        <v>1</v>
      </c>
      <c r="C649" t="s">
        <v>8</v>
      </c>
      <c r="D649">
        <v>56</v>
      </c>
      <c r="E649">
        <v>0</v>
      </c>
      <c r="F649">
        <v>0</v>
      </c>
      <c r="G649">
        <v>35.5</v>
      </c>
      <c r="H649" t="s">
        <v>11</v>
      </c>
      <c r="I649">
        <f>IF(Sex="male",1,0)</f>
        <v>1</v>
      </c>
      <c r="J649">
        <f t="shared" si="66"/>
        <v>0</v>
      </c>
      <c r="K649">
        <f t="shared" si="67"/>
        <v>1</v>
      </c>
      <c r="L649">
        <f t="shared" si="68"/>
        <v>1</v>
      </c>
      <c r="M649">
        <f t="shared" si="69"/>
        <v>0</v>
      </c>
    </row>
    <row r="650" spans="1:13" x14ac:dyDescent="0.35">
      <c r="A650">
        <v>0</v>
      </c>
      <c r="B650">
        <v>3</v>
      </c>
      <c r="C650" t="s">
        <v>8</v>
      </c>
      <c r="E650">
        <v>0</v>
      </c>
      <c r="F650">
        <v>0</v>
      </c>
      <c r="G650">
        <v>7.55</v>
      </c>
      <c r="H650" t="s">
        <v>9</v>
      </c>
      <c r="J650">
        <f t="shared" si="66"/>
        <v>1</v>
      </c>
      <c r="K650">
        <f t="shared" si="67"/>
        <v>0</v>
      </c>
      <c r="L650">
        <f t="shared" si="68"/>
        <v>0</v>
      </c>
      <c r="M650">
        <f t="shared" si="69"/>
        <v>0</v>
      </c>
    </row>
    <row r="651" spans="1:13" x14ac:dyDescent="0.35">
      <c r="A651">
        <v>1</v>
      </c>
      <c r="B651">
        <v>3</v>
      </c>
      <c r="C651" t="s">
        <v>10</v>
      </c>
      <c r="D651">
        <v>23</v>
      </c>
      <c r="E651">
        <v>0</v>
      </c>
      <c r="F651">
        <v>0</v>
      </c>
      <c r="G651">
        <v>7.55</v>
      </c>
      <c r="H651" t="s">
        <v>9</v>
      </c>
      <c r="I651">
        <f>IF(Sex="male",1,0)</f>
        <v>0</v>
      </c>
      <c r="J651">
        <f t="shared" si="66"/>
        <v>1</v>
      </c>
      <c r="K651">
        <f t="shared" si="67"/>
        <v>0</v>
      </c>
      <c r="L651">
        <f t="shared" si="68"/>
        <v>0</v>
      </c>
      <c r="M651">
        <f t="shared" si="69"/>
        <v>0</v>
      </c>
    </row>
    <row r="652" spans="1:13" x14ac:dyDescent="0.35">
      <c r="A652">
        <v>0</v>
      </c>
      <c r="B652">
        <v>3</v>
      </c>
      <c r="C652" t="s">
        <v>8</v>
      </c>
      <c r="E652">
        <v>0</v>
      </c>
      <c r="F652">
        <v>0</v>
      </c>
      <c r="G652">
        <v>7.8958000000000004</v>
      </c>
      <c r="H652" t="s">
        <v>9</v>
      </c>
      <c r="J652">
        <f t="shared" si="66"/>
        <v>1</v>
      </c>
      <c r="K652">
        <f t="shared" si="67"/>
        <v>0</v>
      </c>
      <c r="L652">
        <f t="shared" si="68"/>
        <v>0</v>
      </c>
      <c r="M652">
        <f t="shared" si="69"/>
        <v>0</v>
      </c>
    </row>
    <row r="653" spans="1:13" x14ac:dyDescent="0.35">
      <c r="A653">
        <v>1</v>
      </c>
      <c r="B653">
        <v>2</v>
      </c>
      <c r="C653" t="s">
        <v>10</v>
      </c>
      <c r="D653">
        <v>18</v>
      </c>
      <c r="E653">
        <v>0</v>
      </c>
      <c r="F653">
        <v>1</v>
      </c>
      <c r="G653">
        <v>23</v>
      </c>
      <c r="H653" t="s">
        <v>9</v>
      </c>
      <c r="I653">
        <f>IF(Sex="male",1,0)</f>
        <v>0</v>
      </c>
      <c r="J653">
        <f t="shared" si="66"/>
        <v>1</v>
      </c>
      <c r="K653">
        <f t="shared" si="67"/>
        <v>0</v>
      </c>
      <c r="L653">
        <f t="shared" si="68"/>
        <v>0</v>
      </c>
      <c r="M653">
        <f t="shared" si="69"/>
        <v>1</v>
      </c>
    </row>
    <row r="654" spans="1:13" x14ac:dyDescent="0.35">
      <c r="A654">
        <v>0</v>
      </c>
      <c r="B654">
        <v>3</v>
      </c>
      <c r="C654" t="s">
        <v>8</v>
      </c>
      <c r="D654">
        <v>21</v>
      </c>
      <c r="E654">
        <v>0</v>
      </c>
      <c r="F654">
        <v>0</v>
      </c>
      <c r="G654">
        <v>8.4332999999999991</v>
      </c>
      <c r="H654" t="s">
        <v>9</v>
      </c>
      <c r="I654">
        <f>IF(Sex="male",1,0)</f>
        <v>1</v>
      </c>
      <c r="J654">
        <f t="shared" si="66"/>
        <v>1</v>
      </c>
      <c r="K654">
        <f t="shared" si="67"/>
        <v>0</v>
      </c>
      <c r="L654">
        <f t="shared" si="68"/>
        <v>0</v>
      </c>
      <c r="M654">
        <f t="shared" si="69"/>
        <v>0</v>
      </c>
    </row>
    <row r="655" spans="1:13" x14ac:dyDescent="0.35">
      <c r="A655">
        <v>1</v>
      </c>
      <c r="B655">
        <v>3</v>
      </c>
      <c r="C655" t="s">
        <v>10</v>
      </c>
      <c r="E655">
        <v>0</v>
      </c>
      <c r="F655">
        <v>0</v>
      </c>
      <c r="G655">
        <v>7.8292000000000002</v>
      </c>
      <c r="H655" t="s">
        <v>12</v>
      </c>
      <c r="J655">
        <f t="shared" si="66"/>
        <v>0</v>
      </c>
      <c r="K655">
        <f t="shared" si="67"/>
        <v>0</v>
      </c>
      <c r="L655">
        <f t="shared" si="68"/>
        <v>0</v>
      </c>
      <c r="M655">
        <f t="shared" si="69"/>
        <v>0</v>
      </c>
    </row>
    <row r="656" spans="1:13" x14ac:dyDescent="0.35">
      <c r="A656">
        <v>0</v>
      </c>
      <c r="B656">
        <v>3</v>
      </c>
      <c r="C656" t="s">
        <v>10</v>
      </c>
      <c r="D656">
        <v>18</v>
      </c>
      <c r="E656">
        <v>0</v>
      </c>
      <c r="F656">
        <v>0</v>
      </c>
      <c r="G656">
        <v>6.75</v>
      </c>
      <c r="H656" t="s">
        <v>12</v>
      </c>
      <c r="I656">
        <f>IF(Sex="male",1,0)</f>
        <v>0</v>
      </c>
      <c r="J656">
        <f t="shared" si="66"/>
        <v>0</v>
      </c>
      <c r="K656">
        <f t="shared" si="67"/>
        <v>0</v>
      </c>
      <c r="L656">
        <f t="shared" si="68"/>
        <v>0</v>
      </c>
      <c r="M656">
        <f t="shared" si="69"/>
        <v>0</v>
      </c>
    </row>
    <row r="657" spans="1:13" x14ac:dyDescent="0.35">
      <c r="A657">
        <v>0</v>
      </c>
      <c r="B657">
        <v>2</v>
      </c>
      <c r="C657" t="s">
        <v>8</v>
      </c>
      <c r="D657">
        <v>24</v>
      </c>
      <c r="E657">
        <v>2</v>
      </c>
      <c r="F657">
        <v>0</v>
      </c>
      <c r="G657">
        <v>73.5</v>
      </c>
      <c r="H657" t="s">
        <v>9</v>
      </c>
      <c r="I657">
        <f>IF(Sex="male",1,0)</f>
        <v>1</v>
      </c>
      <c r="J657">
        <f t="shared" si="66"/>
        <v>1</v>
      </c>
      <c r="K657">
        <f t="shared" si="67"/>
        <v>0</v>
      </c>
      <c r="L657">
        <f t="shared" si="68"/>
        <v>0</v>
      </c>
      <c r="M657">
        <f t="shared" si="69"/>
        <v>1</v>
      </c>
    </row>
    <row r="658" spans="1:13" x14ac:dyDescent="0.35">
      <c r="A658">
        <v>0</v>
      </c>
      <c r="B658">
        <v>3</v>
      </c>
      <c r="C658" t="s">
        <v>8</v>
      </c>
      <c r="E658">
        <v>0</v>
      </c>
      <c r="F658">
        <v>0</v>
      </c>
      <c r="G658">
        <v>7.8958000000000004</v>
      </c>
      <c r="H658" t="s">
        <v>9</v>
      </c>
      <c r="J658">
        <f t="shared" si="66"/>
        <v>1</v>
      </c>
      <c r="K658">
        <f t="shared" si="67"/>
        <v>0</v>
      </c>
      <c r="L658">
        <f t="shared" si="68"/>
        <v>0</v>
      </c>
      <c r="M658">
        <f t="shared" si="69"/>
        <v>0</v>
      </c>
    </row>
    <row r="659" spans="1:13" x14ac:dyDescent="0.35">
      <c r="A659">
        <v>0</v>
      </c>
      <c r="B659">
        <v>3</v>
      </c>
      <c r="C659" t="s">
        <v>10</v>
      </c>
      <c r="D659">
        <v>32</v>
      </c>
      <c r="E659">
        <v>1</v>
      </c>
      <c r="F659">
        <v>1</v>
      </c>
      <c r="G659">
        <v>15.5</v>
      </c>
      <c r="H659" t="s">
        <v>12</v>
      </c>
      <c r="I659">
        <f t="shared" ref="I659:I668" si="70">IF(Sex="male",1,0)</f>
        <v>0</v>
      </c>
      <c r="J659">
        <f t="shared" si="66"/>
        <v>0</v>
      </c>
      <c r="K659">
        <f t="shared" si="67"/>
        <v>0</v>
      </c>
      <c r="L659">
        <f t="shared" si="68"/>
        <v>0</v>
      </c>
      <c r="M659">
        <f t="shared" si="69"/>
        <v>0</v>
      </c>
    </row>
    <row r="660" spans="1:13" x14ac:dyDescent="0.35">
      <c r="A660">
        <v>0</v>
      </c>
      <c r="B660">
        <v>2</v>
      </c>
      <c r="C660" t="s">
        <v>8</v>
      </c>
      <c r="D660">
        <v>23</v>
      </c>
      <c r="E660">
        <v>0</v>
      </c>
      <c r="F660">
        <v>0</v>
      </c>
      <c r="G660">
        <v>13</v>
      </c>
      <c r="H660" t="s">
        <v>9</v>
      </c>
      <c r="I660">
        <f t="shared" si="70"/>
        <v>1</v>
      </c>
      <c r="J660">
        <f t="shared" si="66"/>
        <v>1</v>
      </c>
      <c r="K660">
        <f t="shared" si="67"/>
        <v>0</v>
      </c>
      <c r="L660">
        <f t="shared" si="68"/>
        <v>0</v>
      </c>
      <c r="M660">
        <f t="shared" si="69"/>
        <v>1</v>
      </c>
    </row>
    <row r="661" spans="1:13" x14ac:dyDescent="0.35">
      <c r="A661">
        <v>0</v>
      </c>
      <c r="B661">
        <v>1</v>
      </c>
      <c r="C661" t="s">
        <v>8</v>
      </c>
      <c r="D661">
        <v>58</v>
      </c>
      <c r="E661">
        <v>0</v>
      </c>
      <c r="F661">
        <v>2</v>
      </c>
      <c r="G661">
        <v>113.27500000000001</v>
      </c>
      <c r="H661" t="s">
        <v>11</v>
      </c>
      <c r="I661">
        <f t="shared" si="70"/>
        <v>1</v>
      </c>
      <c r="J661">
        <f t="shared" si="66"/>
        <v>0</v>
      </c>
      <c r="K661">
        <f t="shared" si="67"/>
        <v>1</v>
      </c>
      <c r="L661">
        <f t="shared" si="68"/>
        <v>1</v>
      </c>
      <c r="M661">
        <f t="shared" si="69"/>
        <v>0</v>
      </c>
    </row>
    <row r="662" spans="1:13" x14ac:dyDescent="0.35">
      <c r="A662">
        <v>1</v>
      </c>
      <c r="B662">
        <v>1</v>
      </c>
      <c r="C662" t="s">
        <v>8</v>
      </c>
      <c r="D662">
        <v>50</v>
      </c>
      <c r="E662">
        <v>2</v>
      </c>
      <c r="F662">
        <v>0</v>
      </c>
      <c r="G662">
        <v>133.65</v>
      </c>
      <c r="H662" t="s">
        <v>9</v>
      </c>
      <c r="I662">
        <f t="shared" si="70"/>
        <v>1</v>
      </c>
      <c r="J662">
        <f t="shared" si="66"/>
        <v>1</v>
      </c>
      <c r="K662">
        <f t="shared" si="67"/>
        <v>0</v>
      </c>
      <c r="L662">
        <f t="shared" si="68"/>
        <v>1</v>
      </c>
      <c r="M662">
        <f t="shared" si="69"/>
        <v>0</v>
      </c>
    </row>
    <row r="663" spans="1:13" x14ac:dyDescent="0.35">
      <c r="A663">
        <v>0</v>
      </c>
      <c r="B663">
        <v>3</v>
      </c>
      <c r="C663" t="s">
        <v>8</v>
      </c>
      <c r="D663">
        <v>40</v>
      </c>
      <c r="E663">
        <v>0</v>
      </c>
      <c r="F663">
        <v>0</v>
      </c>
      <c r="G663">
        <v>7.2249999999999996</v>
      </c>
      <c r="H663" t="s">
        <v>11</v>
      </c>
      <c r="I663">
        <f t="shared" si="70"/>
        <v>1</v>
      </c>
      <c r="J663">
        <f t="shared" si="66"/>
        <v>0</v>
      </c>
      <c r="K663">
        <f t="shared" si="67"/>
        <v>1</v>
      </c>
      <c r="L663">
        <f t="shared" si="68"/>
        <v>0</v>
      </c>
      <c r="M663">
        <f t="shared" si="69"/>
        <v>0</v>
      </c>
    </row>
    <row r="664" spans="1:13" x14ac:dyDescent="0.35">
      <c r="A664">
        <v>0</v>
      </c>
      <c r="B664">
        <v>1</v>
      </c>
      <c r="C664" t="s">
        <v>8</v>
      </c>
      <c r="D664">
        <v>47</v>
      </c>
      <c r="E664">
        <v>0</v>
      </c>
      <c r="F664">
        <v>0</v>
      </c>
      <c r="G664">
        <v>25.587499999999999</v>
      </c>
      <c r="H664" t="s">
        <v>9</v>
      </c>
      <c r="I664">
        <f t="shared" si="70"/>
        <v>1</v>
      </c>
      <c r="J664">
        <f t="shared" si="66"/>
        <v>1</v>
      </c>
      <c r="K664">
        <f t="shared" si="67"/>
        <v>0</v>
      </c>
      <c r="L664">
        <f t="shared" si="68"/>
        <v>1</v>
      </c>
      <c r="M664">
        <f t="shared" si="69"/>
        <v>0</v>
      </c>
    </row>
    <row r="665" spans="1:13" x14ac:dyDescent="0.35">
      <c r="A665">
        <v>0</v>
      </c>
      <c r="B665">
        <v>3</v>
      </c>
      <c r="C665" t="s">
        <v>8</v>
      </c>
      <c r="D665">
        <v>36</v>
      </c>
      <c r="E665">
        <v>0</v>
      </c>
      <c r="F665">
        <v>0</v>
      </c>
      <c r="G665">
        <v>7.4958</v>
      </c>
      <c r="H665" t="s">
        <v>9</v>
      </c>
      <c r="I665">
        <f t="shared" si="70"/>
        <v>1</v>
      </c>
      <c r="J665">
        <f t="shared" si="66"/>
        <v>1</v>
      </c>
      <c r="K665">
        <f t="shared" si="67"/>
        <v>0</v>
      </c>
      <c r="L665">
        <f t="shared" si="68"/>
        <v>0</v>
      </c>
      <c r="M665">
        <f t="shared" si="69"/>
        <v>0</v>
      </c>
    </row>
    <row r="666" spans="1:13" x14ac:dyDescent="0.35">
      <c r="A666">
        <v>1</v>
      </c>
      <c r="B666">
        <v>3</v>
      </c>
      <c r="C666" t="s">
        <v>8</v>
      </c>
      <c r="D666">
        <v>20</v>
      </c>
      <c r="E666">
        <v>1</v>
      </c>
      <c r="F666">
        <v>0</v>
      </c>
      <c r="G666">
        <v>7.9249999999999998</v>
      </c>
      <c r="H666" t="s">
        <v>9</v>
      </c>
      <c r="I666">
        <f t="shared" si="70"/>
        <v>1</v>
      </c>
      <c r="J666">
        <f t="shared" si="66"/>
        <v>1</v>
      </c>
      <c r="K666">
        <f t="shared" si="67"/>
        <v>0</v>
      </c>
      <c r="L666">
        <f t="shared" si="68"/>
        <v>0</v>
      </c>
      <c r="M666">
        <f t="shared" si="69"/>
        <v>0</v>
      </c>
    </row>
    <row r="667" spans="1:13" x14ac:dyDescent="0.35">
      <c r="A667">
        <v>0</v>
      </c>
      <c r="B667">
        <v>2</v>
      </c>
      <c r="C667" t="s">
        <v>8</v>
      </c>
      <c r="D667">
        <v>32</v>
      </c>
      <c r="E667">
        <v>2</v>
      </c>
      <c r="F667">
        <v>0</v>
      </c>
      <c r="G667">
        <v>73.5</v>
      </c>
      <c r="H667" t="s">
        <v>9</v>
      </c>
      <c r="I667">
        <f t="shared" si="70"/>
        <v>1</v>
      </c>
      <c r="J667">
        <f t="shared" si="66"/>
        <v>1</v>
      </c>
      <c r="K667">
        <f t="shared" si="67"/>
        <v>0</v>
      </c>
      <c r="L667">
        <f t="shared" si="68"/>
        <v>0</v>
      </c>
      <c r="M667">
        <f t="shared" si="69"/>
        <v>1</v>
      </c>
    </row>
    <row r="668" spans="1:13" x14ac:dyDescent="0.35">
      <c r="A668">
        <v>0</v>
      </c>
      <c r="B668">
        <v>2</v>
      </c>
      <c r="C668" t="s">
        <v>8</v>
      </c>
      <c r="D668">
        <v>25</v>
      </c>
      <c r="E668">
        <v>0</v>
      </c>
      <c r="F668">
        <v>0</v>
      </c>
      <c r="G668">
        <v>13</v>
      </c>
      <c r="H668" t="s">
        <v>9</v>
      </c>
      <c r="I668">
        <f t="shared" si="70"/>
        <v>1</v>
      </c>
      <c r="J668">
        <f t="shared" si="66"/>
        <v>1</v>
      </c>
      <c r="K668">
        <f t="shared" si="67"/>
        <v>0</v>
      </c>
      <c r="L668">
        <f t="shared" si="68"/>
        <v>0</v>
      </c>
      <c r="M668">
        <f t="shared" si="69"/>
        <v>1</v>
      </c>
    </row>
    <row r="669" spans="1:13" x14ac:dyDescent="0.35">
      <c r="A669">
        <v>0</v>
      </c>
      <c r="B669">
        <v>3</v>
      </c>
      <c r="C669" t="s">
        <v>8</v>
      </c>
      <c r="E669">
        <v>0</v>
      </c>
      <c r="F669">
        <v>0</v>
      </c>
      <c r="G669">
        <v>7.7750000000000004</v>
      </c>
      <c r="H669" t="s">
        <v>9</v>
      </c>
      <c r="J669">
        <f t="shared" si="66"/>
        <v>1</v>
      </c>
      <c r="K669">
        <f t="shared" si="67"/>
        <v>0</v>
      </c>
      <c r="L669">
        <f t="shared" si="68"/>
        <v>0</v>
      </c>
      <c r="M669">
        <f t="shared" si="69"/>
        <v>0</v>
      </c>
    </row>
    <row r="670" spans="1:13" x14ac:dyDescent="0.35">
      <c r="A670">
        <v>0</v>
      </c>
      <c r="B670">
        <v>3</v>
      </c>
      <c r="C670" t="s">
        <v>8</v>
      </c>
      <c r="D670">
        <v>43</v>
      </c>
      <c r="E670">
        <v>0</v>
      </c>
      <c r="F670">
        <v>0</v>
      </c>
      <c r="G670">
        <v>8.0500000000000007</v>
      </c>
      <c r="H670" t="s">
        <v>9</v>
      </c>
      <c r="I670">
        <f>IF(Sex="male",1,0)</f>
        <v>1</v>
      </c>
      <c r="J670">
        <f t="shared" si="66"/>
        <v>1</v>
      </c>
      <c r="K670">
        <f t="shared" si="67"/>
        <v>0</v>
      </c>
      <c r="L670">
        <f t="shared" si="68"/>
        <v>0</v>
      </c>
      <c r="M670">
        <f t="shared" si="69"/>
        <v>0</v>
      </c>
    </row>
    <row r="671" spans="1:13" x14ac:dyDescent="0.35">
      <c r="A671">
        <v>1</v>
      </c>
      <c r="B671">
        <v>1</v>
      </c>
      <c r="C671" t="s">
        <v>10</v>
      </c>
      <c r="E671">
        <v>1</v>
      </c>
      <c r="F671">
        <v>0</v>
      </c>
      <c r="G671">
        <v>52</v>
      </c>
      <c r="H671" t="s">
        <v>9</v>
      </c>
      <c r="J671">
        <f t="shared" si="66"/>
        <v>1</v>
      </c>
      <c r="K671">
        <f t="shared" si="67"/>
        <v>0</v>
      </c>
      <c r="L671">
        <f t="shared" si="68"/>
        <v>1</v>
      </c>
      <c r="M671">
        <f t="shared" si="69"/>
        <v>0</v>
      </c>
    </row>
    <row r="672" spans="1:13" x14ac:dyDescent="0.35">
      <c r="A672">
        <v>1</v>
      </c>
      <c r="B672">
        <v>2</v>
      </c>
      <c r="C672" t="s">
        <v>10</v>
      </c>
      <c r="D672">
        <v>40</v>
      </c>
      <c r="E672">
        <v>1</v>
      </c>
      <c r="F672">
        <v>1</v>
      </c>
      <c r="G672">
        <v>39</v>
      </c>
      <c r="H672" t="s">
        <v>9</v>
      </c>
      <c r="I672">
        <f>IF(Sex="male",1,0)</f>
        <v>0</v>
      </c>
      <c r="J672">
        <f t="shared" si="66"/>
        <v>1</v>
      </c>
      <c r="K672">
        <f t="shared" si="67"/>
        <v>0</v>
      </c>
      <c r="L672">
        <f t="shared" si="68"/>
        <v>0</v>
      </c>
      <c r="M672">
        <f t="shared" si="69"/>
        <v>1</v>
      </c>
    </row>
    <row r="673" spans="1:13" x14ac:dyDescent="0.35">
      <c r="A673">
        <v>0</v>
      </c>
      <c r="B673">
        <v>1</v>
      </c>
      <c r="C673" t="s">
        <v>8</v>
      </c>
      <c r="D673">
        <v>31</v>
      </c>
      <c r="E673">
        <v>1</v>
      </c>
      <c r="F673">
        <v>0</v>
      </c>
      <c r="G673">
        <v>52</v>
      </c>
      <c r="H673" t="s">
        <v>9</v>
      </c>
      <c r="I673">
        <f>IF(Sex="male",1,0)</f>
        <v>1</v>
      </c>
      <c r="J673">
        <f t="shared" si="66"/>
        <v>1</v>
      </c>
      <c r="K673">
        <f t="shared" si="67"/>
        <v>0</v>
      </c>
      <c r="L673">
        <f t="shared" si="68"/>
        <v>1</v>
      </c>
      <c r="M673">
        <f t="shared" si="69"/>
        <v>0</v>
      </c>
    </row>
    <row r="674" spans="1:13" x14ac:dyDescent="0.35">
      <c r="A674">
        <v>0</v>
      </c>
      <c r="B674">
        <v>2</v>
      </c>
      <c r="C674" t="s">
        <v>8</v>
      </c>
      <c r="D674">
        <v>70</v>
      </c>
      <c r="E674">
        <v>0</v>
      </c>
      <c r="F674">
        <v>0</v>
      </c>
      <c r="G674">
        <v>10.5</v>
      </c>
      <c r="H674" t="s">
        <v>9</v>
      </c>
      <c r="I674">
        <f>IF(Sex="male",1,0)</f>
        <v>1</v>
      </c>
      <c r="J674">
        <f t="shared" si="66"/>
        <v>1</v>
      </c>
      <c r="K674">
        <f t="shared" si="67"/>
        <v>0</v>
      </c>
      <c r="L674">
        <f t="shared" si="68"/>
        <v>0</v>
      </c>
      <c r="M674">
        <f t="shared" si="69"/>
        <v>1</v>
      </c>
    </row>
    <row r="675" spans="1:13" x14ac:dyDescent="0.35">
      <c r="A675">
        <v>1</v>
      </c>
      <c r="B675">
        <v>2</v>
      </c>
      <c r="C675" t="s">
        <v>8</v>
      </c>
      <c r="D675">
        <v>31</v>
      </c>
      <c r="E675">
        <v>0</v>
      </c>
      <c r="F675">
        <v>0</v>
      </c>
      <c r="G675">
        <v>13</v>
      </c>
      <c r="H675" t="s">
        <v>9</v>
      </c>
      <c r="I675">
        <f>IF(Sex="male",1,0)</f>
        <v>1</v>
      </c>
      <c r="J675">
        <f t="shared" si="66"/>
        <v>1</v>
      </c>
      <c r="K675">
        <f t="shared" si="67"/>
        <v>0</v>
      </c>
      <c r="L675">
        <f t="shared" si="68"/>
        <v>0</v>
      </c>
      <c r="M675">
        <f t="shared" si="69"/>
        <v>1</v>
      </c>
    </row>
    <row r="676" spans="1:13" x14ac:dyDescent="0.35">
      <c r="A676">
        <v>0</v>
      </c>
      <c r="B676">
        <v>2</v>
      </c>
      <c r="C676" t="s">
        <v>8</v>
      </c>
      <c r="E676">
        <v>0</v>
      </c>
      <c r="F676">
        <v>0</v>
      </c>
      <c r="G676">
        <v>0</v>
      </c>
      <c r="H676" t="s">
        <v>9</v>
      </c>
      <c r="J676">
        <f t="shared" si="66"/>
        <v>1</v>
      </c>
      <c r="K676">
        <f t="shared" si="67"/>
        <v>0</v>
      </c>
      <c r="L676">
        <f t="shared" si="68"/>
        <v>0</v>
      </c>
      <c r="M676">
        <f t="shared" si="69"/>
        <v>1</v>
      </c>
    </row>
    <row r="677" spans="1:13" x14ac:dyDescent="0.35">
      <c r="A677">
        <v>0</v>
      </c>
      <c r="B677">
        <v>3</v>
      </c>
      <c r="C677" t="s">
        <v>8</v>
      </c>
      <c r="D677">
        <v>18</v>
      </c>
      <c r="E677">
        <v>0</v>
      </c>
      <c r="F677">
        <v>0</v>
      </c>
      <c r="G677">
        <v>7.7750000000000004</v>
      </c>
      <c r="H677" t="s">
        <v>9</v>
      </c>
      <c r="I677">
        <f>IF(Sex="male",1,0)</f>
        <v>1</v>
      </c>
      <c r="J677">
        <f t="shared" si="66"/>
        <v>1</v>
      </c>
      <c r="K677">
        <f t="shared" si="67"/>
        <v>0</v>
      </c>
      <c r="L677">
        <f t="shared" si="68"/>
        <v>0</v>
      </c>
      <c r="M677">
        <f t="shared" si="69"/>
        <v>0</v>
      </c>
    </row>
    <row r="678" spans="1:13" x14ac:dyDescent="0.35">
      <c r="A678">
        <v>0</v>
      </c>
      <c r="B678">
        <v>3</v>
      </c>
      <c r="C678" t="s">
        <v>8</v>
      </c>
      <c r="D678">
        <v>24.5</v>
      </c>
      <c r="E678">
        <v>0</v>
      </c>
      <c r="F678">
        <v>0</v>
      </c>
      <c r="G678">
        <v>8.0500000000000007</v>
      </c>
      <c r="H678" t="s">
        <v>9</v>
      </c>
      <c r="I678">
        <f>IF(Sex="male",1,0)</f>
        <v>1</v>
      </c>
      <c r="J678">
        <f t="shared" si="66"/>
        <v>1</v>
      </c>
      <c r="K678">
        <f t="shared" si="67"/>
        <v>0</v>
      </c>
      <c r="L678">
        <f t="shared" si="68"/>
        <v>0</v>
      </c>
      <c r="M678">
        <f t="shared" si="69"/>
        <v>0</v>
      </c>
    </row>
    <row r="679" spans="1:13" x14ac:dyDescent="0.35">
      <c r="A679">
        <v>1</v>
      </c>
      <c r="B679">
        <v>3</v>
      </c>
      <c r="C679" t="s">
        <v>10</v>
      </c>
      <c r="D679">
        <v>18</v>
      </c>
      <c r="E679">
        <v>0</v>
      </c>
      <c r="F679">
        <v>0</v>
      </c>
      <c r="G679">
        <v>9.8416999999999994</v>
      </c>
      <c r="H679" t="s">
        <v>9</v>
      </c>
      <c r="I679">
        <f>IF(Sex="male",1,0)</f>
        <v>0</v>
      </c>
      <c r="J679">
        <f t="shared" si="66"/>
        <v>1</v>
      </c>
      <c r="K679">
        <f t="shared" si="67"/>
        <v>0</v>
      </c>
      <c r="L679">
        <f t="shared" si="68"/>
        <v>0</v>
      </c>
      <c r="M679">
        <f t="shared" si="69"/>
        <v>0</v>
      </c>
    </row>
    <row r="680" spans="1:13" x14ac:dyDescent="0.35">
      <c r="A680">
        <v>0</v>
      </c>
      <c r="B680">
        <v>3</v>
      </c>
      <c r="C680" t="s">
        <v>10</v>
      </c>
      <c r="D680">
        <v>43</v>
      </c>
      <c r="E680">
        <v>1</v>
      </c>
      <c r="F680">
        <v>6</v>
      </c>
      <c r="G680">
        <v>46.9</v>
      </c>
      <c r="H680" t="s">
        <v>9</v>
      </c>
      <c r="I680">
        <f>IF(Sex="male",1,0)</f>
        <v>0</v>
      </c>
      <c r="J680">
        <f t="shared" si="66"/>
        <v>1</v>
      </c>
      <c r="K680">
        <f t="shared" si="67"/>
        <v>0</v>
      </c>
      <c r="L680">
        <f t="shared" si="68"/>
        <v>0</v>
      </c>
      <c r="M680">
        <f t="shared" si="69"/>
        <v>0</v>
      </c>
    </row>
    <row r="681" spans="1:13" x14ac:dyDescent="0.35">
      <c r="A681">
        <v>1</v>
      </c>
      <c r="B681">
        <v>1</v>
      </c>
      <c r="C681" t="s">
        <v>8</v>
      </c>
      <c r="D681">
        <v>36</v>
      </c>
      <c r="E681">
        <v>0</v>
      </c>
      <c r="F681">
        <v>1</v>
      </c>
      <c r="G681">
        <v>512.32920000000001</v>
      </c>
      <c r="H681" t="s">
        <v>11</v>
      </c>
      <c r="I681">
        <f>IF(Sex="male",1,0)</f>
        <v>1</v>
      </c>
      <c r="J681">
        <f t="shared" si="66"/>
        <v>0</v>
      </c>
      <c r="K681">
        <f t="shared" si="67"/>
        <v>1</v>
      </c>
      <c r="L681">
        <f t="shared" si="68"/>
        <v>1</v>
      </c>
      <c r="M681">
        <f t="shared" si="69"/>
        <v>0</v>
      </c>
    </row>
    <row r="682" spans="1:13" x14ac:dyDescent="0.35">
      <c r="A682">
        <v>0</v>
      </c>
      <c r="B682">
        <v>3</v>
      </c>
      <c r="C682" t="s">
        <v>10</v>
      </c>
      <c r="E682">
        <v>0</v>
      </c>
      <c r="F682">
        <v>0</v>
      </c>
      <c r="G682">
        <v>8.1374999999999993</v>
      </c>
      <c r="H682" t="s">
        <v>12</v>
      </c>
      <c r="J682">
        <f t="shared" si="66"/>
        <v>0</v>
      </c>
      <c r="K682">
        <f t="shared" si="67"/>
        <v>0</v>
      </c>
      <c r="L682">
        <f t="shared" si="68"/>
        <v>0</v>
      </c>
      <c r="M682">
        <f t="shared" si="69"/>
        <v>0</v>
      </c>
    </row>
    <row r="683" spans="1:13" x14ac:dyDescent="0.35">
      <c r="A683">
        <v>1</v>
      </c>
      <c r="B683">
        <v>1</v>
      </c>
      <c r="C683" t="s">
        <v>8</v>
      </c>
      <c r="D683">
        <v>27</v>
      </c>
      <c r="E683">
        <v>0</v>
      </c>
      <c r="F683">
        <v>0</v>
      </c>
      <c r="G683">
        <v>76.729200000000006</v>
      </c>
      <c r="H683" t="s">
        <v>11</v>
      </c>
      <c r="I683">
        <f t="shared" ref="I683:I693" si="71">IF(Sex="male",1,0)</f>
        <v>1</v>
      </c>
      <c r="J683">
        <f t="shared" si="66"/>
        <v>0</v>
      </c>
      <c r="K683">
        <f t="shared" si="67"/>
        <v>1</v>
      </c>
      <c r="L683">
        <f t="shared" si="68"/>
        <v>1</v>
      </c>
      <c r="M683">
        <f t="shared" si="69"/>
        <v>0</v>
      </c>
    </row>
    <row r="684" spans="1:13" x14ac:dyDescent="0.35">
      <c r="A684">
        <v>0</v>
      </c>
      <c r="B684">
        <v>3</v>
      </c>
      <c r="C684" t="s">
        <v>8</v>
      </c>
      <c r="D684">
        <v>20</v>
      </c>
      <c r="E684">
        <v>0</v>
      </c>
      <c r="F684">
        <v>0</v>
      </c>
      <c r="G684">
        <v>9.2249999999999996</v>
      </c>
      <c r="H684" t="s">
        <v>9</v>
      </c>
      <c r="I684">
        <f t="shared" si="71"/>
        <v>1</v>
      </c>
      <c r="J684">
        <f t="shared" si="66"/>
        <v>1</v>
      </c>
      <c r="K684">
        <f t="shared" si="67"/>
        <v>0</v>
      </c>
      <c r="L684">
        <f t="shared" si="68"/>
        <v>0</v>
      </c>
      <c r="M684">
        <f t="shared" si="69"/>
        <v>0</v>
      </c>
    </row>
    <row r="685" spans="1:13" x14ac:dyDescent="0.35">
      <c r="A685">
        <v>0</v>
      </c>
      <c r="B685">
        <v>3</v>
      </c>
      <c r="C685" t="s">
        <v>8</v>
      </c>
      <c r="D685">
        <v>14</v>
      </c>
      <c r="E685">
        <v>5</v>
      </c>
      <c r="F685">
        <v>2</v>
      </c>
      <c r="G685">
        <v>46.9</v>
      </c>
      <c r="H685" t="s">
        <v>9</v>
      </c>
      <c r="I685">
        <f t="shared" si="71"/>
        <v>1</v>
      </c>
      <c r="J685">
        <f t="shared" si="66"/>
        <v>1</v>
      </c>
      <c r="K685">
        <f t="shared" si="67"/>
        <v>0</v>
      </c>
      <c r="L685">
        <f t="shared" si="68"/>
        <v>0</v>
      </c>
      <c r="M685">
        <f t="shared" si="69"/>
        <v>0</v>
      </c>
    </row>
    <row r="686" spans="1:13" x14ac:dyDescent="0.35">
      <c r="A686">
        <v>0</v>
      </c>
      <c r="B686">
        <v>2</v>
      </c>
      <c r="C686" t="s">
        <v>8</v>
      </c>
      <c r="D686">
        <v>60</v>
      </c>
      <c r="E686">
        <v>1</v>
      </c>
      <c r="F686">
        <v>1</v>
      </c>
      <c r="G686">
        <v>39</v>
      </c>
      <c r="H686" t="s">
        <v>9</v>
      </c>
      <c r="I686">
        <f t="shared" si="71"/>
        <v>1</v>
      </c>
      <c r="J686">
        <f t="shared" si="66"/>
        <v>1</v>
      </c>
      <c r="K686">
        <f t="shared" si="67"/>
        <v>0</v>
      </c>
      <c r="L686">
        <f t="shared" si="68"/>
        <v>0</v>
      </c>
      <c r="M686">
        <f t="shared" si="69"/>
        <v>1</v>
      </c>
    </row>
    <row r="687" spans="1:13" x14ac:dyDescent="0.35">
      <c r="A687">
        <v>0</v>
      </c>
      <c r="B687">
        <v>2</v>
      </c>
      <c r="C687" t="s">
        <v>8</v>
      </c>
      <c r="D687">
        <v>25</v>
      </c>
      <c r="E687">
        <v>1</v>
      </c>
      <c r="F687">
        <v>2</v>
      </c>
      <c r="G687">
        <v>41.5792</v>
      </c>
      <c r="H687" t="s">
        <v>11</v>
      </c>
      <c r="I687">
        <f t="shared" si="71"/>
        <v>1</v>
      </c>
      <c r="J687">
        <f t="shared" si="66"/>
        <v>0</v>
      </c>
      <c r="K687">
        <f t="shared" si="67"/>
        <v>1</v>
      </c>
      <c r="L687">
        <f t="shared" si="68"/>
        <v>0</v>
      </c>
      <c r="M687">
        <f t="shared" si="69"/>
        <v>1</v>
      </c>
    </row>
    <row r="688" spans="1:13" x14ac:dyDescent="0.35">
      <c r="A688">
        <v>0</v>
      </c>
      <c r="B688">
        <v>3</v>
      </c>
      <c r="C688" t="s">
        <v>8</v>
      </c>
      <c r="D688">
        <v>14</v>
      </c>
      <c r="E688">
        <v>4</v>
      </c>
      <c r="F688">
        <v>1</v>
      </c>
      <c r="G688">
        <v>39.6875</v>
      </c>
      <c r="H688" t="s">
        <v>9</v>
      </c>
      <c r="I688">
        <f t="shared" si="71"/>
        <v>1</v>
      </c>
      <c r="J688">
        <f t="shared" si="66"/>
        <v>1</v>
      </c>
      <c r="K688">
        <f t="shared" si="67"/>
        <v>0</v>
      </c>
      <c r="L688">
        <f t="shared" si="68"/>
        <v>0</v>
      </c>
      <c r="M688">
        <f t="shared" si="69"/>
        <v>0</v>
      </c>
    </row>
    <row r="689" spans="1:13" x14ac:dyDescent="0.35">
      <c r="A689">
        <v>0</v>
      </c>
      <c r="B689">
        <v>3</v>
      </c>
      <c r="C689" t="s">
        <v>8</v>
      </c>
      <c r="D689">
        <v>19</v>
      </c>
      <c r="E689">
        <v>0</v>
      </c>
      <c r="F689">
        <v>0</v>
      </c>
      <c r="G689">
        <v>10.1708</v>
      </c>
      <c r="H689" t="s">
        <v>9</v>
      </c>
      <c r="I689">
        <f t="shared" si="71"/>
        <v>1</v>
      </c>
      <c r="J689">
        <f t="shared" si="66"/>
        <v>1</v>
      </c>
      <c r="K689">
        <f t="shared" si="67"/>
        <v>0</v>
      </c>
      <c r="L689">
        <f t="shared" si="68"/>
        <v>0</v>
      </c>
      <c r="M689">
        <f t="shared" si="69"/>
        <v>0</v>
      </c>
    </row>
    <row r="690" spans="1:13" x14ac:dyDescent="0.35">
      <c r="A690">
        <v>0</v>
      </c>
      <c r="B690">
        <v>3</v>
      </c>
      <c r="C690" t="s">
        <v>8</v>
      </c>
      <c r="D690">
        <v>18</v>
      </c>
      <c r="E690">
        <v>0</v>
      </c>
      <c r="F690">
        <v>0</v>
      </c>
      <c r="G690">
        <v>7.7957999999999998</v>
      </c>
      <c r="H690" t="s">
        <v>9</v>
      </c>
      <c r="I690">
        <f t="shared" si="71"/>
        <v>1</v>
      </c>
      <c r="J690">
        <f t="shared" si="66"/>
        <v>1</v>
      </c>
      <c r="K690">
        <f t="shared" si="67"/>
        <v>0</v>
      </c>
      <c r="L690">
        <f t="shared" si="68"/>
        <v>0</v>
      </c>
      <c r="M690">
        <f t="shared" si="69"/>
        <v>0</v>
      </c>
    </row>
    <row r="691" spans="1:13" x14ac:dyDescent="0.35">
      <c r="A691">
        <v>1</v>
      </c>
      <c r="B691">
        <v>1</v>
      </c>
      <c r="C691" t="s">
        <v>10</v>
      </c>
      <c r="D691">
        <v>15</v>
      </c>
      <c r="E691">
        <v>0</v>
      </c>
      <c r="F691">
        <v>1</v>
      </c>
      <c r="G691">
        <v>211.33750000000001</v>
      </c>
      <c r="H691" t="s">
        <v>9</v>
      </c>
      <c r="I691">
        <f t="shared" si="71"/>
        <v>0</v>
      </c>
      <c r="J691">
        <f t="shared" si="66"/>
        <v>1</v>
      </c>
      <c r="K691">
        <f t="shared" si="67"/>
        <v>0</v>
      </c>
      <c r="L691">
        <f t="shared" si="68"/>
        <v>1</v>
      </c>
      <c r="M691">
        <f t="shared" si="69"/>
        <v>0</v>
      </c>
    </row>
    <row r="692" spans="1:13" x14ac:dyDescent="0.35">
      <c r="A692">
        <v>1</v>
      </c>
      <c r="B692">
        <v>1</v>
      </c>
      <c r="C692" t="s">
        <v>8</v>
      </c>
      <c r="D692">
        <v>31</v>
      </c>
      <c r="E692">
        <v>1</v>
      </c>
      <c r="F692">
        <v>0</v>
      </c>
      <c r="G692">
        <v>57</v>
      </c>
      <c r="H692" t="s">
        <v>9</v>
      </c>
      <c r="I692">
        <f t="shared" si="71"/>
        <v>1</v>
      </c>
      <c r="J692">
        <f t="shared" si="66"/>
        <v>1</v>
      </c>
      <c r="K692">
        <f t="shared" si="67"/>
        <v>0</v>
      </c>
      <c r="L692">
        <f t="shared" si="68"/>
        <v>1</v>
      </c>
      <c r="M692">
        <f t="shared" si="69"/>
        <v>0</v>
      </c>
    </row>
    <row r="693" spans="1:13" x14ac:dyDescent="0.35">
      <c r="A693">
        <v>1</v>
      </c>
      <c r="B693">
        <v>3</v>
      </c>
      <c r="C693" t="s">
        <v>10</v>
      </c>
      <c r="D693">
        <v>4</v>
      </c>
      <c r="E693">
        <v>0</v>
      </c>
      <c r="F693">
        <v>1</v>
      </c>
      <c r="G693">
        <v>13.416700000000001</v>
      </c>
      <c r="H693" t="s">
        <v>11</v>
      </c>
      <c r="I693">
        <f t="shared" si="71"/>
        <v>0</v>
      </c>
      <c r="J693">
        <f t="shared" si="66"/>
        <v>0</v>
      </c>
      <c r="K693">
        <f t="shared" si="67"/>
        <v>1</v>
      </c>
      <c r="L693">
        <f t="shared" si="68"/>
        <v>0</v>
      </c>
      <c r="M693">
        <f t="shared" si="69"/>
        <v>0</v>
      </c>
    </row>
    <row r="694" spans="1:13" x14ac:dyDescent="0.35">
      <c r="A694">
        <v>1</v>
      </c>
      <c r="B694">
        <v>3</v>
      </c>
      <c r="C694" t="s">
        <v>8</v>
      </c>
      <c r="E694">
        <v>0</v>
      </c>
      <c r="F694">
        <v>0</v>
      </c>
      <c r="G694">
        <v>56.495800000000003</v>
      </c>
      <c r="H694" t="s">
        <v>9</v>
      </c>
      <c r="J694">
        <f t="shared" si="66"/>
        <v>1</v>
      </c>
      <c r="K694">
        <f t="shared" si="67"/>
        <v>0</v>
      </c>
      <c r="L694">
        <f t="shared" si="68"/>
        <v>0</v>
      </c>
      <c r="M694">
        <f t="shared" si="69"/>
        <v>0</v>
      </c>
    </row>
    <row r="695" spans="1:13" x14ac:dyDescent="0.35">
      <c r="A695">
        <v>0</v>
      </c>
      <c r="B695">
        <v>3</v>
      </c>
      <c r="C695" t="s">
        <v>8</v>
      </c>
      <c r="D695">
        <v>25</v>
      </c>
      <c r="E695">
        <v>0</v>
      </c>
      <c r="F695">
        <v>0</v>
      </c>
      <c r="G695">
        <v>7.2249999999999996</v>
      </c>
      <c r="H695" t="s">
        <v>11</v>
      </c>
      <c r="I695">
        <f>IF(Sex="male",1,0)</f>
        <v>1</v>
      </c>
      <c r="J695">
        <f t="shared" si="66"/>
        <v>0</v>
      </c>
      <c r="K695">
        <f t="shared" si="67"/>
        <v>1</v>
      </c>
      <c r="L695">
        <f t="shared" si="68"/>
        <v>0</v>
      </c>
      <c r="M695">
        <f t="shared" si="69"/>
        <v>0</v>
      </c>
    </row>
    <row r="696" spans="1:13" x14ac:dyDescent="0.35">
      <c r="A696">
        <v>0</v>
      </c>
      <c r="B696">
        <v>1</v>
      </c>
      <c r="C696" t="s">
        <v>8</v>
      </c>
      <c r="D696">
        <v>60</v>
      </c>
      <c r="E696">
        <v>0</v>
      </c>
      <c r="F696">
        <v>0</v>
      </c>
      <c r="G696">
        <v>26.55</v>
      </c>
      <c r="H696" t="s">
        <v>9</v>
      </c>
      <c r="I696">
        <f>IF(Sex="male",1,0)</f>
        <v>1</v>
      </c>
      <c r="J696">
        <f t="shared" si="66"/>
        <v>1</v>
      </c>
      <c r="K696">
        <f t="shared" si="67"/>
        <v>0</v>
      </c>
      <c r="L696">
        <f t="shared" si="68"/>
        <v>1</v>
      </c>
      <c r="M696">
        <f t="shared" si="69"/>
        <v>0</v>
      </c>
    </row>
    <row r="697" spans="1:13" x14ac:dyDescent="0.35">
      <c r="A697">
        <v>0</v>
      </c>
      <c r="B697">
        <v>2</v>
      </c>
      <c r="C697" t="s">
        <v>8</v>
      </c>
      <c r="D697">
        <v>52</v>
      </c>
      <c r="E697">
        <v>0</v>
      </c>
      <c r="F697">
        <v>0</v>
      </c>
      <c r="G697">
        <v>13.5</v>
      </c>
      <c r="H697" t="s">
        <v>9</v>
      </c>
      <c r="I697">
        <f>IF(Sex="male",1,0)</f>
        <v>1</v>
      </c>
      <c r="J697">
        <f t="shared" si="66"/>
        <v>1</v>
      </c>
      <c r="K697">
        <f t="shared" si="67"/>
        <v>0</v>
      </c>
      <c r="L697">
        <f t="shared" si="68"/>
        <v>0</v>
      </c>
      <c r="M697">
        <f t="shared" si="69"/>
        <v>1</v>
      </c>
    </row>
    <row r="698" spans="1:13" x14ac:dyDescent="0.35">
      <c r="A698">
        <v>0</v>
      </c>
      <c r="B698">
        <v>3</v>
      </c>
      <c r="C698" t="s">
        <v>8</v>
      </c>
      <c r="D698">
        <v>44</v>
      </c>
      <c r="E698">
        <v>0</v>
      </c>
      <c r="F698">
        <v>0</v>
      </c>
      <c r="G698">
        <v>8.0500000000000007</v>
      </c>
      <c r="H698" t="s">
        <v>9</v>
      </c>
      <c r="I698">
        <f>IF(Sex="male",1,0)</f>
        <v>1</v>
      </c>
      <c r="J698">
        <f t="shared" si="66"/>
        <v>1</v>
      </c>
      <c r="K698">
        <f t="shared" si="67"/>
        <v>0</v>
      </c>
      <c r="L698">
        <f t="shared" si="68"/>
        <v>0</v>
      </c>
      <c r="M698">
        <f t="shared" si="69"/>
        <v>0</v>
      </c>
    </row>
    <row r="699" spans="1:13" x14ac:dyDescent="0.35">
      <c r="A699">
        <v>1</v>
      </c>
      <c r="B699">
        <v>3</v>
      </c>
      <c r="C699" t="s">
        <v>10</v>
      </c>
      <c r="E699">
        <v>0</v>
      </c>
      <c r="F699">
        <v>0</v>
      </c>
      <c r="G699">
        <v>7.7332999999999998</v>
      </c>
      <c r="H699" t="s">
        <v>12</v>
      </c>
      <c r="J699">
        <f t="shared" si="66"/>
        <v>0</v>
      </c>
      <c r="K699">
        <f t="shared" si="67"/>
        <v>0</v>
      </c>
      <c r="L699">
        <f t="shared" si="68"/>
        <v>0</v>
      </c>
      <c r="M699">
        <f t="shared" si="69"/>
        <v>0</v>
      </c>
    </row>
    <row r="700" spans="1:13" x14ac:dyDescent="0.35">
      <c r="A700">
        <v>0</v>
      </c>
      <c r="B700">
        <v>1</v>
      </c>
      <c r="C700" t="s">
        <v>8</v>
      </c>
      <c r="D700">
        <v>49</v>
      </c>
      <c r="E700">
        <v>1</v>
      </c>
      <c r="F700">
        <v>1</v>
      </c>
      <c r="G700">
        <v>110.88330000000001</v>
      </c>
      <c r="H700" t="s">
        <v>11</v>
      </c>
      <c r="I700">
        <f t="shared" ref="I700:I710" si="72">IF(Sex="male",1,0)</f>
        <v>1</v>
      </c>
      <c r="J700">
        <f t="shared" si="66"/>
        <v>0</v>
      </c>
      <c r="K700">
        <f t="shared" si="67"/>
        <v>1</v>
      </c>
      <c r="L700">
        <f t="shared" si="68"/>
        <v>1</v>
      </c>
      <c r="M700">
        <f t="shared" si="69"/>
        <v>0</v>
      </c>
    </row>
    <row r="701" spans="1:13" x14ac:dyDescent="0.35">
      <c r="A701">
        <v>0</v>
      </c>
      <c r="B701">
        <v>3</v>
      </c>
      <c r="C701" t="s">
        <v>8</v>
      </c>
      <c r="D701">
        <v>42</v>
      </c>
      <c r="E701">
        <v>0</v>
      </c>
      <c r="F701">
        <v>0</v>
      </c>
      <c r="G701">
        <v>7.65</v>
      </c>
      <c r="H701" t="s">
        <v>9</v>
      </c>
      <c r="I701">
        <f t="shared" si="72"/>
        <v>1</v>
      </c>
      <c r="J701">
        <f t="shared" si="66"/>
        <v>1</v>
      </c>
      <c r="K701">
        <f t="shared" si="67"/>
        <v>0</v>
      </c>
      <c r="L701">
        <f t="shared" si="68"/>
        <v>0</v>
      </c>
      <c r="M701">
        <f t="shared" si="69"/>
        <v>0</v>
      </c>
    </row>
    <row r="702" spans="1:13" x14ac:dyDescent="0.35">
      <c r="A702">
        <v>1</v>
      </c>
      <c r="B702">
        <v>1</v>
      </c>
      <c r="C702" t="s">
        <v>10</v>
      </c>
      <c r="D702">
        <v>18</v>
      </c>
      <c r="E702">
        <v>1</v>
      </c>
      <c r="F702">
        <v>0</v>
      </c>
      <c r="G702">
        <v>227.52500000000001</v>
      </c>
      <c r="H702" t="s">
        <v>11</v>
      </c>
      <c r="I702">
        <f t="shared" si="72"/>
        <v>0</v>
      </c>
      <c r="J702">
        <f t="shared" si="66"/>
        <v>0</v>
      </c>
      <c r="K702">
        <f t="shared" si="67"/>
        <v>1</v>
      </c>
      <c r="L702">
        <f t="shared" si="68"/>
        <v>1</v>
      </c>
      <c r="M702">
        <f t="shared" si="69"/>
        <v>0</v>
      </c>
    </row>
    <row r="703" spans="1:13" x14ac:dyDescent="0.35">
      <c r="A703">
        <v>1</v>
      </c>
      <c r="B703">
        <v>1</v>
      </c>
      <c r="C703" t="s">
        <v>8</v>
      </c>
      <c r="D703">
        <v>35</v>
      </c>
      <c r="E703">
        <v>0</v>
      </c>
      <c r="F703">
        <v>0</v>
      </c>
      <c r="G703">
        <v>26.287500000000001</v>
      </c>
      <c r="H703" t="s">
        <v>9</v>
      </c>
      <c r="I703">
        <f t="shared" si="72"/>
        <v>1</v>
      </c>
      <c r="J703">
        <f t="shared" si="66"/>
        <v>1</v>
      </c>
      <c r="K703">
        <f t="shared" si="67"/>
        <v>0</v>
      </c>
      <c r="L703">
        <f t="shared" si="68"/>
        <v>1</v>
      </c>
      <c r="M703">
        <f t="shared" si="69"/>
        <v>0</v>
      </c>
    </row>
    <row r="704" spans="1:13" x14ac:dyDescent="0.35">
      <c r="A704">
        <v>0</v>
      </c>
      <c r="B704">
        <v>3</v>
      </c>
      <c r="C704" t="s">
        <v>10</v>
      </c>
      <c r="D704">
        <v>18</v>
      </c>
      <c r="E704">
        <v>0</v>
      </c>
      <c r="F704">
        <v>1</v>
      </c>
      <c r="G704">
        <v>14.4542</v>
      </c>
      <c r="H704" t="s">
        <v>11</v>
      </c>
      <c r="I704">
        <f t="shared" si="72"/>
        <v>0</v>
      </c>
      <c r="J704">
        <f t="shared" si="66"/>
        <v>0</v>
      </c>
      <c r="K704">
        <f t="shared" si="67"/>
        <v>1</v>
      </c>
      <c r="L704">
        <f t="shared" si="68"/>
        <v>0</v>
      </c>
      <c r="M704">
        <f t="shared" si="69"/>
        <v>0</v>
      </c>
    </row>
    <row r="705" spans="1:13" x14ac:dyDescent="0.35">
      <c r="A705">
        <v>0</v>
      </c>
      <c r="B705">
        <v>3</v>
      </c>
      <c r="C705" t="s">
        <v>8</v>
      </c>
      <c r="D705">
        <v>25</v>
      </c>
      <c r="E705">
        <v>0</v>
      </c>
      <c r="F705">
        <v>0</v>
      </c>
      <c r="G705">
        <v>7.7416999999999998</v>
      </c>
      <c r="H705" t="s">
        <v>12</v>
      </c>
      <c r="I705">
        <f t="shared" si="72"/>
        <v>1</v>
      </c>
      <c r="J705">
        <f t="shared" si="66"/>
        <v>0</v>
      </c>
      <c r="K705">
        <f t="shared" si="67"/>
        <v>0</v>
      </c>
      <c r="L705">
        <f t="shared" si="68"/>
        <v>0</v>
      </c>
      <c r="M705">
        <f t="shared" si="69"/>
        <v>0</v>
      </c>
    </row>
    <row r="706" spans="1:13" x14ac:dyDescent="0.35">
      <c r="A706">
        <v>0</v>
      </c>
      <c r="B706">
        <v>3</v>
      </c>
      <c r="C706" t="s">
        <v>8</v>
      </c>
      <c r="D706">
        <v>26</v>
      </c>
      <c r="E706">
        <v>1</v>
      </c>
      <c r="F706">
        <v>0</v>
      </c>
      <c r="G706">
        <v>7.8541999999999996</v>
      </c>
      <c r="H706" t="s">
        <v>9</v>
      </c>
      <c r="I706">
        <f t="shared" si="72"/>
        <v>1</v>
      </c>
      <c r="J706">
        <f t="shared" ref="J706:J769" si="73">IF(Embarked="S",1,0)</f>
        <v>1</v>
      </c>
      <c r="K706">
        <f t="shared" ref="K706:K769" si="74">IF(Embarked="C",1,0)</f>
        <v>0</v>
      </c>
      <c r="L706">
        <f t="shared" ref="L706:L769" si="75">IF(Pclass=1,1,0)</f>
        <v>0</v>
      </c>
      <c r="M706">
        <f t="shared" ref="M706:M769" si="76">IF(Pclass=2,1,0)</f>
        <v>0</v>
      </c>
    </row>
    <row r="707" spans="1:13" x14ac:dyDescent="0.35">
      <c r="A707">
        <v>0</v>
      </c>
      <c r="B707">
        <v>2</v>
      </c>
      <c r="C707" t="s">
        <v>8</v>
      </c>
      <c r="D707">
        <v>39</v>
      </c>
      <c r="E707">
        <v>0</v>
      </c>
      <c r="F707">
        <v>0</v>
      </c>
      <c r="G707">
        <v>26</v>
      </c>
      <c r="H707" t="s">
        <v>9</v>
      </c>
      <c r="I707">
        <f t="shared" si="72"/>
        <v>1</v>
      </c>
      <c r="J707">
        <f t="shared" si="73"/>
        <v>1</v>
      </c>
      <c r="K707">
        <f t="shared" si="74"/>
        <v>0</v>
      </c>
      <c r="L707">
        <f t="shared" si="75"/>
        <v>0</v>
      </c>
      <c r="M707">
        <f t="shared" si="76"/>
        <v>1</v>
      </c>
    </row>
    <row r="708" spans="1:13" x14ac:dyDescent="0.35">
      <c r="A708">
        <v>1</v>
      </c>
      <c r="B708">
        <v>2</v>
      </c>
      <c r="C708" t="s">
        <v>10</v>
      </c>
      <c r="D708">
        <v>45</v>
      </c>
      <c r="E708">
        <v>0</v>
      </c>
      <c r="F708">
        <v>0</v>
      </c>
      <c r="G708">
        <v>13.5</v>
      </c>
      <c r="H708" t="s">
        <v>9</v>
      </c>
      <c r="I708">
        <f t="shared" si="72"/>
        <v>0</v>
      </c>
      <c r="J708">
        <f t="shared" si="73"/>
        <v>1</v>
      </c>
      <c r="K708">
        <f t="shared" si="74"/>
        <v>0</v>
      </c>
      <c r="L708">
        <f t="shared" si="75"/>
        <v>0</v>
      </c>
      <c r="M708">
        <f t="shared" si="76"/>
        <v>1</v>
      </c>
    </row>
    <row r="709" spans="1:13" x14ac:dyDescent="0.35">
      <c r="A709">
        <v>1</v>
      </c>
      <c r="B709">
        <v>1</v>
      </c>
      <c r="C709" t="s">
        <v>8</v>
      </c>
      <c r="D709">
        <v>42</v>
      </c>
      <c r="E709">
        <v>0</v>
      </c>
      <c r="F709">
        <v>0</v>
      </c>
      <c r="G709">
        <v>26.287500000000001</v>
      </c>
      <c r="H709" t="s">
        <v>9</v>
      </c>
      <c r="I709">
        <f t="shared" si="72"/>
        <v>1</v>
      </c>
      <c r="J709">
        <f t="shared" si="73"/>
        <v>1</v>
      </c>
      <c r="K709">
        <f t="shared" si="74"/>
        <v>0</v>
      </c>
      <c r="L709">
        <f t="shared" si="75"/>
        <v>1</v>
      </c>
      <c r="M709">
        <f t="shared" si="76"/>
        <v>0</v>
      </c>
    </row>
    <row r="710" spans="1:13" x14ac:dyDescent="0.35">
      <c r="A710">
        <v>1</v>
      </c>
      <c r="B710">
        <v>1</v>
      </c>
      <c r="C710" t="s">
        <v>10</v>
      </c>
      <c r="D710">
        <v>22</v>
      </c>
      <c r="E710">
        <v>0</v>
      </c>
      <c r="F710">
        <v>0</v>
      </c>
      <c r="G710">
        <v>151.55000000000001</v>
      </c>
      <c r="H710" t="s">
        <v>9</v>
      </c>
      <c r="I710">
        <f t="shared" si="72"/>
        <v>0</v>
      </c>
      <c r="J710">
        <f t="shared" si="73"/>
        <v>1</v>
      </c>
      <c r="K710">
        <f t="shared" si="74"/>
        <v>0</v>
      </c>
      <c r="L710">
        <f t="shared" si="75"/>
        <v>1</v>
      </c>
      <c r="M710">
        <f t="shared" si="76"/>
        <v>0</v>
      </c>
    </row>
    <row r="711" spans="1:13" x14ac:dyDescent="0.35">
      <c r="A711">
        <v>1</v>
      </c>
      <c r="B711">
        <v>3</v>
      </c>
      <c r="C711" t="s">
        <v>8</v>
      </c>
      <c r="E711">
        <v>1</v>
      </c>
      <c r="F711">
        <v>1</v>
      </c>
      <c r="G711">
        <v>15.245799999999999</v>
      </c>
      <c r="H711" t="s">
        <v>11</v>
      </c>
      <c r="J711">
        <f t="shared" si="73"/>
        <v>0</v>
      </c>
      <c r="K711">
        <f t="shared" si="74"/>
        <v>1</v>
      </c>
      <c r="L711">
        <f t="shared" si="75"/>
        <v>0</v>
      </c>
      <c r="M711">
        <f t="shared" si="76"/>
        <v>0</v>
      </c>
    </row>
    <row r="712" spans="1:13" x14ac:dyDescent="0.35">
      <c r="A712">
        <v>1</v>
      </c>
      <c r="B712">
        <v>1</v>
      </c>
      <c r="C712" t="s">
        <v>10</v>
      </c>
      <c r="D712">
        <v>24</v>
      </c>
      <c r="E712">
        <v>0</v>
      </c>
      <c r="F712">
        <v>0</v>
      </c>
      <c r="G712">
        <v>49.504199999999997</v>
      </c>
      <c r="H712" t="s">
        <v>11</v>
      </c>
      <c r="I712">
        <f>IF(Sex="male",1,0)</f>
        <v>0</v>
      </c>
      <c r="J712">
        <f t="shared" si="73"/>
        <v>0</v>
      </c>
      <c r="K712">
        <f t="shared" si="74"/>
        <v>1</v>
      </c>
      <c r="L712">
        <f t="shared" si="75"/>
        <v>1</v>
      </c>
      <c r="M712">
        <f t="shared" si="76"/>
        <v>0</v>
      </c>
    </row>
    <row r="713" spans="1:13" x14ac:dyDescent="0.35">
      <c r="A713">
        <v>0</v>
      </c>
      <c r="B713">
        <v>1</v>
      </c>
      <c r="C713" t="s">
        <v>8</v>
      </c>
      <c r="E713">
        <v>0</v>
      </c>
      <c r="F713">
        <v>0</v>
      </c>
      <c r="G713">
        <v>26.55</v>
      </c>
      <c r="H713" t="s">
        <v>9</v>
      </c>
      <c r="J713">
        <f t="shared" si="73"/>
        <v>1</v>
      </c>
      <c r="K713">
        <f t="shared" si="74"/>
        <v>0</v>
      </c>
      <c r="L713">
        <f t="shared" si="75"/>
        <v>1</v>
      </c>
      <c r="M713">
        <f t="shared" si="76"/>
        <v>0</v>
      </c>
    </row>
    <row r="714" spans="1:13" x14ac:dyDescent="0.35">
      <c r="A714">
        <v>1</v>
      </c>
      <c r="B714">
        <v>1</v>
      </c>
      <c r="C714" t="s">
        <v>8</v>
      </c>
      <c r="D714">
        <v>48</v>
      </c>
      <c r="E714">
        <v>1</v>
      </c>
      <c r="F714">
        <v>0</v>
      </c>
      <c r="G714">
        <v>52</v>
      </c>
      <c r="H714" t="s">
        <v>9</v>
      </c>
      <c r="I714">
        <f t="shared" ref="I714:I719" si="77">IF(Sex="male",1,0)</f>
        <v>1</v>
      </c>
      <c r="J714">
        <f t="shared" si="73"/>
        <v>1</v>
      </c>
      <c r="K714">
        <f t="shared" si="74"/>
        <v>0</v>
      </c>
      <c r="L714">
        <f t="shared" si="75"/>
        <v>1</v>
      </c>
      <c r="M714">
        <f t="shared" si="76"/>
        <v>0</v>
      </c>
    </row>
    <row r="715" spans="1:13" x14ac:dyDescent="0.35">
      <c r="A715">
        <v>0</v>
      </c>
      <c r="B715">
        <v>3</v>
      </c>
      <c r="C715" t="s">
        <v>8</v>
      </c>
      <c r="D715">
        <v>29</v>
      </c>
      <c r="E715">
        <v>0</v>
      </c>
      <c r="F715">
        <v>0</v>
      </c>
      <c r="G715">
        <v>9.4832999999999998</v>
      </c>
      <c r="H715" t="s">
        <v>9</v>
      </c>
      <c r="I715">
        <f t="shared" si="77"/>
        <v>1</v>
      </c>
      <c r="J715">
        <f t="shared" si="73"/>
        <v>1</v>
      </c>
      <c r="K715">
        <f t="shared" si="74"/>
        <v>0</v>
      </c>
      <c r="L715">
        <f t="shared" si="75"/>
        <v>0</v>
      </c>
      <c r="M715">
        <f t="shared" si="76"/>
        <v>0</v>
      </c>
    </row>
    <row r="716" spans="1:13" x14ac:dyDescent="0.35">
      <c r="A716">
        <v>0</v>
      </c>
      <c r="B716">
        <v>2</v>
      </c>
      <c r="C716" t="s">
        <v>8</v>
      </c>
      <c r="D716">
        <v>52</v>
      </c>
      <c r="E716">
        <v>0</v>
      </c>
      <c r="F716">
        <v>0</v>
      </c>
      <c r="G716">
        <v>13</v>
      </c>
      <c r="H716" t="s">
        <v>9</v>
      </c>
      <c r="I716">
        <f t="shared" si="77"/>
        <v>1</v>
      </c>
      <c r="J716">
        <f t="shared" si="73"/>
        <v>1</v>
      </c>
      <c r="K716">
        <f t="shared" si="74"/>
        <v>0</v>
      </c>
      <c r="L716">
        <f t="shared" si="75"/>
        <v>0</v>
      </c>
      <c r="M716">
        <f t="shared" si="76"/>
        <v>1</v>
      </c>
    </row>
    <row r="717" spans="1:13" x14ac:dyDescent="0.35">
      <c r="A717">
        <v>0</v>
      </c>
      <c r="B717">
        <v>3</v>
      </c>
      <c r="C717" t="s">
        <v>8</v>
      </c>
      <c r="D717">
        <v>19</v>
      </c>
      <c r="E717">
        <v>0</v>
      </c>
      <c r="F717">
        <v>0</v>
      </c>
      <c r="G717">
        <v>7.65</v>
      </c>
      <c r="H717" t="s">
        <v>9</v>
      </c>
      <c r="I717">
        <f t="shared" si="77"/>
        <v>1</v>
      </c>
      <c r="J717">
        <f t="shared" si="73"/>
        <v>1</v>
      </c>
      <c r="K717">
        <f t="shared" si="74"/>
        <v>0</v>
      </c>
      <c r="L717">
        <f t="shared" si="75"/>
        <v>0</v>
      </c>
      <c r="M717">
        <f t="shared" si="76"/>
        <v>0</v>
      </c>
    </row>
    <row r="718" spans="1:13" x14ac:dyDescent="0.35">
      <c r="A718">
        <v>1</v>
      </c>
      <c r="B718">
        <v>1</v>
      </c>
      <c r="C718" t="s">
        <v>10</v>
      </c>
      <c r="D718">
        <v>38</v>
      </c>
      <c r="E718">
        <v>0</v>
      </c>
      <c r="F718">
        <v>0</v>
      </c>
      <c r="G718">
        <v>227.52500000000001</v>
      </c>
      <c r="H718" t="s">
        <v>11</v>
      </c>
      <c r="I718">
        <f t="shared" si="77"/>
        <v>0</v>
      </c>
      <c r="J718">
        <f t="shared" si="73"/>
        <v>0</v>
      </c>
      <c r="K718">
        <f t="shared" si="74"/>
        <v>1</v>
      </c>
      <c r="L718">
        <f t="shared" si="75"/>
        <v>1</v>
      </c>
      <c r="M718">
        <f t="shared" si="76"/>
        <v>0</v>
      </c>
    </row>
    <row r="719" spans="1:13" x14ac:dyDescent="0.35">
      <c r="A719">
        <v>1</v>
      </c>
      <c r="B719">
        <v>2</v>
      </c>
      <c r="C719" t="s">
        <v>10</v>
      </c>
      <c r="D719">
        <v>27</v>
      </c>
      <c r="E719">
        <v>0</v>
      </c>
      <c r="F719">
        <v>0</v>
      </c>
      <c r="G719">
        <v>10.5</v>
      </c>
      <c r="H719" t="s">
        <v>9</v>
      </c>
      <c r="I719">
        <f t="shared" si="77"/>
        <v>0</v>
      </c>
      <c r="J719">
        <f t="shared" si="73"/>
        <v>1</v>
      </c>
      <c r="K719">
        <f t="shared" si="74"/>
        <v>0</v>
      </c>
      <c r="L719">
        <f t="shared" si="75"/>
        <v>0</v>
      </c>
      <c r="M719">
        <f t="shared" si="76"/>
        <v>1</v>
      </c>
    </row>
    <row r="720" spans="1:13" x14ac:dyDescent="0.35">
      <c r="A720">
        <v>0</v>
      </c>
      <c r="B720">
        <v>3</v>
      </c>
      <c r="C720" t="s">
        <v>8</v>
      </c>
      <c r="E720">
        <v>0</v>
      </c>
      <c r="F720">
        <v>0</v>
      </c>
      <c r="G720">
        <v>15.5</v>
      </c>
      <c r="H720" t="s">
        <v>12</v>
      </c>
      <c r="J720">
        <f t="shared" si="73"/>
        <v>0</v>
      </c>
      <c r="K720">
        <f t="shared" si="74"/>
        <v>0</v>
      </c>
      <c r="L720">
        <f t="shared" si="75"/>
        <v>0</v>
      </c>
      <c r="M720">
        <f t="shared" si="76"/>
        <v>0</v>
      </c>
    </row>
    <row r="721" spans="1:13" x14ac:dyDescent="0.35">
      <c r="A721">
        <v>0</v>
      </c>
      <c r="B721">
        <v>3</v>
      </c>
      <c r="C721" t="s">
        <v>8</v>
      </c>
      <c r="D721">
        <v>33</v>
      </c>
      <c r="E721">
        <v>0</v>
      </c>
      <c r="F721">
        <v>0</v>
      </c>
      <c r="G721">
        <v>7.7750000000000004</v>
      </c>
      <c r="H721" t="s">
        <v>9</v>
      </c>
      <c r="I721">
        <f t="shared" ref="I721:I728" si="78">IF(Sex="male",1,0)</f>
        <v>1</v>
      </c>
      <c r="J721">
        <f t="shared" si="73"/>
        <v>1</v>
      </c>
      <c r="K721">
        <f t="shared" si="74"/>
        <v>0</v>
      </c>
      <c r="L721">
        <f t="shared" si="75"/>
        <v>0</v>
      </c>
      <c r="M721">
        <f t="shared" si="76"/>
        <v>0</v>
      </c>
    </row>
    <row r="722" spans="1:13" x14ac:dyDescent="0.35">
      <c r="A722">
        <v>1</v>
      </c>
      <c r="B722">
        <v>2</v>
      </c>
      <c r="C722" t="s">
        <v>10</v>
      </c>
      <c r="D722">
        <v>6</v>
      </c>
      <c r="E722">
        <v>0</v>
      </c>
      <c r="F722">
        <v>1</v>
      </c>
      <c r="G722">
        <v>33</v>
      </c>
      <c r="H722" t="s">
        <v>9</v>
      </c>
      <c r="I722">
        <f t="shared" si="78"/>
        <v>0</v>
      </c>
      <c r="J722">
        <f t="shared" si="73"/>
        <v>1</v>
      </c>
      <c r="K722">
        <f t="shared" si="74"/>
        <v>0</v>
      </c>
      <c r="L722">
        <f t="shared" si="75"/>
        <v>0</v>
      </c>
      <c r="M722">
        <f t="shared" si="76"/>
        <v>1</v>
      </c>
    </row>
    <row r="723" spans="1:13" x14ac:dyDescent="0.35">
      <c r="A723">
        <v>0</v>
      </c>
      <c r="B723">
        <v>3</v>
      </c>
      <c r="C723" t="s">
        <v>8</v>
      </c>
      <c r="D723">
        <v>17</v>
      </c>
      <c r="E723">
        <v>1</v>
      </c>
      <c r="F723">
        <v>0</v>
      </c>
      <c r="G723">
        <v>7.0541999999999998</v>
      </c>
      <c r="H723" t="s">
        <v>9</v>
      </c>
      <c r="I723">
        <f t="shared" si="78"/>
        <v>1</v>
      </c>
      <c r="J723">
        <f t="shared" si="73"/>
        <v>1</v>
      </c>
      <c r="K723">
        <f t="shared" si="74"/>
        <v>0</v>
      </c>
      <c r="L723">
        <f t="shared" si="75"/>
        <v>0</v>
      </c>
      <c r="M723">
        <f t="shared" si="76"/>
        <v>0</v>
      </c>
    </row>
    <row r="724" spans="1:13" x14ac:dyDescent="0.35">
      <c r="A724">
        <v>0</v>
      </c>
      <c r="B724">
        <v>2</v>
      </c>
      <c r="C724" t="s">
        <v>8</v>
      </c>
      <c r="D724">
        <v>34</v>
      </c>
      <c r="E724">
        <v>0</v>
      </c>
      <c r="F724">
        <v>0</v>
      </c>
      <c r="G724">
        <v>13</v>
      </c>
      <c r="H724" t="s">
        <v>9</v>
      </c>
      <c r="I724">
        <f t="shared" si="78"/>
        <v>1</v>
      </c>
      <c r="J724">
        <f t="shared" si="73"/>
        <v>1</v>
      </c>
      <c r="K724">
        <f t="shared" si="74"/>
        <v>0</v>
      </c>
      <c r="L724">
        <f t="shared" si="75"/>
        <v>0</v>
      </c>
      <c r="M724">
        <f t="shared" si="76"/>
        <v>1</v>
      </c>
    </row>
    <row r="725" spans="1:13" x14ac:dyDescent="0.35">
      <c r="A725">
        <v>0</v>
      </c>
      <c r="B725">
        <v>2</v>
      </c>
      <c r="C725" t="s">
        <v>8</v>
      </c>
      <c r="D725">
        <v>50</v>
      </c>
      <c r="E725">
        <v>0</v>
      </c>
      <c r="F725">
        <v>0</v>
      </c>
      <c r="G725">
        <v>13</v>
      </c>
      <c r="H725" t="s">
        <v>9</v>
      </c>
      <c r="I725">
        <f t="shared" si="78"/>
        <v>1</v>
      </c>
      <c r="J725">
        <f t="shared" si="73"/>
        <v>1</v>
      </c>
      <c r="K725">
        <f t="shared" si="74"/>
        <v>0</v>
      </c>
      <c r="L725">
        <f t="shared" si="75"/>
        <v>0</v>
      </c>
      <c r="M725">
        <f t="shared" si="76"/>
        <v>1</v>
      </c>
    </row>
    <row r="726" spans="1:13" x14ac:dyDescent="0.35">
      <c r="A726">
        <v>1</v>
      </c>
      <c r="B726">
        <v>1</v>
      </c>
      <c r="C726" t="s">
        <v>8</v>
      </c>
      <c r="D726">
        <v>27</v>
      </c>
      <c r="E726">
        <v>1</v>
      </c>
      <c r="F726">
        <v>0</v>
      </c>
      <c r="G726">
        <v>53.1</v>
      </c>
      <c r="H726" t="s">
        <v>9</v>
      </c>
      <c r="I726">
        <f t="shared" si="78"/>
        <v>1</v>
      </c>
      <c r="J726">
        <f t="shared" si="73"/>
        <v>1</v>
      </c>
      <c r="K726">
        <f t="shared" si="74"/>
        <v>0</v>
      </c>
      <c r="L726">
        <f t="shared" si="75"/>
        <v>1</v>
      </c>
      <c r="M726">
        <f t="shared" si="76"/>
        <v>0</v>
      </c>
    </row>
    <row r="727" spans="1:13" x14ac:dyDescent="0.35">
      <c r="A727">
        <v>0</v>
      </c>
      <c r="B727">
        <v>3</v>
      </c>
      <c r="C727" t="s">
        <v>8</v>
      </c>
      <c r="D727">
        <v>20</v>
      </c>
      <c r="E727">
        <v>0</v>
      </c>
      <c r="F727">
        <v>0</v>
      </c>
      <c r="G727">
        <v>8.6624999999999996</v>
      </c>
      <c r="H727" t="s">
        <v>9</v>
      </c>
      <c r="I727">
        <f t="shared" si="78"/>
        <v>1</v>
      </c>
      <c r="J727">
        <f t="shared" si="73"/>
        <v>1</v>
      </c>
      <c r="K727">
        <f t="shared" si="74"/>
        <v>0</v>
      </c>
      <c r="L727">
        <f t="shared" si="75"/>
        <v>0</v>
      </c>
      <c r="M727">
        <f t="shared" si="76"/>
        <v>0</v>
      </c>
    </row>
    <row r="728" spans="1:13" x14ac:dyDescent="0.35">
      <c r="A728">
        <v>1</v>
      </c>
      <c r="B728">
        <v>2</v>
      </c>
      <c r="C728" t="s">
        <v>10</v>
      </c>
      <c r="D728">
        <v>30</v>
      </c>
      <c r="E728">
        <v>3</v>
      </c>
      <c r="F728">
        <v>0</v>
      </c>
      <c r="G728">
        <v>21</v>
      </c>
      <c r="H728" t="s">
        <v>9</v>
      </c>
      <c r="I728">
        <f t="shared" si="78"/>
        <v>0</v>
      </c>
      <c r="J728">
        <f t="shared" si="73"/>
        <v>1</v>
      </c>
      <c r="K728">
        <f t="shared" si="74"/>
        <v>0</v>
      </c>
      <c r="L728">
        <f t="shared" si="75"/>
        <v>0</v>
      </c>
      <c r="M728">
        <f t="shared" si="76"/>
        <v>1</v>
      </c>
    </row>
    <row r="729" spans="1:13" x14ac:dyDescent="0.35">
      <c r="A729">
        <v>1</v>
      </c>
      <c r="B729">
        <v>3</v>
      </c>
      <c r="C729" t="s">
        <v>10</v>
      </c>
      <c r="E729">
        <v>0</v>
      </c>
      <c r="F729">
        <v>0</v>
      </c>
      <c r="G729">
        <v>7.7374999999999998</v>
      </c>
      <c r="H729" t="s">
        <v>12</v>
      </c>
      <c r="J729">
        <f t="shared" si="73"/>
        <v>0</v>
      </c>
      <c r="K729">
        <f t="shared" si="74"/>
        <v>0</v>
      </c>
      <c r="L729">
        <f t="shared" si="75"/>
        <v>0</v>
      </c>
      <c r="M729">
        <f t="shared" si="76"/>
        <v>0</v>
      </c>
    </row>
    <row r="730" spans="1:13" x14ac:dyDescent="0.35">
      <c r="A730">
        <v>0</v>
      </c>
      <c r="B730">
        <v>2</v>
      </c>
      <c r="C730" t="s">
        <v>8</v>
      </c>
      <c r="D730">
        <v>25</v>
      </c>
      <c r="E730">
        <v>1</v>
      </c>
      <c r="F730">
        <v>0</v>
      </c>
      <c r="G730">
        <v>26</v>
      </c>
      <c r="H730" t="s">
        <v>9</v>
      </c>
      <c r="I730">
        <f>IF(Sex="male",1,0)</f>
        <v>1</v>
      </c>
      <c r="J730">
        <f t="shared" si="73"/>
        <v>1</v>
      </c>
      <c r="K730">
        <f t="shared" si="74"/>
        <v>0</v>
      </c>
      <c r="L730">
        <f t="shared" si="75"/>
        <v>0</v>
      </c>
      <c r="M730">
        <f t="shared" si="76"/>
        <v>1</v>
      </c>
    </row>
    <row r="731" spans="1:13" x14ac:dyDescent="0.35">
      <c r="A731">
        <v>0</v>
      </c>
      <c r="B731">
        <v>3</v>
      </c>
      <c r="C731" t="s">
        <v>10</v>
      </c>
      <c r="D731">
        <v>25</v>
      </c>
      <c r="E731">
        <v>1</v>
      </c>
      <c r="F731">
        <v>0</v>
      </c>
      <c r="G731">
        <v>7.9249999999999998</v>
      </c>
      <c r="H731" t="s">
        <v>9</v>
      </c>
      <c r="I731">
        <f>IF(Sex="male",1,0)</f>
        <v>0</v>
      </c>
      <c r="J731">
        <f t="shared" si="73"/>
        <v>1</v>
      </c>
      <c r="K731">
        <f t="shared" si="74"/>
        <v>0</v>
      </c>
      <c r="L731">
        <f t="shared" si="75"/>
        <v>0</v>
      </c>
      <c r="M731">
        <f t="shared" si="76"/>
        <v>0</v>
      </c>
    </row>
    <row r="732" spans="1:13" x14ac:dyDescent="0.35">
      <c r="A732">
        <v>1</v>
      </c>
      <c r="B732">
        <v>1</v>
      </c>
      <c r="C732" t="s">
        <v>10</v>
      </c>
      <c r="D732">
        <v>29</v>
      </c>
      <c r="E732">
        <v>0</v>
      </c>
      <c r="F732">
        <v>0</v>
      </c>
      <c r="G732">
        <v>211.33750000000001</v>
      </c>
      <c r="H732" t="s">
        <v>9</v>
      </c>
      <c r="I732">
        <f>IF(Sex="male",1,0)</f>
        <v>0</v>
      </c>
      <c r="J732">
        <f t="shared" si="73"/>
        <v>1</v>
      </c>
      <c r="K732">
        <f t="shared" si="74"/>
        <v>0</v>
      </c>
      <c r="L732">
        <f t="shared" si="75"/>
        <v>1</v>
      </c>
      <c r="M732">
        <f t="shared" si="76"/>
        <v>0</v>
      </c>
    </row>
    <row r="733" spans="1:13" x14ac:dyDescent="0.35">
      <c r="A733">
        <v>0</v>
      </c>
      <c r="B733">
        <v>3</v>
      </c>
      <c r="C733" t="s">
        <v>8</v>
      </c>
      <c r="D733">
        <v>11</v>
      </c>
      <c r="E733">
        <v>0</v>
      </c>
      <c r="F733">
        <v>0</v>
      </c>
      <c r="G733">
        <v>18.787500000000001</v>
      </c>
      <c r="H733" t="s">
        <v>11</v>
      </c>
      <c r="I733">
        <f>IF(Sex="male",1,0)</f>
        <v>1</v>
      </c>
      <c r="J733">
        <f t="shared" si="73"/>
        <v>0</v>
      </c>
      <c r="K733">
        <f t="shared" si="74"/>
        <v>1</v>
      </c>
      <c r="L733">
        <f t="shared" si="75"/>
        <v>0</v>
      </c>
      <c r="M733">
        <f t="shared" si="76"/>
        <v>0</v>
      </c>
    </row>
    <row r="734" spans="1:13" x14ac:dyDescent="0.35">
      <c r="A734">
        <v>0</v>
      </c>
      <c r="B734">
        <v>2</v>
      </c>
      <c r="C734" t="s">
        <v>8</v>
      </c>
      <c r="E734">
        <v>0</v>
      </c>
      <c r="F734">
        <v>0</v>
      </c>
      <c r="G734">
        <v>0</v>
      </c>
      <c r="H734" t="s">
        <v>9</v>
      </c>
      <c r="J734">
        <f t="shared" si="73"/>
        <v>1</v>
      </c>
      <c r="K734">
        <f t="shared" si="74"/>
        <v>0</v>
      </c>
      <c r="L734">
        <f t="shared" si="75"/>
        <v>0</v>
      </c>
      <c r="M734">
        <f t="shared" si="76"/>
        <v>1</v>
      </c>
    </row>
    <row r="735" spans="1:13" x14ac:dyDescent="0.35">
      <c r="A735">
        <v>0</v>
      </c>
      <c r="B735">
        <v>2</v>
      </c>
      <c r="C735" t="s">
        <v>8</v>
      </c>
      <c r="D735">
        <v>23</v>
      </c>
      <c r="E735">
        <v>0</v>
      </c>
      <c r="F735">
        <v>0</v>
      </c>
      <c r="G735">
        <v>13</v>
      </c>
      <c r="H735" t="s">
        <v>9</v>
      </c>
      <c r="I735">
        <f>IF(Sex="male",1,0)</f>
        <v>1</v>
      </c>
      <c r="J735">
        <f t="shared" si="73"/>
        <v>1</v>
      </c>
      <c r="K735">
        <f t="shared" si="74"/>
        <v>0</v>
      </c>
      <c r="L735">
        <f t="shared" si="75"/>
        <v>0</v>
      </c>
      <c r="M735">
        <f t="shared" si="76"/>
        <v>1</v>
      </c>
    </row>
    <row r="736" spans="1:13" x14ac:dyDescent="0.35">
      <c r="A736">
        <v>0</v>
      </c>
      <c r="B736">
        <v>2</v>
      </c>
      <c r="C736" t="s">
        <v>8</v>
      </c>
      <c r="D736">
        <v>23</v>
      </c>
      <c r="E736">
        <v>0</v>
      </c>
      <c r="F736">
        <v>0</v>
      </c>
      <c r="G736">
        <v>13</v>
      </c>
      <c r="H736" t="s">
        <v>9</v>
      </c>
      <c r="I736">
        <f>IF(Sex="male",1,0)</f>
        <v>1</v>
      </c>
      <c r="J736">
        <f t="shared" si="73"/>
        <v>1</v>
      </c>
      <c r="K736">
        <f t="shared" si="74"/>
        <v>0</v>
      </c>
      <c r="L736">
        <f t="shared" si="75"/>
        <v>0</v>
      </c>
      <c r="M736">
        <f t="shared" si="76"/>
        <v>1</v>
      </c>
    </row>
    <row r="737" spans="1:13" x14ac:dyDescent="0.35">
      <c r="A737">
        <v>0</v>
      </c>
      <c r="B737">
        <v>3</v>
      </c>
      <c r="C737" t="s">
        <v>8</v>
      </c>
      <c r="D737">
        <v>28.5</v>
      </c>
      <c r="E737">
        <v>0</v>
      </c>
      <c r="F737">
        <v>0</v>
      </c>
      <c r="G737">
        <v>16.100000000000001</v>
      </c>
      <c r="H737" t="s">
        <v>9</v>
      </c>
      <c r="I737">
        <f>IF(Sex="male",1,0)</f>
        <v>1</v>
      </c>
      <c r="J737">
        <f t="shared" si="73"/>
        <v>1</v>
      </c>
      <c r="K737">
        <f t="shared" si="74"/>
        <v>0</v>
      </c>
      <c r="L737">
        <f t="shared" si="75"/>
        <v>0</v>
      </c>
      <c r="M737">
        <f t="shared" si="76"/>
        <v>0</v>
      </c>
    </row>
    <row r="738" spans="1:13" x14ac:dyDescent="0.35">
      <c r="A738">
        <v>0</v>
      </c>
      <c r="B738">
        <v>3</v>
      </c>
      <c r="C738" t="s">
        <v>10</v>
      </c>
      <c r="D738">
        <v>48</v>
      </c>
      <c r="E738">
        <v>1</v>
      </c>
      <c r="F738">
        <v>3</v>
      </c>
      <c r="G738">
        <v>34.375</v>
      </c>
      <c r="H738" t="s">
        <v>9</v>
      </c>
      <c r="I738">
        <f>IF(Sex="male",1,0)</f>
        <v>0</v>
      </c>
      <c r="J738">
        <f t="shared" si="73"/>
        <v>1</v>
      </c>
      <c r="K738">
        <f t="shared" si="74"/>
        <v>0</v>
      </c>
      <c r="L738">
        <f t="shared" si="75"/>
        <v>0</v>
      </c>
      <c r="M738">
        <f t="shared" si="76"/>
        <v>0</v>
      </c>
    </row>
    <row r="739" spans="1:13" x14ac:dyDescent="0.35">
      <c r="A739">
        <v>1</v>
      </c>
      <c r="B739">
        <v>1</v>
      </c>
      <c r="C739" t="s">
        <v>8</v>
      </c>
      <c r="D739">
        <v>35</v>
      </c>
      <c r="E739">
        <v>0</v>
      </c>
      <c r="F739">
        <v>0</v>
      </c>
      <c r="G739">
        <v>512.32920000000001</v>
      </c>
      <c r="H739" t="s">
        <v>11</v>
      </c>
      <c r="I739">
        <f>IF(Sex="male",1,0)</f>
        <v>1</v>
      </c>
      <c r="J739">
        <f t="shared" si="73"/>
        <v>0</v>
      </c>
      <c r="K739">
        <f t="shared" si="74"/>
        <v>1</v>
      </c>
      <c r="L739">
        <f t="shared" si="75"/>
        <v>1</v>
      </c>
      <c r="M739">
        <f t="shared" si="76"/>
        <v>0</v>
      </c>
    </row>
    <row r="740" spans="1:13" x14ac:dyDescent="0.35">
      <c r="A740">
        <v>0</v>
      </c>
      <c r="B740">
        <v>3</v>
      </c>
      <c r="C740" t="s">
        <v>8</v>
      </c>
      <c r="E740">
        <v>0</v>
      </c>
      <c r="F740">
        <v>0</v>
      </c>
      <c r="G740">
        <v>7.8958000000000004</v>
      </c>
      <c r="H740" t="s">
        <v>9</v>
      </c>
      <c r="J740">
        <f t="shared" si="73"/>
        <v>1</v>
      </c>
      <c r="K740">
        <f t="shared" si="74"/>
        <v>0</v>
      </c>
      <c r="L740">
        <f t="shared" si="75"/>
        <v>0</v>
      </c>
      <c r="M740">
        <f t="shared" si="76"/>
        <v>0</v>
      </c>
    </row>
    <row r="741" spans="1:13" x14ac:dyDescent="0.35">
      <c r="A741">
        <v>0</v>
      </c>
      <c r="B741">
        <v>3</v>
      </c>
      <c r="C741" t="s">
        <v>8</v>
      </c>
      <c r="E741">
        <v>0</v>
      </c>
      <c r="F741">
        <v>0</v>
      </c>
      <c r="G741">
        <v>7.8958000000000004</v>
      </c>
      <c r="H741" t="s">
        <v>9</v>
      </c>
      <c r="J741">
        <f t="shared" si="73"/>
        <v>1</v>
      </c>
      <c r="K741">
        <f t="shared" si="74"/>
        <v>0</v>
      </c>
      <c r="L741">
        <f t="shared" si="75"/>
        <v>0</v>
      </c>
      <c r="M741">
        <f t="shared" si="76"/>
        <v>0</v>
      </c>
    </row>
    <row r="742" spans="1:13" x14ac:dyDescent="0.35">
      <c r="A742">
        <v>1</v>
      </c>
      <c r="B742">
        <v>1</v>
      </c>
      <c r="C742" t="s">
        <v>8</v>
      </c>
      <c r="E742">
        <v>0</v>
      </c>
      <c r="F742">
        <v>0</v>
      </c>
      <c r="G742">
        <v>30</v>
      </c>
      <c r="H742" t="s">
        <v>9</v>
      </c>
      <c r="J742">
        <f t="shared" si="73"/>
        <v>1</v>
      </c>
      <c r="K742">
        <f t="shared" si="74"/>
        <v>0</v>
      </c>
      <c r="L742">
        <f t="shared" si="75"/>
        <v>1</v>
      </c>
      <c r="M742">
        <f t="shared" si="76"/>
        <v>0</v>
      </c>
    </row>
    <row r="743" spans="1:13" x14ac:dyDescent="0.35">
      <c r="A743">
        <v>0</v>
      </c>
      <c r="B743">
        <v>1</v>
      </c>
      <c r="C743" t="s">
        <v>8</v>
      </c>
      <c r="D743">
        <v>36</v>
      </c>
      <c r="E743">
        <v>1</v>
      </c>
      <c r="F743">
        <v>0</v>
      </c>
      <c r="G743">
        <v>78.849999999999994</v>
      </c>
      <c r="H743" t="s">
        <v>9</v>
      </c>
      <c r="I743">
        <f t="shared" ref="I743:I761" si="79">IF(Sex="male",1,0)</f>
        <v>1</v>
      </c>
      <c r="J743">
        <f t="shared" si="73"/>
        <v>1</v>
      </c>
      <c r="K743">
        <f t="shared" si="74"/>
        <v>0</v>
      </c>
      <c r="L743">
        <f t="shared" si="75"/>
        <v>1</v>
      </c>
      <c r="M743">
        <f t="shared" si="76"/>
        <v>0</v>
      </c>
    </row>
    <row r="744" spans="1:13" x14ac:dyDescent="0.35">
      <c r="A744">
        <v>1</v>
      </c>
      <c r="B744">
        <v>1</v>
      </c>
      <c r="C744" t="s">
        <v>10</v>
      </c>
      <c r="D744">
        <v>21</v>
      </c>
      <c r="E744">
        <v>2</v>
      </c>
      <c r="F744">
        <v>2</v>
      </c>
      <c r="G744">
        <v>262.375</v>
      </c>
      <c r="H744" t="s">
        <v>11</v>
      </c>
      <c r="I744">
        <f t="shared" si="79"/>
        <v>0</v>
      </c>
      <c r="J744">
        <f t="shared" si="73"/>
        <v>0</v>
      </c>
      <c r="K744">
        <f t="shared" si="74"/>
        <v>1</v>
      </c>
      <c r="L744">
        <f t="shared" si="75"/>
        <v>1</v>
      </c>
      <c r="M744">
        <f t="shared" si="76"/>
        <v>0</v>
      </c>
    </row>
    <row r="745" spans="1:13" x14ac:dyDescent="0.35">
      <c r="A745">
        <v>0</v>
      </c>
      <c r="B745">
        <v>3</v>
      </c>
      <c r="C745" t="s">
        <v>8</v>
      </c>
      <c r="D745">
        <v>24</v>
      </c>
      <c r="E745">
        <v>1</v>
      </c>
      <c r="F745">
        <v>0</v>
      </c>
      <c r="G745">
        <v>16.100000000000001</v>
      </c>
      <c r="H745" t="s">
        <v>9</v>
      </c>
      <c r="I745">
        <f t="shared" si="79"/>
        <v>1</v>
      </c>
      <c r="J745">
        <f t="shared" si="73"/>
        <v>1</v>
      </c>
      <c r="K745">
        <f t="shared" si="74"/>
        <v>0</v>
      </c>
      <c r="L745">
        <f t="shared" si="75"/>
        <v>0</v>
      </c>
      <c r="M745">
        <f t="shared" si="76"/>
        <v>0</v>
      </c>
    </row>
    <row r="746" spans="1:13" x14ac:dyDescent="0.35">
      <c r="A746">
        <v>1</v>
      </c>
      <c r="B746">
        <v>3</v>
      </c>
      <c r="C746" t="s">
        <v>8</v>
      </c>
      <c r="D746">
        <v>31</v>
      </c>
      <c r="E746">
        <v>0</v>
      </c>
      <c r="F746">
        <v>0</v>
      </c>
      <c r="G746">
        <v>7.9249999999999998</v>
      </c>
      <c r="H746" t="s">
        <v>9</v>
      </c>
      <c r="I746">
        <f t="shared" si="79"/>
        <v>1</v>
      </c>
      <c r="J746">
        <f t="shared" si="73"/>
        <v>1</v>
      </c>
      <c r="K746">
        <f t="shared" si="74"/>
        <v>0</v>
      </c>
      <c r="L746">
        <f t="shared" si="75"/>
        <v>0</v>
      </c>
      <c r="M746">
        <f t="shared" si="76"/>
        <v>0</v>
      </c>
    </row>
    <row r="747" spans="1:13" x14ac:dyDescent="0.35">
      <c r="A747">
        <v>0</v>
      </c>
      <c r="B747">
        <v>1</v>
      </c>
      <c r="C747" t="s">
        <v>8</v>
      </c>
      <c r="D747">
        <v>70</v>
      </c>
      <c r="E747">
        <v>1</v>
      </c>
      <c r="F747">
        <v>1</v>
      </c>
      <c r="G747">
        <v>71</v>
      </c>
      <c r="H747" t="s">
        <v>9</v>
      </c>
      <c r="I747">
        <f t="shared" si="79"/>
        <v>1</v>
      </c>
      <c r="J747">
        <f t="shared" si="73"/>
        <v>1</v>
      </c>
      <c r="K747">
        <f t="shared" si="74"/>
        <v>0</v>
      </c>
      <c r="L747">
        <f t="shared" si="75"/>
        <v>1</v>
      </c>
      <c r="M747">
        <f t="shared" si="76"/>
        <v>0</v>
      </c>
    </row>
    <row r="748" spans="1:13" x14ac:dyDescent="0.35">
      <c r="A748">
        <v>0</v>
      </c>
      <c r="B748">
        <v>3</v>
      </c>
      <c r="C748" t="s">
        <v>8</v>
      </c>
      <c r="D748">
        <v>16</v>
      </c>
      <c r="E748">
        <v>1</v>
      </c>
      <c r="F748">
        <v>1</v>
      </c>
      <c r="G748">
        <v>20.25</v>
      </c>
      <c r="H748" t="s">
        <v>9</v>
      </c>
      <c r="I748">
        <f t="shared" si="79"/>
        <v>1</v>
      </c>
      <c r="J748">
        <f t="shared" si="73"/>
        <v>1</v>
      </c>
      <c r="K748">
        <f t="shared" si="74"/>
        <v>0</v>
      </c>
      <c r="L748">
        <f t="shared" si="75"/>
        <v>0</v>
      </c>
      <c r="M748">
        <f t="shared" si="76"/>
        <v>0</v>
      </c>
    </row>
    <row r="749" spans="1:13" x14ac:dyDescent="0.35">
      <c r="A749">
        <v>1</v>
      </c>
      <c r="B749">
        <v>2</v>
      </c>
      <c r="C749" t="s">
        <v>10</v>
      </c>
      <c r="D749">
        <v>30</v>
      </c>
      <c r="E749">
        <v>0</v>
      </c>
      <c r="F749">
        <v>0</v>
      </c>
      <c r="G749">
        <v>13</v>
      </c>
      <c r="H749" t="s">
        <v>9</v>
      </c>
      <c r="I749">
        <f t="shared" si="79"/>
        <v>0</v>
      </c>
      <c r="J749">
        <f t="shared" si="73"/>
        <v>1</v>
      </c>
      <c r="K749">
        <f t="shared" si="74"/>
        <v>0</v>
      </c>
      <c r="L749">
        <f t="shared" si="75"/>
        <v>0</v>
      </c>
      <c r="M749">
        <f t="shared" si="76"/>
        <v>1</v>
      </c>
    </row>
    <row r="750" spans="1:13" x14ac:dyDescent="0.35">
      <c r="A750">
        <v>0</v>
      </c>
      <c r="B750">
        <v>1</v>
      </c>
      <c r="C750" t="s">
        <v>8</v>
      </c>
      <c r="D750">
        <v>19</v>
      </c>
      <c r="E750">
        <v>1</v>
      </c>
      <c r="F750">
        <v>0</v>
      </c>
      <c r="G750">
        <v>53.1</v>
      </c>
      <c r="H750" t="s">
        <v>9</v>
      </c>
      <c r="I750">
        <f t="shared" si="79"/>
        <v>1</v>
      </c>
      <c r="J750">
        <f t="shared" si="73"/>
        <v>1</v>
      </c>
      <c r="K750">
        <f t="shared" si="74"/>
        <v>0</v>
      </c>
      <c r="L750">
        <f t="shared" si="75"/>
        <v>1</v>
      </c>
      <c r="M750">
        <f t="shared" si="76"/>
        <v>0</v>
      </c>
    </row>
    <row r="751" spans="1:13" x14ac:dyDescent="0.35">
      <c r="A751">
        <v>0</v>
      </c>
      <c r="B751">
        <v>3</v>
      </c>
      <c r="C751" t="s">
        <v>8</v>
      </c>
      <c r="D751">
        <v>31</v>
      </c>
      <c r="E751">
        <v>0</v>
      </c>
      <c r="F751">
        <v>0</v>
      </c>
      <c r="G751">
        <v>7.75</v>
      </c>
      <c r="H751" t="s">
        <v>12</v>
      </c>
      <c r="I751">
        <f t="shared" si="79"/>
        <v>1</v>
      </c>
      <c r="J751">
        <f t="shared" si="73"/>
        <v>0</v>
      </c>
      <c r="K751">
        <f t="shared" si="74"/>
        <v>0</v>
      </c>
      <c r="L751">
        <f t="shared" si="75"/>
        <v>0</v>
      </c>
      <c r="M751">
        <f t="shared" si="76"/>
        <v>0</v>
      </c>
    </row>
    <row r="752" spans="1:13" x14ac:dyDescent="0.35">
      <c r="A752">
        <v>1</v>
      </c>
      <c r="B752">
        <v>2</v>
      </c>
      <c r="C752" t="s">
        <v>10</v>
      </c>
      <c r="D752">
        <v>4</v>
      </c>
      <c r="E752">
        <v>1</v>
      </c>
      <c r="F752">
        <v>1</v>
      </c>
      <c r="G752">
        <v>23</v>
      </c>
      <c r="H752" t="s">
        <v>9</v>
      </c>
      <c r="I752">
        <f t="shared" si="79"/>
        <v>0</v>
      </c>
      <c r="J752">
        <f t="shared" si="73"/>
        <v>1</v>
      </c>
      <c r="K752">
        <f t="shared" si="74"/>
        <v>0</v>
      </c>
      <c r="L752">
        <f t="shared" si="75"/>
        <v>0</v>
      </c>
      <c r="M752">
        <f t="shared" si="76"/>
        <v>1</v>
      </c>
    </row>
    <row r="753" spans="1:13" x14ac:dyDescent="0.35">
      <c r="A753">
        <v>1</v>
      </c>
      <c r="B753">
        <v>3</v>
      </c>
      <c r="C753" t="s">
        <v>8</v>
      </c>
      <c r="D753">
        <v>6</v>
      </c>
      <c r="E753">
        <v>0</v>
      </c>
      <c r="F753">
        <v>1</v>
      </c>
      <c r="G753">
        <v>12.475</v>
      </c>
      <c r="H753" t="s">
        <v>9</v>
      </c>
      <c r="I753">
        <f t="shared" si="79"/>
        <v>1</v>
      </c>
      <c r="J753">
        <f t="shared" si="73"/>
        <v>1</v>
      </c>
      <c r="K753">
        <f t="shared" si="74"/>
        <v>0</v>
      </c>
      <c r="L753">
        <f t="shared" si="75"/>
        <v>0</v>
      </c>
      <c r="M753">
        <f t="shared" si="76"/>
        <v>0</v>
      </c>
    </row>
    <row r="754" spans="1:13" x14ac:dyDescent="0.35">
      <c r="A754">
        <v>0</v>
      </c>
      <c r="B754">
        <v>3</v>
      </c>
      <c r="C754" t="s">
        <v>8</v>
      </c>
      <c r="D754">
        <v>33</v>
      </c>
      <c r="E754">
        <v>0</v>
      </c>
      <c r="F754">
        <v>0</v>
      </c>
      <c r="G754">
        <v>9.5</v>
      </c>
      <c r="H754" t="s">
        <v>9</v>
      </c>
      <c r="I754">
        <f t="shared" si="79"/>
        <v>1</v>
      </c>
      <c r="J754">
        <f t="shared" si="73"/>
        <v>1</v>
      </c>
      <c r="K754">
        <f t="shared" si="74"/>
        <v>0</v>
      </c>
      <c r="L754">
        <f t="shared" si="75"/>
        <v>0</v>
      </c>
      <c r="M754">
        <f t="shared" si="76"/>
        <v>0</v>
      </c>
    </row>
    <row r="755" spans="1:13" x14ac:dyDescent="0.35">
      <c r="A755">
        <v>0</v>
      </c>
      <c r="B755">
        <v>3</v>
      </c>
      <c r="C755" t="s">
        <v>8</v>
      </c>
      <c r="D755">
        <v>23</v>
      </c>
      <c r="E755">
        <v>0</v>
      </c>
      <c r="F755">
        <v>0</v>
      </c>
      <c r="G755">
        <v>7.8958000000000004</v>
      </c>
      <c r="H755" t="s">
        <v>9</v>
      </c>
      <c r="I755">
        <f t="shared" si="79"/>
        <v>1</v>
      </c>
      <c r="J755">
        <f t="shared" si="73"/>
        <v>1</v>
      </c>
      <c r="K755">
        <f t="shared" si="74"/>
        <v>0</v>
      </c>
      <c r="L755">
        <f t="shared" si="75"/>
        <v>0</v>
      </c>
      <c r="M755">
        <f t="shared" si="76"/>
        <v>0</v>
      </c>
    </row>
    <row r="756" spans="1:13" x14ac:dyDescent="0.35">
      <c r="A756">
        <v>1</v>
      </c>
      <c r="B756">
        <v>2</v>
      </c>
      <c r="C756" t="s">
        <v>10</v>
      </c>
      <c r="D756">
        <v>48</v>
      </c>
      <c r="E756">
        <v>1</v>
      </c>
      <c r="F756">
        <v>2</v>
      </c>
      <c r="G756">
        <v>65</v>
      </c>
      <c r="H756" t="s">
        <v>9</v>
      </c>
      <c r="I756">
        <f t="shared" si="79"/>
        <v>0</v>
      </c>
      <c r="J756">
        <f t="shared" si="73"/>
        <v>1</v>
      </c>
      <c r="K756">
        <f t="shared" si="74"/>
        <v>0</v>
      </c>
      <c r="L756">
        <f t="shared" si="75"/>
        <v>0</v>
      </c>
      <c r="M756">
        <f t="shared" si="76"/>
        <v>1</v>
      </c>
    </row>
    <row r="757" spans="1:13" x14ac:dyDescent="0.35">
      <c r="A757">
        <v>1</v>
      </c>
      <c r="B757">
        <v>2</v>
      </c>
      <c r="C757" t="s">
        <v>8</v>
      </c>
      <c r="D757">
        <v>0.67</v>
      </c>
      <c r="E757">
        <v>1</v>
      </c>
      <c r="F757">
        <v>1</v>
      </c>
      <c r="G757">
        <v>14.5</v>
      </c>
      <c r="H757" t="s">
        <v>9</v>
      </c>
      <c r="I757">
        <f t="shared" si="79"/>
        <v>1</v>
      </c>
      <c r="J757">
        <f t="shared" si="73"/>
        <v>1</v>
      </c>
      <c r="K757">
        <f t="shared" si="74"/>
        <v>0</v>
      </c>
      <c r="L757">
        <f t="shared" si="75"/>
        <v>0</v>
      </c>
      <c r="M757">
        <f t="shared" si="76"/>
        <v>1</v>
      </c>
    </row>
    <row r="758" spans="1:13" x14ac:dyDescent="0.35">
      <c r="A758">
        <v>0</v>
      </c>
      <c r="B758">
        <v>3</v>
      </c>
      <c r="C758" t="s">
        <v>8</v>
      </c>
      <c r="D758">
        <v>28</v>
      </c>
      <c r="E758">
        <v>0</v>
      </c>
      <c r="F758">
        <v>0</v>
      </c>
      <c r="G758">
        <v>7.7957999999999998</v>
      </c>
      <c r="H758" t="s">
        <v>9</v>
      </c>
      <c r="I758">
        <f t="shared" si="79"/>
        <v>1</v>
      </c>
      <c r="J758">
        <f t="shared" si="73"/>
        <v>1</v>
      </c>
      <c r="K758">
        <f t="shared" si="74"/>
        <v>0</v>
      </c>
      <c r="L758">
        <f t="shared" si="75"/>
        <v>0</v>
      </c>
      <c r="M758">
        <f t="shared" si="76"/>
        <v>0</v>
      </c>
    </row>
    <row r="759" spans="1:13" x14ac:dyDescent="0.35">
      <c r="A759">
        <v>0</v>
      </c>
      <c r="B759">
        <v>2</v>
      </c>
      <c r="C759" t="s">
        <v>8</v>
      </c>
      <c r="D759">
        <v>18</v>
      </c>
      <c r="E759">
        <v>0</v>
      </c>
      <c r="F759">
        <v>0</v>
      </c>
      <c r="G759">
        <v>11.5</v>
      </c>
      <c r="H759" t="s">
        <v>9</v>
      </c>
      <c r="I759">
        <f t="shared" si="79"/>
        <v>1</v>
      </c>
      <c r="J759">
        <f t="shared" si="73"/>
        <v>1</v>
      </c>
      <c r="K759">
        <f t="shared" si="74"/>
        <v>0</v>
      </c>
      <c r="L759">
        <f t="shared" si="75"/>
        <v>0</v>
      </c>
      <c r="M759">
        <f t="shared" si="76"/>
        <v>1</v>
      </c>
    </row>
    <row r="760" spans="1:13" x14ac:dyDescent="0.35">
      <c r="A760">
        <v>0</v>
      </c>
      <c r="B760">
        <v>3</v>
      </c>
      <c r="C760" t="s">
        <v>8</v>
      </c>
      <c r="D760">
        <v>34</v>
      </c>
      <c r="E760">
        <v>0</v>
      </c>
      <c r="F760">
        <v>0</v>
      </c>
      <c r="G760">
        <v>8.0500000000000007</v>
      </c>
      <c r="H760" t="s">
        <v>9</v>
      </c>
      <c r="I760">
        <f t="shared" si="79"/>
        <v>1</v>
      </c>
      <c r="J760">
        <f t="shared" si="73"/>
        <v>1</v>
      </c>
      <c r="K760">
        <f t="shared" si="74"/>
        <v>0</v>
      </c>
      <c r="L760">
        <f t="shared" si="75"/>
        <v>0</v>
      </c>
      <c r="M760">
        <f t="shared" si="76"/>
        <v>0</v>
      </c>
    </row>
    <row r="761" spans="1:13" x14ac:dyDescent="0.35">
      <c r="A761">
        <v>1</v>
      </c>
      <c r="B761">
        <v>1</v>
      </c>
      <c r="C761" t="s">
        <v>10</v>
      </c>
      <c r="D761">
        <v>33</v>
      </c>
      <c r="E761">
        <v>0</v>
      </c>
      <c r="F761">
        <v>0</v>
      </c>
      <c r="G761">
        <v>86.5</v>
      </c>
      <c r="H761" t="s">
        <v>9</v>
      </c>
      <c r="I761">
        <f t="shared" si="79"/>
        <v>0</v>
      </c>
      <c r="J761">
        <f t="shared" si="73"/>
        <v>1</v>
      </c>
      <c r="K761">
        <f t="shared" si="74"/>
        <v>0</v>
      </c>
      <c r="L761">
        <f t="shared" si="75"/>
        <v>1</v>
      </c>
      <c r="M761">
        <f t="shared" si="76"/>
        <v>0</v>
      </c>
    </row>
    <row r="762" spans="1:13" x14ac:dyDescent="0.35">
      <c r="A762">
        <v>0</v>
      </c>
      <c r="B762">
        <v>3</v>
      </c>
      <c r="C762" t="s">
        <v>8</v>
      </c>
      <c r="E762">
        <v>0</v>
      </c>
      <c r="F762">
        <v>0</v>
      </c>
      <c r="G762">
        <v>14.5</v>
      </c>
      <c r="H762" t="s">
        <v>9</v>
      </c>
      <c r="J762">
        <f t="shared" si="73"/>
        <v>1</v>
      </c>
      <c r="K762">
        <f t="shared" si="74"/>
        <v>0</v>
      </c>
      <c r="L762">
        <f t="shared" si="75"/>
        <v>0</v>
      </c>
      <c r="M762">
        <f t="shared" si="76"/>
        <v>0</v>
      </c>
    </row>
    <row r="763" spans="1:13" x14ac:dyDescent="0.35">
      <c r="A763">
        <v>0</v>
      </c>
      <c r="B763">
        <v>3</v>
      </c>
      <c r="C763" t="s">
        <v>8</v>
      </c>
      <c r="D763">
        <v>41</v>
      </c>
      <c r="E763">
        <v>0</v>
      </c>
      <c r="F763">
        <v>0</v>
      </c>
      <c r="G763">
        <v>7.125</v>
      </c>
      <c r="H763" t="s">
        <v>9</v>
      </c>
      <c r="I763">
        <f>IF(Sex="male",1,0)</f>
        <v>1</v>
      </c>
      <c r="J763">
        <f t="shared" si="73"/>
        <v>1</v>
      </c>
      <c r="K763">
        <f t="shared" si="74"/>
        <v>0</v>
      </c>
      <c r="L763">
        <f t="shared" si="75"/>
        <v>0</v>
      </c>
      <c r="M763">
        <f t="shared" si="76"/>
        <v>0</v>
      </c>
    </row>
    <row r="764" spans="1:13" x14ac:dyDescent="0.35">
      <c r="A764">
        <v>1</v>
      </c>
      <c r="B764">
        <v>3</v>
      </c>
      <c r="C764" t="s">
        <v>8</v>
      </c>
      <c r="D764">
        <v>20</v>
      </c>
      <c r="E764">
        <v>0</v>
      </c>
      <c r="F764">
        <v>0</v>
      </c>
      <c r="G764">
        <v>7.2291999999999996</v>
      </c>
      <c r="H764" t="s">
        <v>11</v>
      </c>
      <c r="I764">
        <f>IF(Sex="male",1,0)</f>
        <v>1</v>
      </c>
      <c r="J764">
        <f t="shared" si="73"/>
        <v>0</v>
      </c>
      <c r="K764">
        <f t="shared" si="74"/>
        <v>1</v>
      </c>
      <c r="L764">
        <f t="shared" si="75"/>
        <v>0</v>
      </c>
      <c r="M764">
        <f t="shared" si="76"/>
        <v>0</v>
      </c>
    </row>
    <row r="765" spans="1:13" x14ac:dyDescent="0.35">
      <c r="A765">
        <v>1</v>
      </c>
      <c r="B765">
        <v>1</v>
      </c>
      <c r="C765" t="s">
        <v>10</v>
      </c>
      <c r="D765">
        <v>36</v>
      </c>
      <c r="E765">
        <v>1</v>
      </c>
      <c r="F765">
        <v>2</v>
      </c>
      <c r="G765">
        <v>120</v>
      </c>
      <c r="H765" t="s">
        <v>9</v>
      </c>
      <c r="I765">
        <f>IF(Sex="male",1,0)</f>
        <v>0</v>
      </c>
      <c r="J765">
        <f t="shared" si="73"/>
        <v>1</v>
      </c>
      <c r="K765">
        <f t="shared" si="74"/>
        <v>0</v>
      </c>
      <c r="L765">
        <f t="shared" si="75"/>
        <v>1</v>
      </c>
      <c r="M765">
        <f t="shared" si="76"/>
        <v>0</v>
      </c>
    </row>
    <row r="766" spans="1:13" x14ac:dyDescent="0.35">
      <c r="A766">
        <v>0</v>
      </c>
      <c r="B766">
        <v>3</v>
      </c>
      <c r="C766" t="s">
        <v>8</v>
      </c>
      <c r="D766">
        <v>16</v>
      </c>
      <c r="E766">
        <v>0</v>
      </c>
      <c r="F766">
        <v>0</v>
      </c>
      <c r="G766">
        <v>7.7750000000000004</v>
      </c>
      <c r="H766" t="s">
        <v>9</v>
      </c>
      <c r="I766">
        <f>IF(Sex="male",1,0)</f>
        <v>1</v>
      </c>
      <c r="J766">
        <f t="shared" si="73"/>
        <v>1</v>
      </c>
      <c r="K766">
        <f t="shared" si="74"/>
        <v>0</v>
      </c>
      <c r="L766">
        <f t="shared" si="75"/>
        <v>0</v>
      </c>
      <c r="M766">
        <f t="shared" si="76"/>
        <v>0</v>
      </c>
    </row>
    <row r="767" spans="1:13" x14ac:dyDescent="0.35">
      <c r="A767">
        <v>1</v>
      </c>
      <c r="B767">
        <v>1</v>
      </c>
      <c r="C767" t="s">
        <v>10</v>
      </c>
      <c r="D767">
        <v>51</v>
      </c>
      <c r="E767">
        <v>1</v>
      </c>
      <c r="F767">
        <v>0</v>
      </c>
      <c r="G767">
        <v>77.958299999999994</v>
      </c>
      <c r="H767" t="s">
        <v>9</v>
      </c>
      <c r="I767">
        <f>IF(Sex="male",1,0)</f>
        <v>0</v>
      </c>
      <c r="J767">
        <f t="shared" si="73"/>
        <v>1</v>
      </c>
      <c r="K767">
        <f t="shared" si="74"/>
        <v>0</v>
      </c>
      <c r="L767">
        <f t="shared" si="75"/>
        <v>1</v>
      </c>
      <c r="M767">
        <f t="shared" si="76"/>
        <v>0</v>
      </c>
    </row>
    <row r="768" spans="1:13" x14ac:dyDescent="0.35">
      <c r="A768">
        <v>0</v>
      </c>
      <c r="B768">
        <v>1</v>
      </c>
      <c r="C768" t="s">
        <v>8</v>
      </c>
      <c r="E768">
        <v>0</v>
      </c>
      <c r="F768">
        <v>0</v>
      </c>
      <c r="G768">
        <v>39.6</v>
      </c>
      <c r="H768" t="s">
        <v>11</v>
      </c>
      <c r="J768">
        <f t="shared" si="73"/>
        <v>0</v>
      </c>
      <c r="K768">
        <f t="shared" si="74"/>
        <v>1</v>
      </c>
      <c r="L768">
        <f t="shared" si="75"/>
        <v>1</v>
      </c>
      <c r="M768">
        <f t="shared" si="76"/>
        <v>0</v>
      </c>
    </row>
    <row r="769" spans="1:13" x14ac:dyDescent="0.35">
      <c r="A769">
        <v>0</v>
      </c>
      <c r="B769">
        <v>3</v>
      </c>
      <c r="C769" t="s">
        <v>10</v>
      </c>
      <c r="D769">
        <v>30.5</v>
      </c>
      <c r="E769">
        <v>0</v>
      </c>
      <c r="F769">
        <v>0</v>
      </c>
      <c r="G769">
        <v>7.75</v>
      </c>
      <c r="H769" t="s">
        <v>12</v>
      </c>
      <c r="I769">
        <f>IF(Sex="male",1,0)</f>
        <v>0</v>
      </c>
      <c r="J769">
        <f t="shared" si="73"/>
        <v>0</v>
      </c>
      <c r="K769">
        <f t="shared" si="74"/>
        <v>0</v>
      </c>
      <c r="L769">
        <f t="shared" si="75"/>
        <v>0</v>
      </c>
      <c r="M769">
        <f t="shared" si="76"/>
        <v>0</v>
      </c>
    </row>
    <row r="770" spans="1:13" x14ac:dyDescent="0.35">
      <c r="A770">
        <v>0</v>
      </c>
      <c r="B770">
        <v>3</v>
      </c>
      <c r="C770" t="s">
        <v>8</v>
      </c>
      <c r="E770">
        <v>1</v>
      </c>
      <c r="F770">
        <v>0</v>
      </c>
      <c r="G770">
        <v>24.15</v>
      </c>
      <c r="H770" t="s">
        <v>12</v>
      </c>
      <c r="J770">
        <f t="shared" ref="J770:J833" si="80">IF(Embarked="S",1,0)</f>
        <v>0</v>
      </c>
      <c r="K770">
        <f t="shared" ref="K770:K833" si="81">IF(Embarked="C",1,0)</f>
        <v>0</v>
      </c>
      <c r="L770">
        <f t="shared" ref="L770:L833" si="82">IF(Pclass=1,1,0)</f>
        <v>0</v>
      </c>
      <c r="M770">
        <f t="shared" ref="M770:M833" si="83">IF(Pclass=2,1,0)</f>
        <v>0</v>
      </c>
    </row>
    <row r="771" spans="1:13" x14ac:dyDescent="0.35">
      <c r="A771">
        <v>0</v>
      </c>
      <c r="B771">
        <v>3</v>
      </c>
      <c r="C771" t="s">
        <v>8</v>
      </c>
      <c r="D771">
        <v>32</v>
      </c>
      <c r="E771">
        <v>0</v>
      </c>
      <c r="F771">
        <v>0</v>
      </c>
      <c r="G771">
        <v>8.3625000000000007</v>
      </c>
      <c r="H771" t="s">
        <v>9</v>
      </c>
      <c r="I771">
        <f>IF(Sex="male",1,0)</f>
        <v>1</v>
      </c>
      <c r="J771">
        <f t="shared" si="80"/>
        <v>1</v>
      </c>
      <c r="K771">
        <f t="shared" si="81"/>
        <v>0</v>
      </c>
      <c r="L771">
        <f t="shared" si="82"/>
        <v>0</v>
      </c>
      <c r="M771">
        <f t="shared" si="83"/>
        <v>0</v>
      </c>
    </row>
    <row r="772" spans="1:13" x14ac:dyDescent="0.35">
      <c r="A772">
        <v>0</v>
      </c>
      <c r="B772">
        <v>3</v>
      </c>
      <c r="C772" t="s">
        <v>8</v>
      </c>
      <c r="D772">
        <v>24</v>
      </c>
      <c r="E772">
        <v>0</v>
      </c>
      <c r="F772">
        <v>0</v>
      </c>
      <c r="G772">
        <v>9.5</v>
      </c>
      <c r="H772" t="s">
        <v>9</v>
      </c>
      <c r="I772">
        <f>IF(Sex="male",1,0)</f>
        <v>1</v>
      </c>
      <c r="J772">
        <f t="shared" si="80"/>
        <v>1</v>
      </c>
      <c r="K772">
        <f t="shared" si="81"/>
        <v>0</v>
      </c>
      <c r="L772">
        <f t="shared" si="82"/>
        <v>0</v>
      </c>
      <c r="M772">
        <f t="shared" si="83"/>
        <v>0</v>
      </c>
    </row>
    <row r="773" spans="1:13" x14ac:dyDescent="0.35">
      <c r="A773">
        <v>0</v>
      </c>
      <c r="B773">
        <v>3</v>
      </c>
      <c r="C773" t="s">
        <v>8</v>
      </c>
      <c r="D773">
        <v>48</v>
      </c>
      <c r="E773">
        <v>0</v>
      </c>
      <c r="F773">
        <v>0</v>
      </c>
      <c r="G773">
        <v>7.8541999999999996</v>
      </c>
      <c r="H773" t="s">
        <v>9</v>
      </c>
      <c r="I773">
        <f>IF(Sex="male",1,0)</f>
        <v>1</v>
      </c>
      <c r="J773">
        <f t="shared" si="80"/>
        <v>1</v>
      </c>
      <c r="K773">
        <f t="shared" si="81"/>
        <v>0</v>
      </c>
      <c r="L773">
        <f t="shared" si="82"/>
        <v>0</v>
      </c>
      <c r="M773">
        <f t="shared" si="83"/>
        <v>0</v>
      </c>
    </row>
    <row r="774" spans="1:13" x14ac:dyDescent="0.35">
      <c r="A774">
        <v>0</v>
      </c>
      <c r="B774">
        <v>2</v>
      </c>
      <c r="C774" t="s">
        <v>10</v>
      </c>
      <c r="D774">
        <v>57</v>
      </c>
      <c r="E774">
        <v>0</v>
      </c>
      <c r="F774">
        <v>0</v>
      </c>
      <c r="G774">
        <v>10.5</v>
      </c>
      <c r="H774" t="s">
        <v>9</v>
      </c>
      <c r="I774">
        <f>IF(Sex="male",1,0)</f>
        <v>0</v>
      </c>
      <c r="J774">
        <f t="shared" si="80"/>
        <v>1</v>
      </c>
      <c r="K774">
        <f t="shared" si="81"/>
        <v>0</v>
      </c>
      <c r="L774">
        <f t="shared" si="82"/>
        <v>0</v>
      </c>
      <c r="M774">
        <f t="shared" si="83"/>
        <v>1</v>
      </c>
    </row>
    <row r="775" spans="1:13" x14ac:dyDescent="0.35">
      <c r="A775">
        <v>0</v>
      </c>
      <c r="B775">
        <v>3</v>
      </c>
      <c r="C775" t="s">
        <v>8</v>
      </c>
      <c r="E775">
        <v>0</v>
      </c>
      <c r="F775">
        <v>0</v>
      </c>
      <c r="G775">
        <v>7.2249999999999996</v>
      </c>
      <c r="H775" t="s">
        <v>11</v>
      </c>
      <c r="J775">
        <f t="shared" si="80"/>
        <v>0</v>
      </c>
      <c r="K775">
        <f t="shared" si="81"/>
        <v>1</v>
      </c>
      <c r="L775">
        <f t="shared" si="82"/>
        <v>0</v>
      </c>
      <c r="M775">
        <f t="shared" si="83"/>
        <v>0</v>
      </c>
    </row>
    <row r="776" spans="1:13" x14ac:dyDescent="0.35">
      <c r="A776">
        <v>1</v>
      </c>
      <c r="B776">
        <v>2</v>
      </c>
      <c r="C776" t="s">
        <v>10</v>
      </c>
      <c r="D776">
        <v>54</v>
      </c>
      <c r="E776">
        <v>1</v>
      </c>
      <c r="F776">
        <v>3</v>
      </c>
      <c r="G776">
        <v>23</v>
      </c>
      <c r="H776" t="s">
        <v>9</v>
      </c>
      <c r="I776">
        <f>IF(Sex="male",1,0)</f>
        <v>0</v>
      </c>
      <c r="J776">
        <f t="shared" si="80"/>
        <v>1</v>
      </c>
      <c r="K776">
        <f t="shared" si="81"/>
        <v>0</v>
      </c>
      <c r="L776">
        <f t="shared" si="82"/>
        <v>0</v>
      </c>
      <c r="M776">
        <f t="shared" si="83"/>
        <v>1</v>
      </c>
    </row>
    <row r="777" spans="1:13" x14ac:dyDescent="0.35">
      <c r="A777">
        <v>0</v>
      </c>
      <c r="B777">
        <v>3</v>
      </c>
      <c r="C777" t="s">
        <v>8</v>
      </c>
      <c r="D777">
        <v>18</v>
      </c>
      <c r="E777">
        <v>0</v>
      </c>
      <c r="F777">
        <v>0</v>
      </c>
      <c r="G777">
        <v>7.75</v>
      </c>
      <c r="H777" t="s">
        <v>9</v>
      </c>
      <c r="I777">
        <f>IF(Sex="male",1,0)</f>
        <v>1</v>
      </c>
      <c r="J777">
        <f t="shared" si="80"/>
        <v>1</v>
      </c>
      <c r="K777">
        <f t="shared" si="81"/>
        <v>0</v>
      </c>
      <c r="L777">
        <f t="shared" si="82"/>
        <v>0</v>
      </c>
      <c r="M777">
        <f t="shared" si="83"/>
        <v>0</v>
      </c>
    </row>
    <row r="778" spans="1:13" x14ac:dyDescent="0.35">
      <c r="A778">
        <v>0</v>
      </c>
      <c r="B778">
        <v>3</v>
      </c>
      <c r="C778" t="s">
        <v>8</v>
      </c>
      <c r="E778">
        <v>0</v>
      </c>
      <c r="F778">
        <v>0</v>
      </c>
      <c r="G778">
        <v>7.75</v>
      </c>
      <c r="H778" t="s">
        <v>12</v>
      </c>
      <c r="J778">
        <f t="shared" si="80"/>
        <v>0</v>
      </c>
      <c r="K778">
        <f t="shared" si="81"/>
        <v>0</v>
      </c>
      <c r="L778">
        <f t="shared" si="82"/>
        <v>0</v>
      </c>
      <c r="M778">
        <f t="shared" si="83"/>
        <v>0</v>
      </c>
    </row>
    <row r="779" spans="1:13" x14ac:dyDescent="0.35">
      <c r="A779">
        <v>1</v>
      </c>
      <c r="B779">
        <v>3</v>
      </c>
      <c r="C779" t="s">
        <v>10</v>
      </c>
      <c r="D779">
        <v>5</v>
      </c>
      <c r="E779">
        <v>0</v>
      </c>
      <c r="F779">
        <v>0</v>
      </c>
      <c r="G779">
        <v>12.475</v>
      </c>
      <c r="H779" t="s">
        <v>9</v>
      </c>
      <c r="I779">
        <f>IF(Sex="male",1,0)</f>
        <v>0</v>
      </c>
      <c r="J779">
        <f t="shared" si="80"/>
        <v>1</v>
      </c>
      <c r="K779">
        <f t="shared" si="81"/>
        <v>0</v>
      </c>
      <c r="L779">
        <f t="shared" si="82"/>
        <v>0</v>
      </c>
      <c r="M779">
        <f t="shared" si="83"/>
        <v>0</v>
      </c>
    </row>
    <row r="780" spans="1:13" x14ac:dyDescent="0.35">
      <c r="A780">
        <v>0</v>
      </c>
      <c r="B780">
        <v>3</v>
      </c>
      <c r="C780" t="s">
        <v>8</v>
      </c>
      <c r="E780">
        <v>0</v>
      </c>
      <c r="F780">
        <v>0</v>
      </c>
      <c r="G780">
        <v>7.7374999999999998</v>
      </c>
      <c r="H780" t="s">
        <v>12</v>
      </c>
      <c r="J780">
        <f t="shared" si="80"/>
        <v>0</v>
      </c>
      <c r="K780">
        <f t="shared" si="81"/>
        <v>0</v>
      </c>
      <c r="L780">
        <f t="shared" si="82"/>
        <v>0</v>
      </c>
      <c r="M780">
        <f t="shared" si="83"/>
        <v>0</v>
      </c>
    </row>
    <row r="781" spans="1:13" x14ac:dyDescent="0.35">
      <c r="A781">
        <v>1</v>
      </c>
      <c r="B781">
        <v>1</v>
      </c>
      <c r="C781" t="s">
        <v>10</v>
      </c>
      <c r="D781">
        <v>43</v>
      </c>
      <c r="E781">
        <v>0</v>
      </c>
      <c r="F781">
        <v>1</v>
      </c>
      <c r="G781">
        <v>211.33750000000001</v>
      </c>
      <c r="H781" t="s">
        <v>9</v>
      </c>
      <c r="I781">
        <f>IF(Sex="male",1,0)</f>
        <v>0</v>
      </c>
      <c r="J781">
        <f t="shared" si="80"/>
        <v>1</v>
      </c>
      <c r="K781">
        <f t="shared" si="81"/>
        <v>0</v>
      </c>
      <c r="L781">
        <f t="shared" si="82"/>
        <v>1</v>
      </c>
      <c r="M781">
        <f t="shared" si="83"/>
        <v>0</v>
      </c>
    </row>
    <row r="782" spans="1:13" x14ac:dyDescent="0.35">
      <c r="A782">
        <v>1</v>
      </c>
      <c r="B782">
        <v>3</v>
      </c>
      <c r="C782" t="s">
        <v>10</v>
      </c>
      <c r="D782">
        <v>13</v>
      </c>
      <c r="E782">
        <v>0</v>
      </c>
      <c r="F782">
        <v>0</v>
      </c>
      <c r="G782">
        <v>7.2291999999999996</v>
      </c>
      <c r="H782" t="s">
        <v>11</v>
      </c>
      <c r="I782">
        <f>IF(Sex="male",1,0)</f>
        <v>0</v>
      </c>
      <c r="J782">
        <f t="shared" si="80"/>
        <v>0</v>
      </c>
      <c r="K782">
        <f t="shared" si="81"/>
        <v>1</v>
      </c>
      <c r="L782">
        <f t="shared" si="82"/>
        <v>0</v>
      </c>
      <c r="M782">
        <f t="shared" si="83"/>
        <v>0</v>
      </c>
    </row>
    <row r="783" spans="1:13" x14ac:dyDescent="0.35">
      <c r="A783">
        <v>1</v>
      </c>
      <c r="B783">
        <v>1</v>
      </c>
      <c r="C783" t="s">
        <v>10</v>
      </c>
      <c r="D783">
        <v>17</v>
      </c>
      <c r="E783">
        <v>1</v>
      </c>
      <c r="F783">
        <v>0</v>
      </c>
      <c r="G783">
        <v>57</v>
      </c>
      <c r="H783" t="s">
        <v>9</v>
      </c>
      <c r="I783">
        <f>IF(Sex="male",1,0)</f>
        <v>0</v>
      </c>
      <c r="J783">
        <f t="shared" si="80"/>
        <v>1</v>
      </c>
      <c r="K783">
        <f t="shared" si="81"/>
        <v>0</v>
      </c>
      <c r="L783">
        <f t="shared" si="82"/>
        <v>1</v>
      </c>
      <c r="M783">
        <f t="shared" si="83"/>
        <v>0</v>
      </c>
    </row>
    <row r="784" spans="1:13" x14ac:dyDescent="0.35">
      <c r="A784">
        <v>0</v>
      </c>
      <c r="B784">
        <v>1</v>
      </c>
      <c r="C784" t="s">
        <v>8</v>
      </c>
      <c r="D784">
        <v>29</v>
      </c>
      <c r="E784">
        <v>0</v>
      </c>
      <c r="F784">
        <v>0</v>
      </c>
      <c r="G784">
        <v>30</v>
      </c>
      <c r="H784" t="s">
        <v>9</v>
      </c>
      <c r="I784">
        <f>IF(Sex="male",1,0)</f>
        <v>1</v>
      </c>
      <c r="J784">
        <f t="shared" si="80"/>
        <v>1</v>
      </c>
      <c r="K784">
        <f t="shared" si="81"/>
        <v>0</v>
      </c>
      <c r="L784">
        <f t="shared" si="82"/>
        <v>1</v>
      </c>
      <c r="M784">
        <f t="shared" si="83"/>
        <v>0</v>
      </c>
    </row>
    <row r="785" spans="1:13" x14ac:dyDescent="0.35">
      <c r="A785">
        <v>0</v>
      </c>
      <c r="B785">
        <v>3</v>
      </c>
      <c r="C785" t="s">
        <v>8</v>
      </c>
      <c r="E785">
        <v>1</v>
      </c>
      <c r="F785">
        <v>2</v>
      </c>
      <c r="G785">
        <v>23.45</v>
      </c>
      <c r="H785" t="s">
        <v>9</v>
      </c>
      <c r="J785">
        <f t="shared" si="80"/>
        <v>1</v>
      </c>
      <c r="K785">
        <f t="shared" si="81"/>
        <v>0</v>
      </c>
      <c r="L785">
        <f t="shared" si="82"/>
        <v>0</v>
      </c>
      <c r="M785">
        <f t="shared" si="83"/>
        <v>0</v>
      </c>
    </row>
    <row r="786" spans="1:13" x14ac:dyDescent="0.35">
      <c r="A786">
        <v>0</v>
      </c>
      <c r="B786">
        <v>3</v>
      </c>
      <c r="C786" t="s">
        <v>8</v>
      </c>
      <c r="D786">
        <v>25</v>
      </c>
      <c r="E786">
        <v>0</v>
      </c>
      <c r="F786">
        <v>0</v>
      </c>
      <c r="G786">
        <v>7.05</v>
      </c>
      <c r="H786" t="s">
        <v>9</v>
      </c>
      <c r="I786">
        <f t="shared" ref="I786:I791" si="84">IF(Sex="male",1,0)</f>
        <v>1</v>
      </c>
      <c r="J786">
        <f t="shared" si="80"/>
        <v>1</v>
      </c>
      <c r="K786">
        <f t="shared" si="81"/>
        <v>0</v>
      </c>
      <c r="L786">
        <f t="shared" si="82"/>
        <v>0</v>
      </c>
      <c r="M786">
        <f t="shared" si="83"/>
        <v>0</v>
      </c>
    </row>
    <row r="787" spans="1:13" x14ac:dyDescent="0.35">
      <c r="A787">
        <v>0</v>
      </c>
      <c r="B787">
        <v>3</v>
      </c>
      <c r="C787" t="s">
        <v>8</v>
      </c>
      <c r="D787">
        <v>25</v>
      </c>
      <c r="E787">
        <v>0</v>
      </c>
      <c r="F787">
        <v>0</v>
      </c>
      <c r="G787">
        <v>7.25</v>
      </c>
      <c r="H787" t="s">
        <v>9</v>
      </c>
      <c r="I787">
        <f t="shared" si="84"/>
        <v>1</v>
      </c>
      <c r="J787">
        <f t="shared" si="80"/>
        <v>1</v>
      </c>
      <c r="K787">
        <f t="shared" si="81"/>
        <v>0</v>
      </c>
      <c r="L787">
        <f t="shared" si="82"/>
        <v>0</v>
      </c>
      <c r="M787">
        <f t="shared" si="83"/>
        <v>0</v>
      </c>
    </row>
    <row r="788" spans="1:13" x14ac:dyDescent="0.35">
      <c r="A788">
        <v>1</v>
      </c>
      <c r="B788">
        <v>3</v>
      </c>
      <c r="C788" t="s">
        <v>10</v>
      </c>
      <c r="D788">
        <v>18</v>
      </c>
      <c r="E788">
        <v>0</v>
      </c>
      <c r="F788">
        <v>0</v>
      </c>
      <c r="G788">
        <v>7.4958</v>
      </c>
      <c r="H788" t="s">
        <v>9</v>
      </c>
      <c r="I788">
        <f t="shared" si="84"/>
        <v>0</v>
      </c>
      <c r="J788">
        <f t="shared" si="80"/>
        <v>1</v>
      </c>
      <c r="K788">
        <f t="shared" si="81"/>
        <v>0</v>
      </c>
      <c r="L788">
        <f t="shared" si="82"/>
        <v>0</v>
      </c>
      <c r="M788">
        <f t="shared" si="83"/>
        <v>0</v>
      </c>
    </row>
    <row r="789" spans="1:13" x14ac:dyDescent="0.35">
      <c r="A789">
        <v>0</v>
      </c>
      <c r="B789">
        <v>3</v>
      </c>
      <c r="C789" t="s">
        <v>8</v>
      </c>
      <c r="D789">
        <v>8</v>
      </c>
      <c r="E789">
        <v>4</v>
      </c>
      <c r="F789">
        <v>1</v>
      </c>
      <c r="G789">
        <v>29.125</v>
      </c>
      <c r="H789" t="s">
        <v>12</v>
      </c>
      <c r="I789">
        <f t="shared" si="84"/>
        <v>1</v>
      </c>
      <c r="J789">
        <f t="shared" si="80"/>
        <v>0</v>
      </c>
      <c r="K789">
        <f t="shared" si="81"/>
        <v>0</v>
      </c>
      <c r="L789">
        <f t="shared" si="82"/>
        <v>0</v>
      </c>
      <c r="M789">
        <f t="shared" si="83"/>
        <v>0</v>
      </c>
    </row>
    <row r="790" spans="1:13" x14ac:dyDescent="0.35">
      <c r="A790">
        <v>1</v>
      </c>
      <c r="B790">
        <v>3</v>
      </c>
      <c r="C790" t="s">
        <v>8</v>
      </c>
      <c r="D790">
        <v>1</v>
      </c>
      <c r="E790">
        <v>1</v>
      </c>
      <c r="F790">
        <v>2</v>
      </c>
      <c r="G790">
        <v>20.574999999999999</v>
      </c>
      <c r="H790" t="s">
        <v>9</v>
      </c>
      <c r="I790">
        <f t="shared" si="84"/>
        <v>1</v>
      </c>
      <c r="J790">
        <f t="shared" si="80"/>
        <v>1</v>
      </c>
      <c r="K790">
        <f t="shared" si="81"/>
        <v>0</v>
      </c>
      <c r="L790">
        <f t="shared" si="82"/>
        <v>0</v>
      </c>
      <c r="M790">
        <f t="shared" si="83"/>
        <v>0</v>
      </c>
    </row>
    <row r="791" spans="1:13" x14ac:dyDescent="0.35">
      <c r="A791">
        <v>0</v>
      </c>
      <c r="B791">
        <v>1</v>
      </c>
      <c r="C791" t="s">
        <v>8</v>
      </c>
      <c r="D791">
        <v>46</v>
      </c>
      <c r="E791">
        <v>0</v>
      </c>
      <c r="F791">
        <v>0</v>
      </c>
      <c r="G791">
        <v>79.2</v>
      </c>
      <c r="H791" t="s">
        <v>11</v>
      </c>
      <c r="I791">
        <f t="shared" si="84"/>
        <v>1</v>
      </c>
      <c r="J791">
        <f t="shared" si="80"/>
        <v>0</v>
      </c>
      <c r="K791">
        <f t="shared" si="81"/>
        <v>1</v>
      </c>
      <c r="L791">
        <f t="shared" si="82"/>
        <v>1</v>
      </c>
      <c r="M791">
        <f t="shared" si="83"/>
        <v>0</v>
      </c>
    </row>
    <row r="792" spans="1:13" x14ac:dyDescent="0.35">
      <c r="A792">
        <v>0</v>
      </c>
      <c r="B792">
        <v>3</v>
      </c>
      <c r="C792" t="s">
        <v>8</v>
      </c>
      <c r="E792">
        <v>0</v>
      </c>
      <c r="F792">
        <v>0</v>
      </c>
      <c r="G792">
        <v>7.75</v>
      </c>
      <c r="H792" t="s">
        <v>12</v>
      </c>
      <c r="J792">
        <f t="shared" si="80"/>
        <v>0</v>
      </c>
      <c r="K792">
        <f t="shared" si="81"/>
        <v>0</v>
      </c>
      <c r="L792">
        <f t="shared" si="82"/>
        <v>0</v>
      </c>
      <c r="M792">
        <f t="shared" si="83"/>
        <v>0</v>
      </c>
    </row>
    <row r="793" spans="1:13" x14ac:dyDescent="0.35">
      <c r="A793">
        <v>0</v>
      </c>
      <c r="B793">
        <v>2</v>
      </c>
      <c r="C793" t="s">
        <v>8</v>
      </c>
      <c r="D793">
        <v>16</v>
      </c>
      <c r="E793">
        <v>0</v>
      </c>
      <c r="F793">
        <v>0</v>
      </c>
      <c r="G793">
        <v>26</v>
      </c>
      <c r="H793" t="s">
        <v>9</v>
      </c>
      <c r="I793">
        <f>IF(Sex="male",1,0)</f>
        <v>1</v>
      </c>
      <c r="J793">
        <f t="shared" si="80"/>
        <v>1</v>
      </c>
      <c r="K793">
        <f t="shared" si="81"/>
        <v>0</v>
      </c>
      <c r="L793">
        <f t="shared" si="82"/>
        <v>0</v>
      </c>
      <c r="M793">
        <f t="shared" si="83"/>
        <v>1</v>
      </c>
    </row>
    <row r="794" spans="1:13" x14ac:dyDescent="0.35">
      <c r="A794">
        <v>0</v>
      </c>
      <c r="B794">
        <v>3</v>
      </c>
      <c r="C794" t="s">
        <v>10</v>
      </c>
      <c r="E794">
        <v>8</v>
      </c>
      <c r="F794">
        <v>2</v>
      </c>
      <c r="G794">
        <v>69.55</v>
      </c>
      <c r="H794" t="s">
        <v>9</v>
      </c>
      <c r="J794">
        <f t="shared" si="80"/>
        <v>1</v>
      </c>
      <c r="K794">
        <f t="shared" si="81"/>
        <v>0</v>
      </c>
      <c r="L794">
        <f t="shared" si="82"/>
        <v>0</v>
      </c>
      <c r="M794">
        <f t="shared" si="83"/>
        <v>0</v>
      </c>
    </row>
    <row r="795" spans="1:13" x14ac:dyDescent="0.35">
      <c r="A795">
        <v>0</v>
      </c>
      <c r="B795">
        <v>1</v>
      </c>
      <c r="C795" t="s">
        <v>8</v>
      </c>
      <c r="E795">
        <v>0</v>
      </c>
      <c r="F795">
        <v>0</v>
      </c>
      <c r="G795">
        <v>30.695799999999998</v>
      </c>
      <c r="H795" t="s">
        <v>11</v>
      </c>
      <c r="J795">
        <f t="shared" si="80"/>
        <v>0</v>
      </c>
      <c r="K795">
        <f t="shared" si="81"/>
        <v>1</v>
      </c>
      <c r="L795">
        <f t="shared" si="82"/>
        <v>1</v>
      </c>
      <c r="M795">
        <f t="shared" si="83"/>
        <v>0</v>
      </c>
    </row>
    <row r="796" spans="1:13" x14ac:dyDescent="0.35">
      <c r="A796">
        <v>0</v>
      </c>
      <c r="B796">
        <v>3</v>
      </c>
      <c r="C796" t="s">
        <v>8</v>
      </c>
      <c r="D796">
        <v>25</v>
      </c>
      <c r="E796">
        <v>0</v>
      </c>
      <c r="F796">
        <v>0</v>
      </c>
      <c r="G796">
        <v>7.8958000000000004</v>
      </c>
      <c r="H796" t="s">
        <v>9</v>
      </c>
      <c r="I796">
        <f t="shared" ref="I796:I816" si="85">IF(Sex="male",1,0)</f>
        <v>1</v>
      </c>
      <c r="J796">
        <f t="shared" si="80"/>
        <v>1</v>
      </c>
      <c r="K796">
        <f t="shared" si="81"/>
        <v>0</v>
      </c>
      <c r="L796">
        <f t="shared" si="82"/>
        <v>0</v>
      </c>
      <c r="M796">
        <f t="shared" si="83"/>
        <v>0</v>
      </c>
    </row>
    <row r="797" spans="1:13" x14ac:dyDescent="0.35">
      <c r="A797">
        <v>0</v>
      </c>
      <c r="B797">
        <v>2</v>
      </c>
      <c r="C797" t="s">
        <v>8</v>
      </c>
      <c r="D797">
        <v>39</v>
      </c>
      <c r="E797">
        <v>0</v>
      </c>
      <c r="F797">
        <v>0</v>
      </c>
      <c r="G797">
        <v>13</v>
      </c>
      <c r="H797" t="s">
        <v>9</v>
      </c>
      <c r="I797">
        <f t="shared" si="85"/>
        <v>1</v>
      </c>
      <c r="J797">
        <f t="shared" si="80"/>
        <v>1</v>
      </c>
      <c r="K797">
        <f t="shared" si="81"/>
        <v>0</v>
      </c>
      <c r="L797">
        <f t="shared" si="82"/>
        <v>0</v>
      </c>
      <c r="M797">
        <f t="shared" si="83"/>
        <v>1</v>
      </c>
    </row>
    <row r="798" spans="1:13" x14ac:dyDescent="0.35">
      <c r="A798">
        <v>1</v>
      </c>
      <c r="B798">
        <v>1</v>
      </c>
      <c r="C798" t="s">
        <v>10</v>
      </c>
      <c r="D798">
        <v>49</v>
      </c>
      <c r="E798">
        <v>0</v>
      </c>
      <c r="F798">
        <v>0</v>
      </c>
      <c r="G798">
        <v>25.929200000000002</v>
      </c>
      <c r="H798" t="s">
        <v>9</v>
      </c>
      <c r="I798">
        <f t="shared" si="85"/>
        <v>0</v>
      </c>
      <c r="J798">
        <f t="shared" si="80"/>
        <v>1</v>
      </c>
      <c r="K798">
        <f t="shared" si="81"/>
        <v>0</v>
      </c>
      <c r="L798">
        <f t="shared" si="82"/>
        <v>1</v>
      </c>
      <c r="M798">
        <f t="shared" si="83"/>
        <v>0</v>
      </c>
    </row>
    <row r="799" spans="1:13" x14ac:dyDescent="0.35">
      <c r="A799">
        <v>1</v>
      </c>
      <c r="B799">
        <v>3</v>
      </c>
      <c r="C799" t="s">
        <v>10</v>
      </c>
      <c r="D799">
        <v>31</v>
      </c>
      <c r="E799">
        <v>0</v>
      </c>
      <c r="F799">
        <v>0</v>
      </c>
      <c r="G799">
        <v>8.6832999999999991</v>
      </c>
      <c r="H799" t="s">
        <v>9</v>
      </c>
      <c r="I799">
        <f t="shared" si="85"/>
        <v>0</v>
      </c>
      <c r="J799">
        <f t="shared" si="80"/>
        <v>1</v>
      </c>
      <c r="K799">
        <f t="shared" si="81"/>
        <v>0</v>
      </c>
      <c r="L799">
        <f t="shared" si="82"/>
        <v>0</v>
      </c>
      <c r="M799">
        <f t="shared" si="83"/>
        <v>0</v>
      </c>
    </row>
    <row r="800" spans="1:13" x14ac:dyDescent="0.35">
      <c r="A800">
        <v>0</v>
      </c>
      <c r="B800">
        <v>3</v>
      </c>
      <c r="C800" t="s">
        <v>8</v>
      </c>
      <c r="D800">
        <v>30</v>
      </c>
      <c r="E800">
        <v>0</v>
      </c>
      <c r="F800">
        <v>0</v>
      </c>
      <c r="G800">
        <v>7.2291999999999996</v>
      </c>
      <c r="H800" t="s">
        <v>11</v>
      </c>
      <c r="I800">
        <f t="shared" si="85"/>
        <v>1</v>
      </c>
      <c r="J800">
        <f t="shared" si="80"/>
        <v>0</v>
      </c>
      <c r="K800">
        <f t="shared" si="81"/>
        <v>1</v>
      </c>
      <c r="L800">
        <f t="shared" si="82"/>
        <v>0</v>
      </c>
      <c r="M800">
        <f t="shared" si="83"/>
        <v>0</v>
      </c>
    </row>
    <row r="801" spans="1:13" x14ac:dyDescent="0.35">
      <c r="A801">
        <v>0</v>
      </c>
      <c r="B801">
        <v>3</v>
      </c>
      <c r="C801" t="s">
        <v>10</v>
      </c>
      <c r="D801">
        <v>30</v>
      </c>
      <c r="E801">
        <v>1</v>
      </c>
      <c r="F801">
        <v>1</v>
      </c>
      <c r="G801">
        <v>24.15</v>
      </c>
      <c r="H801" t="s">
        <v>9</v>
      </c>
      <c r="I801">
        <f t="shared" si="85"/>
        <v>0</v>
      </c>
      <c r="J801">
        <f t="shared" si="80"/>
        <v>1</v>
      </c>
      <c r="K801">
        <f t="shared" si="81"/>
        <v>0</v>
      </c>
      <c r="L801">
        <f t="shared" si="82"/>
        <v>0</v>
      </c>
      <c r="M801">
        <f t="shared" si="83"/>
        <v>0</v>
      </c>
    </row>
    <row r="802" spans="1:13" x14ac:dyDescent="0.35">
      <c r="A802">
        <v>0</v>
      </c>
      <c r="B802">
        <v>2</v>
      </c>
      <c r="C802" t="s">
        <v>8</v>
      </c>
      <c r="D802">
        <v>34</v>
      </c>
      <c r="E802">
        <v>0</v>
      </c>
      <c r="F802">
        <v>0</v>
      </c>
      <c r="G802">
        <v>13</v>
      </c>
      <c r="H802" t="s">
        <v>9</v>
      </c>
      <c r="I802">
        <f t="shared" si="85"/>
        <v>1</v>
      </c>
      <c r="J802">
        <f t="shared" si="80"/>
        <v>1</v>
      </c>
      <c r="K802">
        <f t="shared" si="81"/>
        <v>0</v>
      </c>
      <c r="L802">
        <f t="shared" si="82"/>
        <v>0</v>
      </c>
      <c r="M802">
        <f t="shared" si="83"/>
        <v>1</v>
      </c>
    </row>
    <row r="803" spans="1:13" x14ac:dyDescent="0.35">
      <c r="A803">
        <v>1</v>
      </c>
      <c r="B803">
        <v>2</v>
      </c>
      <c r="C803" t="s">
        <v>10</v>
      </c>
      <c r="D803">
        <v>31</v>
      </c>
      <c r="E803">
        <v>1</v>
      </c>
      <c r="F803">
        <v>1</v>
      </c>
      <c r="G803">
        <v>26.25</v>
      </c>
      <c r="H803" t="s">
        <v>9</v>
      </c>
      <c r="I803">
        <f t="shared" si="85"/>
        <v>0</v>
      </c>
      <c r="J803">
        <f t="shared" si="80"/>
        <v>1</v>
      </c>
      <c r="K803">
        <f t="shared" si="81"/>
        <v>0</v>
      </c>
      <c r="L803">
        <f t="shared" si="82"/>
        <v>0</v>
      </c>
      <c r="M803">
        <f t="shared" si="83"/>
        <v>1</v>
      </c>
    </row>
    <row r="804" spans="1:13" x14ac:dyDescent="0.35">
      <c r="A804">
        <v>1</v>
      </c>
      <c r="B804">
        <v>1</v>
      </c>
      <c r="C804" t="s">
        <v>8</v>
      </c>
      <c r="D804">
        <v>11</v>
      </c>
      <c r="E804">
        <v>1</v>
      </c>
      <c r="F804">
        <v>2</v>
      </c>
      <c r="G804">
        <v>120</v>
      </c>
      <c r="H804" t="s">
        <v>9</v>
      </c>
      <c r="I804">
        <f t="shared" si="85"/>
        <v>1</v>
      </c>
      <c r="J804">
        <f t="shared" si="80"/>
        <v>1</v>
      </c>
      <c r="K804">
        <f t="shared" si="81"/>
        <v>0</v>
      </c>
      <c r="L804">
        <f t="shared" si="82"/>
        <v>1</v>
      </c>
      <c r="M804">
        <f t="shared" si="83"/>
        <v>0</v>
      </c>
    </row>
    <row r="805" spans="1:13" x14ac:dyDescent="0.35">
      <c r="A805">
        <v>1</v>
      </c>
      <c r="B805">
        <v>3</v>
      </c>
      <c r="C805" t="s">
        <v>8</v>
      </c>
      <c r="D805">
        <v>0.42</v>
      </c>
      <c r="E805">
        <v>0</v>
      </c>
      <c r="F805">
        <v>1</v>
      </c>
      <c r="G805">
        <v>8.5167000000000002</v>
      </c>
      <c r="H805" t="s">
        <v>11</v>
      </c>
      <c r="I805">
        <f t="shared" si="85"/>
        <v>1</v>
      </c>
      <c r="J805">
        <f t="shared" si="80"/>
        <v>0</v>
      </c>
      <c r="K805">
        <f t="shared" si="81"/>
        <v>1</v>
      </c>
      <c r="L805">
        <f t="shared" si="82"/>
        <v>0</v>
      </c>
      <c r="M805">
        <f t="shared" si="83"/>
        <v>0</v>
      </c>
    </row>
    <row r="806" spans="1:13" x14ac:dyDescent="0.35">
      <c r="A806">
        <v>1</v>
      </c>
      <c r="B806">
        <v>3</v>
      </c>
      <c r="C806" t="s">
        <v>8</v>
      </c>
      <c r="D806">
        <v>27</v>
      </c>
      <c r="E806">
        <v>0</v>
      </c>
      <c r="F806">
        <v>0</v>
      </c>
      <c r="G806">
        <v>6.9749999999999996</v>
      </c>
      <c r="H806" t="s">
        <v>9</v>
      </c>
      <c r="I806">
        <f t="shared" si="85"/>
        <v>1</v>
      </c>
      <c r="J806">
        <f t="shared" si="80"/>
        <v>1</v>
      </c>
      <c r="K806">
        <f t="shared" si="81"/>
        <v>0</v>
      </c>
      <c r="L806">
        <f t="shared" si="82"/>
        <v>0</v>
      </c>
      <c r="M806">
        <f t="shared" si="83"/>
        <v>0</v>
      </c>
    </row>
    <row r="807" spans="1:13" x14ac:dyDescent="0.35">
      <c r="A807">
        <v>0</v>
      </c>
      <c r="B807">
        <v>3</v>
      </c>
      <c r="C807" t="s">
        <v>8</v>
      </c>
      <c r="D807">
        <v>31</v>
      </c>
      <c r="E807">
        <v>0</v>
      </c>
      <c r="F807">
        <v>0</v>
      </c>
      <c r="G807">
        <v>7.7750000000000004</v>
      </c>
      <c r="H807" t="s">
        <v>9</v>
      </c>
      <c r="I807">
        <f t="shared" si="85"/>
        <v>1</v>
      </c>
      <c r="J807">
        <f t="shared" si="80"/>
        <v>1</v>
      </c>
      <c r="K807">
        <f t="shared" si="81"/>
        <v>0</v>
      </c>
      <c r="L807">
        <f t="shared" si="82"/>
        <v>0</v>
      </c>
      <c r="M807">
        <f t="shared" si="83"/>
        <v>0</v>
      </c>
    </row>
    <row r="808" spans="1:13" x14ac:dyDescent="0.35">
      <c r="A808">
        <v>0</v>
      </c>
      <c r="B808">
        <v>1</v>
      </c>
      <c r="C808" t="s">
        <v>8</v>
      </c>
      <c r="D808">
        <v>39</v>
      </c>
      <c r="E808">
        <v>0</v>
      </c>
      <c r="F808">
        <v>0</v>
      </c>
      <c r="G808">
        <v>0</v>
      </c>
      <c r="H808" t="s">
        <v>9</v>
      </c>
      <c r="I808">
        <f t="shared" si="85"/>
        <v>1</v>
      </c>
      <c r="J808">
        <f t="shared" si="80"/>
        <v>1</v>
      </c>
      <c r="K808">
        <f t="shared" si="81"/>
        <v>0</v>
      </c>
      <c r="L808">
        <f t="shared" si="82"/>
        <v>1</v>
      </c>
      <c r="M808">
        <f t="shared" si="83"/>
        <v>0</v>
      </c>
    </row>
    <row r="809" spans="1:13" x14ac:dyDescent="0.35">
      <c r="A809">
        <v>0</v>
      </c>
      <c r="B809">
        <v>3</v>
      </c>
      <c r="C809" t="s">
        <v>10</v>
      </c>
      <c r="D809">
        <v>18</v>
      </c>
      <c r="E809">
        <v>0</v>
      </c>
      <c r="F809">
        <v>0</v>
      </c>
      <c r="G809">
        <v>7.7750000000000004</v>
      </c>
      <c r="H809" t="s">
        <v>9</v>
      </c>
      <c r="I809">
        <f t="shared" si="85"/>
        <v>0</v>
      </c>
      <c r="J809">
        <f t="shared" si="80"/>
        <v>1</v>
      </c>
      <c r="K809">
        <f t="shared" si="81"/>
        <v>0</v>
      </c>
      <c r="L809">
        <f t="shared" si="82"/>
        <v>0</v>
      </c>
      <c r="M809">
        <f t="shared" si="83"/>
        <v>0</v>
      </c>
    </row>
    <row r="810" spans="1:13" x14ac:dyDescent="0.35">
      <c r="A810">
        <v>0</v>
      </c>
      <c r="B810">
        <v>2</v>
      </c>
      <c r="C810" t="s">
        <v>8</v>
      </c>
      <c r="D810">
        <v>39</v>
      </c>
      <c r="E810">
        <v>0</v>
      </c>
      <c r="F810">
        <v>0</v>
      </c>
      <c r="G810">
        <v>13</v>
      </c>
      <c r="H810" t="s">
        <v>9</v>
      </c>
      <c r="I810">
        <f t="shared" si="85"/>
        <v>1</v>
      </c>
      <c r="J810">
        <f t="shared" si="80"/>
        <v>1</v>
      </c>
      <c r="K810">
        <f t="shared" si="81"/>
        <v>0</v>
      </c>
      <c r="L810">
        <f t="shared" si="82"/>
        <v>0</v>
      </c>
      <c r="M810">
        <f t="shared" si="83"/>
        <v>1</v>
      </c>
    </row>
    <row r="811" spans="1:13" x14ac:dyDescent="0.35">
      <c r="A811">
        <v>1</v>
      </c>
      <c r="B811">
        <v>1</v>
      </c>
      <c r="C811" t="s">
        <v>10</v>
      </c>
      <c r="D811">
        <v>33</v>
      </c>
      <c r="E811">
        <v>1</v>
      </c>
      <c r="F811">
        <v>0</v>
      </c>
      <c r="G811">
        <v>53.1</v>
      </c>
      <c r="H811" t="s">
        <v>9</v>
      </c>
      <c r="I811">
        <f t="shared" si="85"/>
        <v>0</v>
      </c>
      <c r="J811">
        <f t="shared" si="80"/>
        <v>1</v>
      </c>
      <c r="K811">
        <f t="shared" si="81"/>
        <v>0</v>
      </c>
      <c r="L811">
        <f t="shared" si="82"/>
        <v>1</v>
      </c>
      <c r="M811">
        <f t="shared" si="83"/>
        <v>0</v>
      </c>
    </row>
    <row r="812" spans="1:13" x14ac:dyDescent="0.35">
      <c r="A812">
        <v>0</v>
      </c>
      <c r="B812">
        <v>3</v>
      </c>
      <c r="C812" t="s">
        <v>8</v>
      </c>
      <c r="D812">
        <v>26</v>
      </c>
      <c r="E812">
        <v>0</v>
      </c>
      <c r="F812">
        <v>0</v>
      </c>
      <c r="G812">
        <v>7.8875000000000002</v>
      </c>
      <c r="H812" t="s">
        <v>9</v>
      </c>
      <c r="I812">
        <f t="shared" si="85"/>
        <v>1</v>
      </c>
      <c r="J812">
        <f t="shared" si="80"/>
        <v>1</v>
      </c>
      <c r="K812">
        <f t="shared" si="81"/>
        <v>0</v>
      </c>
      <c r="L812">
        <f t="shared" si="82"/>
        <v>0</v>
      </c>
      <c r="M812">
        <f t="shared" si="83"/>
        <v>0</v>
      </c>
    </row>
    <row r="813" spans="1:13" x14ac:dyDescent="0.35">
      <c r="A813">
        <v>0</v>
      </c>
      <c r="B813">
        <v>3</v>
      </c>
      <c r="C813" t="s">
        <v>8</v>
      </c>
      <c r="D813">
        <v>39</v>
      </c>
      <c r="E813">
        <v>0</v>
      </c>
      <c r="F813">
        <v>0</v>
      </c>
      <c r="G813">
        <v>24.15</v>
      </c>
      <c r="H813" t="s">
        <v>9</v>
      </c>
      <c r="I813">
        <f t="shared" si="85"/>
        <v>1</v>
      </c>
      <c r="J813">
        <f t="shared" si="80"/>
        <v>1</v>
      </c>
      <c r="K813">
        <f t="shared" si="81"/>
        <v>0</v>
      </c>
      <c r="L813">
        <f t="shared" si="82"/>
        <v>0</v>
      </c>
      <c r="M813">
        <f t="shared" si="83"/>
        <v>0</v>
      </c>
    </row>
    <row r="814" spans="1:13" x14ac:dyDescent="0.35">
      <c r="A814">
        <v>0</v>
      </c>
      <c r="B814">
        <v>2</v>
      </c>
      <c r="C814" t="s">
        <v>8</v>
      </c>
      <c r="D814">
        <v>35</v>
      </c>
      <c r="E814">
        <v>0</v>
      </c>
      <c r="F814">
        <v>0</v>
      </c>
      <c r="G814">
        <v>10.5</v>
      </c>
      <c r="H814" t="s">
        <v>9</v>
      </c>
      <c r="I814">
        <f t="shared" si="85"/>
        <v>1</v>
      </c>
      <c r="J814">
        <f t="shared" si="80"/>
        <v>1</v>
      </c>
      <c r="K814">
        <f t="shared" si="81"/>
        <v>0</v>
      </c>
      <c r="L814">
        <f t="shared" si="82"/>
        <v>0</v>
      </c>
      <c r="M814">
        <f t="shared" si="83"/>
        <v>1</v>
      </c>
    </row>
    <row r="815" spans="1:13" x14ac:dyDescent="0.35">
      <c r="A815">
        <v>0</v>
      </c>
      <c r="B815">
        <v>3</v>
      </c>
      <c r="C815" t="s">
        <v>10</v>
      </c>
      <c r="D815">
        <v>6</v>
      </c>
      <c r="E815">
        <v>4</v>
      </c>
      <c r="F815">
        <v>2</v>
      </c>
      <c r="G815">
        <v>31.274999999999999</v>
      </c>
      <c r="H815" t="s">
        <v>9</v>
      </c>
      <c r="I815">
        <f t="shared" si="85"/>
        <v>0</v>
      </c>
      <c r="J815">
        <f t="shared" si="80"/>
        <v>1</v>
      </c>
      <c r="K815">
        <f t="shared" si="81"/>
        <v>0</v>
      </c>
      <c r="L815">
        <f t="shared" si="82"/>
        <v>0</v>
      </c>
      <c r="M815">
        <f t="shared" si="83"/>
        <v>0</v>
      </c>
    </row>
    <row r="816" spans="1:13" x14ac:dyDescent="0.35">
      <c r="A816">
        <v>0</v>
      </c>
      <c r="B816">
        <v>3</v>
      </c>
      <c r="C816" t="s">
        <v>8</v>
      </c>
      <c r="D816">
        <v>30.5</v>
      </c>
      <c r="E816">
        <v>0</v>
      </c>
      <c r="F816">
        <v>0</v>
      </c>
      <c r="G816">
        <v>8.0500000000000007</v>
      </c>
      <c r="H816" t="s">
        <v>9</v>
      </c>
      <c r="I816">
        <f t="shared" si="85"/>
        <v>1</v>
      </c>
      <c r="J816">
        <f t="shared" si="80"/>
        <v>1</v>
      </c>
      <c r="K816">
        <f t="shared" si="81"/>
        <v>0</v>
      </c>
      <c r="L816">
        <f t="shared" si="82"/>
        <v>0</v>
      </c>
      <c r="M816">
        <f t="shared" si="83"/>
        <v>0</v>
      </c>
    </row>
    <row r="817" spans="1:13" x14ac:dyDescent="0.35">
      <c r="A817">
        <v>0</v>
      </c>
      <c r="B817">
        <v>1</v>
      </c>
      <c r="C817" t="s">
        <v>8</v>
      </c>
      <c r="E817">
        <v>0</v>
      </c>
      <c r="F817">
        <v>0</v>
      </c>
      <c r="G817">
        <v>0</v>
      </c>
      <c r="H817" t="s">
        <v>9</v>
      </c>
      <c r="J817">
        <f t="shared" si="80"/>
        <v>1</v>
      </c>
      <c r="K817">
        <f t="shared" si="81"/>
        <v>0</v>
      </c>
      <c r="L817">
        <f t="shared" si="82"/>
        <v>1</v>
      </c>
      <c r="M817">
        <f t="shared" si="83"/>
        <v>0</v>
      </c>
    </row>
    <row r="818" spans="1:13" x14ac:dyDescent="0.35">
      <c r="A818">
        <v>0</v>
      </c>
      <c r="B818">
        <v>3</v>
      </c>
      <c r="C818" t="s">
        <v>10</v>
      </c>
      <c r="D818">
        <v>23</v>
      </c>
      <c r="E818">
        <v>0</v>
      </c>
      <c r="F818">
        <v>0</v>
      </c>
      <c r="G818">
        <v>7.9249999999999998</v>
      </c>
      <c r="H818" t="s">
        <v>9</v>
      </c>
      <c r="I818">
        <f t="shared" ref="I818:I826" si="86">IF(Sex="male",1,0)</f>
        <v>0</v>
      </c>
      <c r="J818">
        <f t="shared" si="80"/>
        <v>1</v>
      </c>
      <c r="K818">
        <f t="shared" si="81"/>
        <v>0</v>
      </c>
      <c r="L818">
        <f t="shared" si="82"/>
        <v>0</v>
      </c>
      <c r="M818">
        <f t="shared" si="83"/>
        <v>0</v>
      </c>
    </row>
    <row r="819" spans="1:13" x14ac:dyDescent="0.35">
      <c r="A819">
        <v>0</v>
      </c>
      <c r="B819">
        <v>2</v>
      </c>
      <c r="C819" t="s">
        <v>8</v>
      </c>
      <c r="D819">
        <v>31</v>
      </c>
      <c r="E819">
        <v>1</v>
      </c>
      <c r="F819">
        <v>1</v>
      </c>
      <c r="G819">
        <v>37.004199999999997</v>
      </c>
      <c r="H819" t="s">
        <v>11</v>
      </c>
      <c r="I819">
        <f t="shared" si="86"/>
        <v>1</v>
      </c>
      <c r="J819">
        <f t="shared" si="80"/>
        <v>0</v>
      </c>
      <c r="K819">
        <f t="shared" si="81"/>
        <v>1</v>
      </c>
      <c r="L819">
        <f t="shared" si="82"/>
        <v>0</v>
      </c>
      <c r="M819">
        <f t="shared" si="83"/>
        <v>1</v>
      </c>
    </row>
    <row r="820" spans="1:13" x14ac:dyDescent="0.35">
      <c r="A820">
        <v>0</v>
      </c>
      <c r="B820">
        <v>3</v>
      </c>
      <c r="C820" t="s">
        <v>8</v>
      </c>
      <c r="D820">
        <v>43</v>
      </c>
      <c r="E820">
        <v>0</v>
      </c>
      <c r="F820">
        <v>0</v>
      </c>
      <c r="G820">
        <v>6.45</v>
      </c>
      <c r="H820" t="s">
        <v>9</v>
      </c>
      <c r="I820">
        <f t="shared" si="86"/>
        <v>1</v>
      </c>
      <c r="J820">
        <f t="shared" si="80"/>
        <v>1</v>
      </c>
      <c r="K820">
        <f t="shared" si="81"/>
        <v>0</v>
      </c>
      <c r="L820">
        <f t="shared" si="82"/>
        <v>0</v>
      </c>
      <c r="M820">
        <f t="shared" si="83"/>
        <v>0</v>
      </c>
    </row>
    <row r="821" spans="1:13" x14ac:dyDescent="0.35">
      <c r="A821">
        <v>0</v>
      </c>
      <c r="B821">
        <v>3</v>
      </c>
      <c r="C821" t="s">
        <v>8</v>
      </c>
      <c r="D821">
        <v>10</v>
      </c>
      <c r="E821">
        <v>3</v>
      </c>
      <c r="F821">
        <v>2</v>
      </c>
      <c r="G821">
        <v>27.9</v>
      </c>
      <c r="H821" t="s">
        <v>9</v>
      </c>
      <c r="I821">
        <f t="shared" si="86"/>
        <v>1</v>
      </c>
      <c r="J821">
        <f t="shared" si="80"/>
        <v>1</v>
      </c>
      <c r="K821">
        <f t="shared" si="81"/>
        <v>0</v>
      </c>
      <c r="L821">
        <f t="shared" si="82"/>
        <v>0</v>
      </c>
      <c r="M821">
        <f t="shared" si="83"/>
        <v>0</v>
      </c>
    </row>
    <row r="822" spans="1:13" x14ac:dyDescent="0.35">
      <c r="A822">
        <v>1</v>
      </c>
      <c r="B822">
        <v>1</v>
      </c>
      <c r="C822" t="s">
        <v>10</v>
      </c>
      <c r="D822">
        <v>52</v>
      </c>
      <c r="E822">
        <v>1</v>
      </c>
      <c r="F822">
        <v>1</v>
      </c>
      <c r="G822">
        <v>93.5</v>
      </c>
      <c r="H822" t="s">
        <v>9</v>
      </c>
      <c r="I822">
        <f t="shared" si="86"/>
        <v>0</v>
      </c>
      <c r="J822">
        <f t="shared" si="80"/>
        <v>1</v>
      </c>
      <c r="K822">
        <f t="shared" si="81"/>
        <v>0</v>
      </c>
      <c r="L822">
        <f t="shared" si="82"/>
        <v>1</v>
      </c>
      <c r="M822">
        <f t="shared" si="83"/>
        <v>0</v>
      </c>
    </row>
    <row r="823" spans="1:13" x14ac:dyDescent="0.35">
      <c r="A823">
        <v>1</v>
      </c>
      <c r="B823">
        <v>3</v>
      </c>
      <c r="C823" t="s">
        <v>8</v>
      </c>
      <c r="D823">
        <v>27</v>
      </c>
      <c r="E823">
        <v>0</v>
      </c>
      <c r="F823">
        <v>0</v>
      </c>
      <c r="G823">
        <v>8.6624999999999996</v>
      </c>
      <c r="H823" t="s">
        <v>9</v>
      </c>
      <c r="I823">
        <f t="shared" si="86"/>
        <v>1</v>
      </c>
      <c r="J823">
        <f t="shared" si="80"/>
        <v>1</v>
      </c>
      <c r="K823">
        <f t="shared" si="81"/>
        <v>0</v>
      </c>
      <c r="L823">
        <f t="shared" si="82"/>
        <v>0</v>
      </c>
      <c r="M823">
        <f t="shared" si="83"/>
        <v>0</v>
      </c>
    </row>
    <row r="824" spans="1:13" x14ac:dyDescent="0.35">
      <c r="A824">
        <v>0</v>
      </c>
      <c r="B824">
        <v>1</v>
      </c>
      <c r="C824" t="s">
        <v>8</v>
      </c>
      <c r="D824">
        <v>38</v>
      </c>
      <c r="E824">
        <v>0</v>
      </c>
      <c r="F824">
        <v>0</v>
      </c>
      <c r="G824">
        <v>0</v>
      </c>
      <c r="H824" t="s">
        <v>9</v>
      </c>
      <c r="I824">
        <f t="shared" si="86"/>
        <v>1</v>
      </c>
      <c r="J824">
        <f t="shared" si="80"/>
        <v>1</v>
      </c>
      <c r="K824">
        <f t="shared" si="81"/>
        <v>0</v>
      </c>
      <c r="L824">
        <f t="shared" si="82"/>
        <v>1</v>
      </c>
      <c r="M824">
        <f t="shared" si="83"/>
        <v>0</v>
      </c>
    </row>
    <row r="825" spans="1:13" x14ac:dyDescent="0.35">
      <c r="A825">
        <v>1</v>
      </c>
      <c r="B825">
        <v>3</v>
      </c>
      <c r="C825" t="s">
        <v>10</v>
      </c>
      <c r="D825">
        <v>27</v>
      </c>
      <c r="E825">
        <v>0</v>
      </c>
      <c r="F825">
        <v>1</v>
      </c>
      <c r="G825">
        <v>12.475</v>
      </c>
      <c r="H825" t="s">
        <v>9</v>
      </c>
      <c r="I825">
        <f t="shared" si="86"/>
        <v>0</v>
      </c>
      <c r="J825">
        <f t="shared" si="80"/>
        <v>1</v>
      </c>
      <c r="K825">
        <f t="shared" si="81"/>
        <v>0</v>
      </c>
      <c r="L825">
        <f t="shared" si="82"/>
        <v>0</v>
      </c>
      <c r="M825">
        <f t="shared" si="83"/>
        <v>0</v>
      </c>
    </row>
    <row r="826" spans="1:13" x14ac:dyDescent="0.35">
      <c r="A826">
        <v>0</v>
      </c>
      <c r="B826">
        <v>3</v>
      </c>
      <c r="C826" t="s">
        <v>8</v>
      </c>
      <c r="D826">
        <v>2</v>
      </c>
      <c r="E826">
        <v>4</v>
      </c>
      <c r="F826">
        <v>1</v>
      </c>
      <c r="G826">
        <v>39.6875</v>
      </c>
      <c r="H826" t="s">
        <v>9</v>
      </c>
      <c r="I826">
        <f t="shared" si="86"/>
        <v>1</v>
      </c>
      <c r="J826">
        <f t="shared" si="80"/>
        <v>1</v>
      </c>
      <c r="K826">
        <f t="shared" si="81"/>
        <v>0</v>
      </c>
      <c r="L826">
        <f t="shared" si="82"/>
        <v>0</v>
      </c>
      <c r="M826">
        <f t="shared" si="83"/>
        <v>0</v>
      </c>
    </row>
    <row r="827" spans="1:13" x14ac:dyDescent="0.35">
      <c r="A827">
        <v>0</v>
      </c>
      <c r="B827">
        <v>3</v>
      </c>
      <c r="C827" t="s">
        <v>8</v>
      </c>
      <c r="E827">
        <v>0</v>
      </c>
      <c r="F827">
        <v>0</v>
      </c>
      <c r="G827">
        <v>6.95</v>
      </c>
      <c r="H827" t="s">
        <v>12</v>
      </c>
      <c r="J827">
        <f t="shared" si="80"/>
        <v>0</v>
      </c>
      <c r="K827">
        <f t="shared" si="81"/>
        <v>0</v>
      </c>
      <c r="L827">
        <f t="shared" si="82"/>
        <v>0</v>
      </c>
      <c r="M827">
        <f t="shared" si="83"/>
        <v>0</v>
      </c>
    </row>
    <row r="828" spans="1:13" x14ac:dyDescent="0.35">
      <c r="A828">
        <v>0</v>
      </c>
      <c r="B828">
        <v>3</v>
      </c>
      <c r="C828" t="s">
        <v>8</v>
      </c>
      <c r="E828">
        <v>0</v>
      </c>
      <c r="F828">
        <v>0</v>
      </c>
      <c r="G828">
        <v>56.495800000000003</v>
      </c>
      <c r="H828" t="s">
        <v>9</v>
      </c>
      <c r="J828">
        <f t="shared" si="80"/>
        <v>1</v>
      </c>
      <c r="K828">
        <f t="shared" si="81"/>
        <v>0</v>
      </c>
      <c r="L828">
        <f t="shared" si="82"/>
        <v>0</v>
      </c>
      <c r="M828">
        <f t="shared" si="83"/>
        <v>0</v>
      </c>
    </row>
    <row r="829" spans="1:13" x14ac:dyDescent="0.35">
      <c r="A829">
        <v>1</v>
      </c>
      <c r="B829">
        <v>2</v>
      </c>
      <c r="C829" t="s">
        <v>8</v>
      </c>
      <c r="D829">
        <v>1</v>
      </c>
      <c r="E829">
        <v>0</v>
      </c>
      <c r="F829">
        <v>2</v>
      </c>
      <c r="G829">
        <v>37.004199999999997</v>
      </c>
      <c r="H829" t="s">
        <v>11</v>
      </c>
      <c r="I829">
        <f>IF(Sex="male",1,0)</f>
        <v>1</v>
      </c>
      <c r="J829">
        <f t="shared" si="80"/>
        <v>0</v>
      </c>
      <c r="K829">
        <f t="shared" si="81"/>
        <v>1</v>
      </c>
      <c r="L829">
        <f t="shared" si="82"/>
        <v>0</v>
      </c>
      <c r="M829">
        <f t="shared" si="83"/>
        <v>1</v>
      </c>
    </row>
    <row r="830" spans="1:13" x14ac:dyDescent="0.35">
      <c r="A830">
        <v>1</v>
      </c>
      <c r="B830">
        <v>3</v>
      </c>
      <c r="C830" t="s">
        <v>8</v>
      </c>
      <c r="E830">
        <v>0</v>
      </c>
      <c r="F830">
        <v>0</v>
      </c>
      <c r="G830">
        <v>7.75</v>
      </c>
      <c r="H830" t="s">
        <v>12</v>
      </c>
      <c r="J830">
        <f t="shared" si="80"/>
        <v>0</v>
      </c>
      <c r="K830">
        <f t="shared" si="81"/>
        <v>0</v>
      </c>
      <c r="L830">
        <f t="shared" si="82"/>
        <v>0</v>
      </c>
      <c r="M830">
        <f t="shared" si="83"/>
        <v>0</v>
      </c>
    </row>
    <row r="831" spans="1:13" x14ac:dyDescent="0.35">
      <c r="A831">
        <v>1</v>
      </c>
      <c r="B831">
        <v>1</v>
      </c>
      <c r="C831" t="s">
        <v>10</v>
      </c>
      <c r="D831">
        <v>62</v>
      </c>
      <c r="E831">
        <v>0</v>
      </c>
      <c r="F831">
        <v>0</v>
      </c>
      <c r="G831">
        <v>80</v>
      </c>
      <c r="J831">
        <f t="shared" si="80"/>
        <v>0</v>
      </c>
      <c r="K831">
        <f t="shared" si="81"/>
        <v>0</v>
      </c>
      <c r="L831">
        <f t="shared" si="82"/>
        <v>1</v>
      </c>
      <c r="M831">
        <f t="shared" si="83"/>
        <v>0</v>
      </c>
    </row>
    <row r="832" spans="1:13" x14ac:dyDescent="0.35">
      <c r="A832">
        <v>1</v>
      </c>
      <c r="B832">
        <v>3</v>
      </c>
      <c r="C832" t="s">
        <v>10</v>
      </c>
      <c r="D832">
        <v>15</v>
      </c>
      <c r="E832">
        <v>1</v>
      </c>
      <c r="F832">
        <v>0</v>
      </c>
      <c r="G832">
        <v>14.4542</v>
      </c>
      <c r="H832" t="s">
        <v>11</v>
      </c>
      <c r="I832">
        <f>IF(Sex="male",1,0)</f>
        <v>0</v>
      </c>
      <c r="J832">
        <f t="shared" si="80"/>
        <v>0</v>
      </c>
      <c r="K832">
        <f t="shared" si="81"/>
        <v>1</v>
      </c>
      <c r="L832">
        <f t="shared" si="82"/>
        <v>0</v>
      </c>
      <c r="M832">
        <f t="shared" si="83"/>
        <v>0</v>
      </c>
    </row>
    <row r="833" spans="1:13" x14ac:dyDescent="0.35">
      <c r="A833">
        <v>1</v>
      </c>
      <c r="B833">
        <v>2</v>
      </c>
      <c r="C833" t="s">
        <v>8</v>
      </c>
      <c r="D833">
        <v>0.83</v>
      </c>
      <c r="E833">
        <v>1</v>
      </c>
      <c r="F833">
        <v>1</v>
      </c>
      <c r="G833">
        <v>18.75</v>
      </c>
      <c r="H833" t="s">
        <v>9</v>
      </c>
      <c r="I833">
        <f>IF(Sex="male",1,0)</f>
        <v>1</v>
      </c>
      <c r="J833">
        <f t="shared" si="80"/>
        <v>1</v>
      </c>
      <c r="K833">
        <f t="shared" si="81"/>
        <v>0</v>
      </c>
      <c r="L833">
        <f t="shared" si="82"/>
        <v>0</v>
      </c>
      <c r="M833">
        <f t="shared" si="83"/>
        <v>1</v>
      </c>
    </row>
    <row r="834" spans="1:13" x14ac:dyDescent="0.35">
      <c r="A834">
        <v>0</v>
      </c>
      <c r="B834">
        <v>3</v>
      </c>
      <c r="C834" t="s">
        <v>8</v>
      </c>
      <c r="E834">
        <v>0</v>
      </c>
      <c r="F834">
        <v>0</v>
      </c>
      <c r="G834">
        <v>7.2291999999999996</v>
      </c>
      <c r="H834" t="s">
        <v>11</v>
      </c>
      <c r="J834">
        <f t="shared" ref="J834:J892" si="87">IF(Embarked="S",1,0)</f>
        <v>0</v>
      </c>
      <c r="K834">
        <f t="shared" ref="K834:K892" si="88">IF(Embarked="C",1,0)</f>
        <v>1</v>
      </c>
      <c r="L834">
        <f t="shared" ref="L834:L892" si="89">IF(Pclass=1,1,0)</f>
        <v>0</v>
      </c>
      <c r="M834">
        <f t="shared" ref="M834:M892" si="90">IF(Pclass=2,1,0)</f>
        <v>0</v>
      </c>
    </row>
    <row r="835" spans="1:13" x14ac:dyDescent="0.35">
      <c r="A835">
        <v>0</v>
      </c>
      <c r="B835">
        <v>3</v>
      </c>
      <c r="C835" t="s">
        <v>8</v>
      </c>
      <c r="D835">
        <v>23</v>
      </c>
      <c r="E835">
        <v>0</v>
      </c>
      <c r="F835">
        <v>0</v>
      </c>
      <c r="G835">
        <v>7.8541999999999996</v>
      </c>
      <c r="H835" t="s">
        <v>9</v>
      </c>
      <c r="I835">
        <f>IF(Sex="male",1,0)</f>
        <v>1</v>
      </c>
      <c r="J835">
        <f t="shared" si="87"/>
        <v>1</v>
      </c>
      <c r="K835">
        <f t="shared" si="88"/>
        <v>0</v>
      </c>
      <c r="L835">
        <f t="shared" si="89"/>
        <v>0</v>
      </c>
      <c r="M835">
        <f t="shared" si="90"/>
        <v>0</v>
      </c>
    </row>
    <row r="836" spans="1:13" x14ac:dyDescent="0.35">
      <c r="A836">
        <v>0</v>
      </c>
      <c r="B836">
        <v>3</v>
      </c>
      <c r="C836" t="s">
        <v>8</v>
      </c>
      <c r="D836">
        <v>18</v>
      </c>
      <c r="E836">
        <v>0</v>
      </c>
      <c r="F836">
        <v>0</v>
      </c>
      <c r="G836">
        <v>8.3000000000000007</v>
      </c>
      <c r="H836" t="s">
        <v>9</v>
      </c>
      <c r="I836">
        <f>IF(Sex="male",1,0)</f>
        <v>1</v>
      </c>
      <c r="J836">
        <f t="shared" si="87"/>
        <v>1</v>
      </c>
      <c r="K836">
        <f t="shared" si="88"/>
        <v>0</v>
      </c>
      <c r="L836">
        <f t="shared" si="89"/>
        <v>0</v>
      </c>
      <c r="M836">
        <f t="shared" si="90"/>
        <v>0</v>
      </c>
    </row>
    <row r="837" spans="1:13" x14ac:dyDescent="0.35">
      <c r="A837">
        <v>1</v>
      </c>
      <c r="B837">
        <v>1</v>
      </c>
      <c r="C837" t="s">
        <v>10</v>
      </c>
      <c r="D837">
        <v>39</v>
      </c>
      <c r="E837">
        <v>1</v>
      </c>
      <c r="F837">
        <v>1</v>
      </c>
      <c r="G837">
        <v>83.158299999999997</v>
      </c>
      <c r="H837" t="s">
        <v>11</v>
      </c>
      <c r="I837">
        <f>IF(Sex="male",1,0)</f>
        <v>0</v>
      </c>
      <c r="J837">
        <f t="shared" si="87"/>
        <v>0</v>
      </c>
      <c r="K837">
        <f t="shared" si="88"/>
        <v>1</v>
      </c>
      <c r="L837">
        <f t="shared" si="89"/>
        <v>1</v>
      </c>
      <c r="M837">
        <f t="shared" si="90"/>
        <v>0</v>
      </c>
    </row>
    <row r="838" spans="1:13" x14ac:dyDescent="0.35">
      <c r="A838">
        <v>0</v>
      </c>
      <c r="B838">
        <v>3</v>
      </c>
      <c r="C838" t="s">
        <v>8</v>
      </c>
      <c r="D838">
        <v>21</v>
      </c>
      <c r="E838">
        <v>0</v>
      </c>
      <c r="F838">
        <v>0</v>
      </c>
      <c r="G838">
        <v>8.6624999999999996</v>
      </c>
      <c r="H838" t="s">
        <v>9</v>
      </c>
      <c r="I838">
        <f>IF(Sex="male",1,0)</f>
        <v>1</v>
      </c>
      <c r="J838">
        <f t="shared" si="87"/>
        <v>1</v>
      </c>
      <c r="K838">
        <f t="shared" si="88"/>
        <v>0</v>
      </c>
      <c r="L838">
        <f t="shared" si="89"/>
        <v>0</v>
      </c>
      <c r="M838">
        <f t="shared" si="90"/>
        <v>0</v>
      </c>
    </row>
    <row r="839" spans="1:13" x14ac:dyDescent="0.35">
      <c r="A839">
        <v>0</v>
      </c>
      <c r="B839">
        <v>3</v>
      </c>
      <c r="C839" t="s">
        <v>8</v>
      </c>
      <c r="E839">
        <v>0</v>
      </c>
      <c r="F839">
        <v>0</v>
      </c>
      <c r="G839">
        <v>8.0500000000000007</v>
      </c>
      <c r="H839" t="s">
        <v>9</v>
      </c>
      <c r="J839">
        <f t="shared" si="87"/>
        <v>1</v>
      </c>
      <c r="K839">
        <f t="shared" si="88"/>
        <v>0</v>
      </c>
      <c r="L839">
        <f t="shared" si="89"/>
        <v>0</v>
      </c>
      <c r="M839">
        <f t="shared" si="90"/>
        <v>0</v>
      </c>
    </row>
    <row r="840" spans="1:13" x14ac:dyDescent="0.35">
      <c r="A840">
        <v>1</v>
      </c>
      <c r="B840">
        <v>3</v>
      </c>
      <c r="C840" t="s">
        <v>8</v>
      </c>
      <c r="D840">
        <v>32</v>
      </c>
      <c r="E840">
        <v>0</v>
      </c>
      <c r="F840">
        <v>0</v>
      </c>
      <c r="G840">
        <v>56.495800000000003</v>
      </c>
      <c r="H840" t="s">
        <v>9</v>
      </c>
      <c r="I840">
        <f>IF(Sex="male",1,0)</f>
        <v>1</v>
      </c>
      <c r="J840">
        <f t="shared" si="87"/>
        <v>1</v>
      </c>
      <c r="K840">
        <f t="shared" si="88"/>
        <v>0</v>
      </c>
      <c r="L840">
        <f t="shared" si="89"/>
        <v>0</v>
      </c>
      <c r="M840">
        <f t="shared" si="90"/>
        <v>0</v>
      </c>
    </row>
    <row r="841" spans="1:13" x14ac:dyDescent="0.35">
      <c r="A841">
        <v>1</v>
      </c>
      <c r="B841">
        <v>1</v>
      </c>
      <c r="C841" t="s">
        <v>8</v>
      </c>
      <c r="E841">
        <v>0</v>
      </c>
      <c r="F841">
        <v>0</v>
      </c>
      <c r="G841">
        <v>29.7</v>
      </c>
      <c r="H841" t="s">
        <v>11</v>
      </c>
      <c r="J841">
        <f t="shared" si="87"/>
        <v>0</v>
      </c>
      <c r="K841">
        <f t="shared" si="88"/>
        <v>1</v>
      </c>
      <c r="L841">
        <f t="shared" si="89"/>
        <v>1</v>
      </c>
      <c r="M841">
        <f t="shared" si="90"/>
        <v>0</v>
      </c>
    </row>
    <row r="842" spans="1:13" x14ac:dyDescent="0.35">
      <c r="A842">
        <v>0</v>
      </c>
      <c r="B842">
        <v>3</v>
      </c>
      <c r="C842" t="s">
        <v>8</v>
      </c>
      <c r="D842">
        <v>20</v>
      </c>
      <c r="E842">
        <v>0</v>
      </c>
      <c r="F842">
        <v>0</v>
      </c>
      <c r="G842">
        <v>7.9249999999999998</v>
      </c>
      <c r="H842" t="s">
        <v>9</v>
      </c>
      <c r="I842">
        <f t="shared" ref="I842:I847" si="91">IF(Sex="male",1,0)</f>
        <v>1</v>
      </c>
      <c r="J842">
        <f t="shared" si="87"/>
        <v>1</v>
      </c>
      <c r="K842">
        <f t="shared" si="88"/>
        <v>0</v>
      </c>
      <c r="L842">
        <f t="shared" si="89"/>
        <v>0</v>
      </c>
      <c r="M842">
        <f t="shared" si="90"/>
        <v>0</v>
      </c>
    </row>
    <row r="843" spans="1:13" x14ac:dyDescent="0.35">
      <c r="A843">
        <v>0</v>
      </c>
      <c r="B843">
        <v>2</v>
      </c>
      <c r="C843" t="s">
        <v>8</v>
      </c>
      <c r="D843">
        <v>16</v>
      </c>
      <c r="E843">
        <v>0</v>
      </c>
      <c r="F843">
        <v>0</v>
      </c>
      <c r="G843">
        <v>10.5</v>
      </c>
      <c r="H843" t="s">
        <v>9</v>
      </c>
      <c r="I843">
        <f t="shared" si="91"/>
        <v>1</v>
      </c>
      <c r="J843">
        <f t="shared" si="87"/>
        <v>1</v>
      </c>
      <c r="K843">
        <f t="shared" si="88"/>
        <v>0</v>
      </c>
      <c r="L843">
        <f t="shared" si="89"/>
        <v>0</v>
      </c>
      <c r="M843">
        <f t="shared" si="90"/>
        <v>1</v>
      </c>
    </row>
    <row r="844" spans="1:13" x14ac:dyDescent="0.35">
      <c r="A844">
        <v>1</v>
      </c>
      <c r="B844">
        <v>1</v>
      </c>
      <c r="C844" t="s">
        <v>10</v>
      </c>
      <c r="D844">
        <v>30</v>
      </c>
      <c r="E844">
        <v>0</v>
      </c>
      <c r="F844">
        <v>0</v>
      </c>
      <c r="G844">
        <v>31</v>
      </c>
      <c r="H844" t="s">
        <v>11</v>
      </c>
      <c r="I844">
        <f t="shared" si="91"/>
        <v>0</v>
      </c>
      <c r="J844">
        <f t="shared" si="87"/>
        <v>0</v>
      </c>
      <c r="K844">
        <f t="shared" si="88"/>
        <v>1</v>
      </c>
      <c r="L844">
        <f t="shared" si="89"/>
        <v>1</v>
      </c>
      <c r="M844">
        <f t="shared" si="90"/>
        <v>0</v>
      </c>
    </row>
    <row r="845" spans="1:13" x14ac:dyDescent="0.35">
      <c r="A845">
        <v>0</v>
      </c>
      <c r="B845">
        <v>3</v>
      </c>
      <c r="C845" t="s">
        <v>8</v>
      </c>
      <c r="D845">
        <v>34.5</v>
      </c>
      <c r="E845">
        <v>0</v>
      </c>
      <c r="F845">
        <v>0</v>
      </c>
      <c r="G845">
        <v>6.4375</v>
      </c>
      <c r="H845" t="s">
        <v>11</v>
      </c>
      <c r="I845">
        <f t="shared" si="91"/>
        <v>1</v>
      </c>
      <c r="J845">
        <f t="shared" si="87"/>
        <v>0</v>
      </c>
      <c r="K845">
        <f t="shared" si="88"/>
        <v>1</v>
      </c>
      <c r="L845">
        <f t="shared" si="89"/>
        <v>0</v>
      </c>
      <c r="M845">
        <f t="shared" si="90"/>
        <v>0</v>
      </c>
    </row>
    <row r="846" spans="1:13" x14ac:dyDescent="0.35">
      <c r="A846">
        <v>0</v>
      </c>
      <c r="B846">
        <v>3</v>
      </c>
      <c r="C846" t="s">
        <v>8</v>
      </c>
      <c r="D846">
        <v>17</v>
      </c>
      <c r="E846">
        <v>0</v>
      </c>
      <c r="F846">
        <v>0</v>
      </c>
      <c r="G846">
        <v>8.6624999999999996</v>
      </c>
      <c r="H846" t="s">
        <v>9</v>
      </c>
      <c r="I846">
        <f t="shared" si="91"/>
        <v>1</v>
      </c>
      <c r="J846">
        <f t="shared" si="87"/>
        <v>1</v>
      </c>
      <c r="K846">
        <f t="shared" si="88"/>
        <v>0</v>
      </c>
      <c r="L846">
        <f t="shared" si="89"/>
        <v>0</v>
      </c>
      <c r="M846">
        <f t="shared" si="90"/>
        <v>0</v>
      </c>
    </row>
    <row r="847" spans="1:13" x14ac:dyDescent="0.35">
      <c r="A847">
        <v>0</v>
      </c>
      <c r="B847">
        <v>3</v>
      </c>
      <c r="C847" t="s">
        <v>8</v>
      </c>
      <c r="D847">
        <v>42</v>
      </c>
      <c r="E847">
        <v>0</v>
      </c>
      <c r="F847">
        <v>0</v>
      </c>
      <c r="G847">
        <v>7.55</v>
      </c>
      <c r="H847" t="s">
        <v>9</v>
      </c>
      <c r="I847">
        <f t="shared" si="91"/>
        <v>1</v>
      </c>
      <c r="J847">
        <f t="shared" si="87"/>
        <v>1</v>
      </c>
      <c r="K847">
        <f t="shared" si="88"/>
        <v>0</v>
      </c>
      <c r="L847">
        <f t="shared" si="89"/>
        <v>0</v>
      </c>
      <c r="M847">
        <f t="shared" si="90"/>
        <v>0</v>
      </c>
    </row>
    <row r="848" spans="1:13" x14ac:dyDescent="0.35">
      <c r="A848">
        <v>0</v>
      </c>
      <c r="B848">
        <v>3</v>
      </c>
      <c r="C848" t="s">
        <v>8</v>
      </c>
      <c r="E848">
        <v>8</v>
      </c>
      <c r="F848">
        <v>2</v>
      </c>
      <c r="G848">
        <v>69.55</v>
      </c>
      <c r="H848" t="s">
        <v>9</v>
      </c>
      <c r="J848">
        <f t="shared" si="87"/>
        <v>1</v>
      </c>
      <c r="K848">
        <f t="shared" si="88"/>
        <v>0</v>
      </c>
      <c r="L848">
        <f t="shared" si="89"/>
        <v>0</v>
      </c>
      <c r="M848">
        <f t="shared" si="90"/>
        <v>0</v>
      </c>
    </row>
    <row r="849" spans="1:13" x14ac:dyDescent="0.35">
      <c r="A849">
        <v>0</v>
      </c>
      <c r="B849">
        <v>3</v>
      </c>
      <c r="C849" t="s">
        <v>8</v>
      </c>
      <c r="D849">
        <v>35</v>
      </c>
      <c r="E849">
        <v>0</v>
      </c>
      <c r="F849">
        <v>0</v>
      </c>
      <c r="G849">
        <v>7.8958000000000004</v>
      </c>
      <c r="H849" t="s">
        <v>11</v>
      </c>
      <c r="I849">
        <f>IF(Sex="male",1,0)</f>
        <v>1</v>
      </c>
      <c r="J849">
        <f t="shared" si="87"/>
        <v>0</v>
      </c>
      <c r="K849">
        <f t="shared" si="88"/>
        <v>1</v>
      </c>
      <c r="L849">
        <f t="shared" si="89"/>
        <v>0</v>
      </c>
      <c r="M849">
        <f t="shared" si="90"/>
        <v>0</v>
      </c>
    </row>
    <row r="850" spans="1:13" x14ac:dyDescent="0.35">
      <c r="A850">
        <v>0</v>
      </c>
      <c r="B850">
        <v>2</v>
      </c>
      <c r="C850" t="s">
        <v>8</v>
      </c>
      <c r="D850">
        <v>28</v>
      </c>
      <c r="E850">
        <v>0</v>
      </c>
      <c r="F850">
        <v>1</v>
      </c>
      <c r="G850">
        <v>33</v>
      </c>
      <c r="H850" t="s">
        <v>9</v>
      </c>
      <c r="I850">
        <f>IF(Sex="male",1,0)</f>
        <v>1</v>
      </c>
      <c r="J850">
        <f t="shared" si="87"/>
        <v>1</v>
      </c>
      <c r="K850">
        <f t="shared" si="88"/>
        <v>0</v>
      </c>
      <c r="L850">
        <f t="shared" si="89"/>
        <v>0</v>
      </c>
      <c r="M850">
        <f t="shared" si="90"/>
        <v>1</v>
      </c>
    </row>
    <row r="851" spans="1:13" x14ac:dyDescent="0.35">
      <c r="A851">
        <v>1</v>
      </c>
      <c r="B851">
        <v>1</v>
      </c>
      <c r="C851" t="s">
        <v>10</v>
      </c>
      <c r="E851">
        <v>1</v>
      </c>
      <c r="F851">
        <v>0</v>
      </c>
      <c r="G851">
        <v>89.104200000000006</v>
      </c>
      <c r="H851" t="s">
        <v>11</v>
      </c>
      <c r="J851">
        <f t="shared" si="87"/>
        <v>0</v>
      </c>
      <c r="K851">
        <f t="shared" si="88"/>
        <v>1</v>
      </c>
      <c r="L851">
        <f t="shared" si="89"/>
        <v>1</v>
      </c>
      <c r="M851">
        <f t="shared" si="90"/>
        <v>0</v>
      </c>
    </row>
    <row r="852" spans="1:13" x14ac:dyDescent="0.35">
      <c r="A852">
        <v>0</v>
      </c>
      <c r="B852">
        <v>3</v>
      </c>
      <c r="C852" t="s">
        <v>8</v>
      </c>
      <c r="D852">
        <v>4</v>
      </c>
      <c r="E852">
        <v>4</v>
      </c>
      <c r="F852">
        <v>2</v>
      </c>
      <c r="G852">
        <v>31.274999999999999</v>
      </c>
      <c r="H852" t="s">
        <v>9</v>
      </c>
      <c r="I852">
        <f t="shared" ref="I852:I860" si="92">IF(Sex="male",1,0)</f>
        <v>1</v>
      </c>
      <c r="J852">
        <f t="shared" si="87"/>
        <v>1</v>
      </c>
      <c r="K852">
        <f t="shared" si="88"/>
        <v>0</v>
      </c>
      <c r="L852">
        <f t="shared" si="89"/>
        <v>0</v>
      </c>
      <c r="M852">
        <f t="shared" si="90"/>
        <v>0</v>
      </c>
    </row>
    <row r="853" spans="1:13" x14ac:dyDescent="0.35">
      <c r="A853">
        <v>0</v>
      </c>
      <c r="B853">
        <v>3</v>
      </c>
      <c r="C853" t="s">
        <v>8</v>
      </c>
      <c r="D853">
        <v>74</v>
      </c>
      <c r="E853">
        <v>0</v>
      </c>
      <c r="F853">
        <v>0</v>
      </c>
      <c r="G853">
        <v>7.7750000000000004</v>
      </c>
      <c r="H853" t="s">
        <v>9</v>
      </c>
      <c r="I853">
        <f t="shared" si="92"/>
        <v>1</v>
      </c>
      <c r="J853">
        <f t="shared" si="87"/>
        <v>1</v>
      </c>
      <c r="K853">
        <f t="shared" si="88"/>
        <v>0</v>
      </c>
      <c r="L853">
        <f t="shared" si="89"/>
        <v>0</v>
      </c>
      <c r="M853">
        <f t="shared" si="90"/>
        <v>0</v>
      </c>
    </row>
    <row r="854" spans="1:13" x14ac:dyDescent="0.35">
      <c r="A854">
        <v>0</v>
      </c>
      <c r="B854">
        <v>3</v>
      </c>
      <c r="C854" t="s">
        <v>10</v>
      </c>
      <c r="D854">
        <v>9</v>
      </c>
      <c r="E854">
        <v>1</v>
      </c>
      <c r="F854">
        <v>1</v>
      </c>
      <c r="G854">
        <v>15.245799999999999</v>
      </c>
      <c r="H854" t="s">
        <v>11</v>
      </c>
      <c r="I854">
        <f t="shared" si="92"/>
        <v>0</v>
      </c>
      <c r="J854">
        <f t="shared" si="87"/>
        <v>0</v>
      </c>
      <c r="K854">
        <f t="shared" si="88"/>
        <v>1</v>
      </c>
      <c r="L854">
        <f t="shared" si="89"/>
        <v>0</v>
      </c>
      <c r="M854">
        <f t="shared" si="90"/>
        <v>0</v>
      </c>
    </row>
    <row r="855" spans="1:13" x14ac:dyDescent="0.35">
      <c r="A855">
        <v>1</v>
      </c>
      <c r="B855">
        <v>1</v>
      </c>
      <c r="C855" t="s">
        <v>10</v>
      </c>
      <c r="D855">
        <v>16</v>
      </c>
      <c r="E855">
        <v>0</v>
      </c>
      <c r="F855">
        <v>1</v>
      </c>
      <c r="G855">
        <v>39.4</v>
      </c>
      <c r="H855" t="s">
        <v>9</v>
      </c>
      <c r="I855">
        <f t="shared" si="92"/>
        <v>0</v>
      </c>
      <c r="J855">
        <f t="shared" si="87"/>
        <v>1</v>
      </c>
      <c r="K855">
        <f t="shared" si="88"/>
        <v>0</v>
      </c>
      <c r="L855">
        <f t="shared" si="89"/>
        <v>1</v>
      </c>
      <c r="M855">
        <f t="shared" si="90"/>
        <v>0</v>
      </c>
    </row>
    <row r="856" spans="1:13" x14ac:dyDescent="0.35">
      <c r="A856">
        <v>0</v>
      </c>
      <c r="B856">
        <v>2</v>
      </c>
      <c r="C856" t="s">
        <v>10</v>
      </c>
      <c r="D856">
        <v>44</v>
      </c>
      <c r="E856">
        <v>1</v>
      </c>
      <c r="F856">
        <v>0</v>
      </c>
      <c r="G856">
        <v>26</v>
      </c>
      <c r="H856" t="s">
        <v>9</v>
      </c>
      <c r="I856">
        <f t="shared" si="92"/>
        <v>0</v>
      </c>
      <c r="J856">
        <f t="shared" si="87"/>
        <v>1</v>
      </c>
      <c r="K856">
        <f t="shared" si="88"/>
        <v>0</v>
      </c>
      <c r="L856">
        <f t="shared" si="89"/>
        <v>0</v>
      </c>
      <c r="M856">
        <f t="shared" si="90"/>
        <v>1</v>
      </c>
    </row>
    <row r="857" spans="1:13" x14ac:dyDescent="0.35">
      <c r="A857">
        <v>1</v>
      </c>
      <c r="B857">
        <v>3</v>
      </c>
      <c r="C857" t="s">
        <v>10</v>
      </c>
      <c r="D857">
        <v>18</v>
      </c>
      <c r="E857">
        <v>0</v>
      </c>
      <c r="F857">
        <v>1</v>
      </c>
      <c r="G857">
        <v>9.35</v>
      </c>
      <c r="H857" t="s">
        <v>9</v>
      </c>
      <c r="I857">
        <f t="shared" si="92"/>
        <v>0</v>
      </c>
      <c r="J857">
        <f t="shared" si="87"/>
        <v>1</v>
      </c>
      <c r="K857">
        <f t="shared" si="88"/>
        <v>0</v>
      </c>
      <c r="L857">
        <f t="shared" si="89"/>
        <v>0</v>
      </c>
      <c r="M857">
        <f t="shared" si="90"/>
        <v>0</v>
      </c>
    </row>
    <row r="858" spans="1:13" x14ac:dyDescent="0.35">
      <c r="A858">
        <v>1</v>
      </c>
      <c r="B858">
        <v>1</v>
      </c>
      <c r="C858" t="s">
        <v>10</v>
      </c>
      <c r="D858">
        <v>45</v>
      </c>
      <c r="E858">
        <v>1</v>
      </c>
      <c r="F858">
        <v>1</v>
      </c>
      <c r="G858">
        <v>164.86670000000001</v>
      </c>
      <c r="H858" t="s">
        <v>9</v>
      </c>
      <c r="I858">
        <f t="shared" si="92"/>
        <v>0</v>
      </c>
      <c r="J858">
        <f t="shared" si="87"/>
        <v>1</v>
      </c>
      <c r="K858">
        <f t="shared" si="88"/>
        <v>0</v>
      </c>
      <c r="L858">
        <f t="shared" si="89"/>
        <v>1</v>
      </c>
      <c r="M858">
        <f t="shared" si="90"/>
        <v>0</v>
      </c>
    </row>
    <row r="859" spans="1:13" x14ac:dyDescent="0.35">
      <c r="A859">
        <v>1</v>
      </c>
      <c r="B859">
        <v>1</v>
      </c>
      <c r="C859" t="s">
        <v>8</v>
      </c>
      <c r="D859">
        <v>51</v>
      </c>
      <c r="E859">
        <v>0</v>
      </c>
      <c r="F859">
        <v>0</v>
      </c>
      <c r="G859">
        <v>26.55</v>
      </c>
      <c r="H859" t="s">
        <v>9</v>
      </c>
      <c r="I859">
        <f t="shared" si="92"/>
        <v>1</v>
      </c>
      <c r="J859">
        <f t="shared" si="87"/>
        <v>1</v>
      </c>
      <c r="K859">
        <f t="shared" si="88"/>
        <v>0</v>
      </c>
      <c r="L859">
        <f t="shared" si="89"/>
        <v>1</v>
      </c>
      <c r="M859">
        <f t="shared" si="90"/>
        <v>0</v>
      </c>
    </row>
    <row r="860" spans="1:13" x14ac:dyDescent="0.35">
      <c r="A860">
        <v>1</v>
      </c>
      <c r="B860">
        <v>3</v>
      </c>
      <c r="C860" t="s">
        <v>10</v>
      </c>
      <c r="D860">
        <v>24</v>
      </c>
      <c r="E860">
        <v>0</v>
      </c>
      <c r="F860">
        <v>3</v>
      </c>
      <c r="G860">
        <v>19.258299999999998</v>
      </c>
      <c r="H860" t="s">
        <v>11</v>
      </c>
      <c r="I860">
        <f t="shared" si="92"/>
        <v>0</v>
      </c>
      <c r="J860">
        <f t="shared" si="87"/>
        <v>0</v>
      </c>
      <c r="K860">
        <f t="shared" si="88"/>
        <v>1</v>
      </c>
      <c r="L860">
        <f t="shared" si="89"/>
        <v>0</v>
      </c>
      <c r="M860">
        <f t="shared" si="90"/>
        <v>0</v>
      </c>
    </row>
    <row r="861" spans="1:13" x14ac:dyDescent="0.35">
      <c r="A861">
        <v>0</v>
      </c>
      <c r="B861">
        <v>3</v>
      </c>
      <c r="C861" t="s">
        <v>8</v>
      </c>
      <c r="E861">
        <v>0</v>
      </c>
      <c r="F861">
        <v>0</v>
      </c>
      <c r="G861">
        <v>7.2291999999999996</v>
      </c>
      <c r="H861" t="s">
        <v>11</v>
      </c>
      <c r="J861">
        <f t="shared" si="87"/>
        <v>0</v>
      </c>
      <c r="K861">
        <f t="shared" si="88"/>
        <v>1</v>
      </c>
      <c r="L861">
        <f t="shared" si="89"/>
        <v>0</v>
      </c>
      <c r="M861">
        <f t="shared" si="90"/>
        <v>0</v>
      </c>
    </row>
    <row r="862" spans="1:13" x14ac:dyDescent="0.35">
      <c r="A862">
        <v>0</v>
      </c>
      <c r="B862">
        <v>3</v>
      </c>
      <c r="C862" t="s">
        <v>8</v>
      </c>
      <c r="D862">
        <v>41</v>
      </c>
      <c r="E862">
        <v>2</v>
      </c>
      <c r="F862">
        <v>0</v>
      </c>
      <c r="G862">
        <v>14.1083</v>
      </c>
      <c r="H862" t="s">
        <v>9</v>
      </c>
      <c r="I862">
        <f>IF(Sex="male",1,0)</f>
        <v>1</v>
      </c>
      <c r="J862">
        <f t="shared" si="87"/>
        <v>1</v>
      </c>
      <c r="K862">
        <f t="shared" si="88"/>
        <v>0</v>
      </c>
      <c r="L862">
        <f t="shared" si="89"/>
        <v>0</v>
      </c>
      <c r="M862">
        <f t="shared" si="90"/>
        <v>0</v>
      </c>
    </row>
    <row r="863" spans="1:13" x14ac:dyDescent="0.35">
      <c r="A863">
        <v>0</v>
      </c>
      <c r="B863">
        <v>2</v>
      </c>
      <c r="C863" t="s">
        <v>8</v>
      </c>
      <c r="D863">
        <v>21</v>
      </c>
      <c r="E863">
        <v>1</v>
      </c>
      <c r="F863">
        <v>0</v>
      </c>
      <c r="G863">
        <v>11.5</v>
      </c>
      <c r="H863" t="s">
        <v>9</v>
      </c>
      <c r="I863">
        <f>IF(Sex="male",1,0)</f>
        <v>1</v>
      </c>
      <c r="J863">
        <f t="shared" si="87"/>
        <v>1</v>
      </c>
      <c r="K863">
        <f t="shared" si="88"/>
        <v>0</v>
      </c>
      <c r="L863">
        <f t="shared" si="89"/>
        <v>0</v>
      </c>
      <c r="M863">
        <f t="shared" si="90"/>
        <v>1</v>
      </c>
    </row>
    <row r="864" spans="1:13" x14ac:dyDescent="0.35">
      <c r="A864">
        <v>1</v>
      </c>
      <c r="B864">
        <v>1</v>
      </c>
      <c r="C864" t="s">
        <v>10</v>
      </c>
      <c r="D864">
        <v>48</v>
      </c>
      <c r="E864">
        <v>0</v>
      </c>
      <c r="F864">
        <v>0</v>
      </c>
      <c r="G864">
        <v>25.929200000000002</v>
      </c>
      <c r="H864" t="s">
        <v>9</v>
      </c>
      <c r="I864">
        <f>IF(Sex="male",1,0)</f>
        <v>0</v>
      </c>
      <c r="J864">
        <f t="shared" si="87"/>
        <v>1</v>
      </c>
      <c r="K864">
        <f t="shared" si="88"/>
        <v>0</v>
      </c>
      <c r="L864">
        <f t="shared" si="89"/>
        <v>1</v>
      </c>
      <c r="M864">
        <f t="shared" si="90"/>
        <v>0</v>
      </c>
    </row>
    <row r="865" spans="1:13" x14ac:dyDescent="0.35">
      <c r="A865">
        <v>0</v>
      </c>
      <c r="B865">
        <v>3</v>
      </c>
      <c r="C865" t="s">
        <v>10</v>
      </c>
      <c r="E865">
        <v>8</v>
      </c>
      <c r="F865">
        <v>2</v>
      </c>
      <c r="G865">
        <v>69.55</v>
      </c>
      <c r="H865" t="s">
        <v>9</v>
      </c>
      <c r="J865">
        <f t="shared" si="87"/>
        <v>1</v>
      </c>
      <c r="K865">
        <f t="shared" si="88"/>
        <v>0</v>
      </c>
      <c r="L865">
        <f t="shared" si="89"/>
        <v>0</v>
      </c>
      <c r="M865">
        <f t="shared" si="90"/>
        <v>0</v>
      </c>
    </row>
    <row r="866" spans="1:13" x14ac:dyDescent="0.35">
      <c r="A866">
        <v>0</v>
      </c>
      <c r="B866">
        <v>2</v>
      </c>
      <c r="C866" t="s">
        <v>8</v>
      </c>
      <c r="D866">
        <v>24</v>
      </c>
      <c r="E866">
        <v>0</v>
      </c>
      <c r="F866">
        <v>0</v>
      </c>
      <c r="G866">
        <v>13</v>
      </c>
      <c r="H866" t="s">
        <v>9</v>
      </c>
      <c r="I866">
        <f>IF(Sex="male",1,0)</f>
        <v>1</v>
      </c>
      <c r="J866">
        <f t="shared" si="87"/>
        <v>1</v>
      </c>
      <c r="K866">
        <f t="shared" si="88"/>
        <v>0</v>
      </c>
      <c r="L866">
        <f t="shared" si="89"/>
        <v>0</v>
      </c>
      <c r="M866">
        <f t="shared" si="90"/>
        <v>1</v>
      </c>
    </row>
    <row r="867" spans="1:13" x14ac:dyDescent="0.35">
      <c r="A867">
        <v>1</v>
      </c>
      <c r="B867">
        <v>2</v>
      </c>
      <c r="C867" t="s">
        <v>10</v>
      </c>
      <c r="D867">
        <v>42</v>
      </c>
      <c r="E867">
        <v>0</v>
      </c>
      <c r="F867">
        <v>0</v>
      </c>
      <c r="G867">
        <v>13</v>
      </c>
      <c r="H867" t="s">
        <v>9</v>
      </c>
      <c r="I867">
        <f>IF(Sex="male",1,0)</f>
        <v>0</v>
      </c>
      <c r="J867">
        <f t="shared" si="87"/>
        <v>1</v>
      </c>
      <c r="K867">
        <f t="shared" si="88"/>
        <v>0</v>
      </c>
      <c r="L867">
        <f t="shared" si="89"/>
        <v>0</v>
      </c>
      <c r="M867">
        <f t="shared" si="90"/>
        <v>1</v>
      </c>
    </row>
    <row r="868" spans="1:13" x14ac:dyDescent="0.35">
      <c r="A868">
        <v>1</v>
      </c>
      <c r="B868">
        <v>2</v>
      </c>
      <c r="C868" t="s">
        <v>10</v>
      </c>
      <c r="D868">
        <v>27</v>
      </c>
      <c r="E868">
        <v>1</v>
      </c>
      <c r="F868">
        <v>0</v>
      </c>
      <c r="G868">
        <v>13.8583</v>
      </c>
      <c r="H868" t="s">
        <v>11</v>
      </c>
      <c r="I868">
        <f>IF(Sex="male",1,0)</f>
        <v>0</v>
      </c>
      <c r="J868">
        <f t="shared" si="87"/>
        <v>0</v>
      </c>
      <c r="K868">
        <f t="shared" si="88"/>
        <v>1</v>
      </c>
      <c r="L868">
        <f t="shared" si="89"/>
        <v>0</v>
      </c>
      <c r="M868">
        <f t="shared" si="90"/>
        <v>1</v>
      </c>
    </row>
    <row r="869" spans="1:13" x14ac:dyDescent="0.35">
      <c r="A869">
        <v>0</v>
      </c>
      <c r="B869">
        <v>1</v>
      </c>
      <c r="C869" t="s">
        <v>8</v>
      </c>
      <c r="D869">
        <v>31</v>
      </c>
      <c r="E869">
        <v>0</v>
      </c>
      <c r="F869">
        <v>0</v>
      </c>
      <c r="G869">
        <v>50.495800000000003</v>
      </c>
      <c r="H869" t="s">
        <v>9</v>
      </c>
      <c r="I869">
        <f>IF(Sex="male",1,0)</f>
        <v>1</v>
      </c>
      <c r="J869">
        <f t="shared" si="87"/>
        <v>1</v>
      </c>
      <c r="K869">
        <f t="shared" si="88"/>
        <v>0</v>
      </c>
      <c r="L869">
        <f t="shared" si="89"/>
        <v>1</v>
      </c>
      <c r="M869">
        <f t="shared" si="90"/>
        <v>0</v>
      </c>
    </row>
    <row r="870" spans="1:13" x14ac:dyDescent="0.35">
      <c r="A870">
        <v>0</v>
      </c>
      <c r="B870">
        <v>3</v>
      </c>
      <c r="C870" t="s">
        <v>8</v>
      </c>
      <c r="E870">
        <v>0</v>
      </c>
      <c r="F870">
        <v>0</v>
      </c>
      <c r="G870">
        <v>9.5</v>
      </c>
      <c r="H870" t="s">
        <v>9</v>
      </c>
      <c r="J870">
        <f t="shared" si="87"/>
        <v>1</v>
      </c>
      <c r="K870">
        <f t="shared" si="88"/>
        <v>0</v>
      </c>
      <c r="L870">
        <f t="shared" si="89"/>
        <v>0</v>
      </c>
      <c r="M870">
        <f t="shared" si="90"/>
        <v>0</v>
      </c>
    </row>
    <row r="871" spans="1:13" x14ac:dyDescent="0.35">
      <c r="A871">
        <v>1</v>
      </c>
      <c r="B871">
        <v>3</v>
      </c>
      <c r="C871" t="s">
        <v>8</v>
      </c>
      <c r="D871">
        <v>4</v>
      </c>
      <c r="E871">
        <v>1</v>
      </c>
      <c r="F871">
        <v>1</v>
      </c>
      <c r="G871">
        <v>11.1333</v>
      </c>
      <c r="H871" t="s">
        <v>9</v>
      </c>
      <c r="I871">
        <f t="shared" ref="I871:I879" si="93">IF(Sex="male",1,0)</f>
        <v>1</v>
      </c>
      <c r="J871">
        <f t="shared" si="87"/>
        <v>1</v>
      </c>
      <c r="K871">
        <f t="shared" si="88"/>
        <v>0</v>
      </c>
      <c r="L871">
        <f t="shared" si="89"/>
        <v>0</v>
      </c>
      <c r="M871">
        <f t="shared" si="90"/>
        <v>0</v>
      </c>
    </row>
    <row r="872" spans="1:13" x14ac:dyDescent="0.35">
      <c r="A872">
        <v>0</v>
      </c>
      <c r="B872">
        <v>3</v>
      </c>
      <c r="C872" t="s">
        <v>8</v>
      </c>
      <c r="D872">
        <v>26</v>
      </c>
      <c r="E872">
        <v>0</v>
      </c>
      <c r="F872">
        <v>0</v>
      </c>
      <c r="G872">
        <v>7.8958000000000004</v>
      </c>
      <c r="H872" t="s">
        <v>9</v>
      </c>
      <c r="I872">
        <f t="shared" si="93"/>
        <v>1</v>
      </c>
      <c r="J872">
        <f t="shared" si="87"/>
        <v>1</v>
      </c>
      <c r="K872">
        <f t="shared" si="88"/>
        <v>0</v>
      </c>
      <c r="L872">
        <f t="shared" si="89"/>
        <v>0</v>
      </c>
      <c r="M872">
        <f t="shared" si="90"/>
        <v>0</v>
      </c>
    </row>
    <row r="873" spans="1:13" x14ac:dyDescent="0.35">
      <c r="A873">
        <v>1</v>
      </c>
      <c r="B873">
        <v>1</v>
      </c>
      <c r="C873" t="s">
        <v>10</v>
      </c>
      <c r="D873">
        <v>47</v>
      </c>
      <c r="E873">
        <v>1</v>
      </c>
      <c r="F873">
        <v>1</v>
      </c>
      <c r="G873">
        <v>52.554200000000002</v>
      </c>
      <c r="H873" t="s">
        <v>9</v>
      </c>
      <c r="I873">
        <f t="shared" si="93"/>
        <v>0</v>
      </c>
      <c r="J873">
        <f t="shared" si="87"/>
        <v>1</v>
      </c>
      <c r="K873">
        <f t="shared" si="88"/>
        <v>0</v>
      </c>
      <c r="L873">
        <f t="shared" si="89"/>
        <v>1</v>
      </c>
      <c r="M873">
        <f t="shared" si="90"/>
        <v>0</v>
      </c>
    </row>
    <row r="874" spans="1:13" x14ac:dyDescent="0.35">
      <c r="A874">
        <v>0</v>
      </c>
      <c r="B874">
        <v>1</v>
      </c>
      <c r="C874" t="s">
        <v>8</v>
      </c>
      <c r="D874">
        <v>33</v>
      </c>
      <c r="E874">
        <v>0</v>
      </c>
      <c r="F874">
        <v>0</v>
      </c>
      <c r="G874">
        <v>5</v>
      </c>
      <c r="H874" t="s">
        <v>9</v>
      </c>
      <c r="I874">
        <f t="shared" si="93"/>
        <v>1</v>
      </c>
      <c r="J874">
        <f t="shared" si="87"/>
        <v>1</v>
      </c>
      <c r="K874">
        <f t="shared" si="88"/>
        <v>0</v>
      </c>
      <c r="L874">
        <f t="shared" si="89"/>
        <v>1</v>
      </c>
      <c r="M874">
        <f t="shared" si="90"/>
        <v>0</v>
      </c>
    </row>
    <row r="875" spans="1:13" x14ac:dyDescent="0.35">
      <c r="A875">
        <v>0</v>
      </c>
      <c r="B875">
        <v>3</v>
      </c>
      <c r="C875" t="s">
        <v>8</v>
      </c>
      <c r="D875">
        <v>47</v>
      </c>
      <c r="E875">
        <v>0</v>
      </c>
      <c r="F875">
        <v>0</v>
      </c>
      <c r="G875">
        <v>9</v>
      </c>
      <c r="H875" t="s">
        <v>9</v>
      </c>
      <c r="I875">
        <f t="shared" si="93"/>
        <v>1</v>
      </c>
      <c r="J875">
        <f t="shared" si="87"/>
        <v>1</v>
      </c>
      <c r="K875">
        <f t="shared" si="88"/>
        <v>0</v>
      </c>
      <c r="L875">
        <f t="shared" si="89"/>
        <v>0</v>
      </c>
      <c r="M875">
        <f t="shared" si="90"/>
        <v>0</v>
      </c>
    </row>
    <row r="876" spans="1:13" x14ac:dyDescent="0.35">
      <c r="A876">
        <v>1</v>
      </c>
      <c r="B876">
        <v>2</v>
      </c>
      <c r="C876" t="s">
        <v>10</v>
      </c>
      <c r="D876">
        <v>28</v>
      </c>
      <c r="E876">
        <v>1</v>
      </c>
      <c r="F876">
        <v>0</v>
      </c>
      <c r="G876">
        <v>24</v>
      </c>
      <c r="H876" t="s">
        <v>11</v>
      </c>
      <c r="I876">
        <f t="shared" si="93"/>
        <v>0</v>
      </c>
      <c r="J876">
        <f t="shared" si="87"/>
        <v>0</v>
      </c>
      <c r="K876">
        <f t="shared" si="88"/>
        <v>1</v>
      </c>
      <c r="L876">
        <f t="shared" si="89"/>
        <v>0</v>
      </c>
      <c r="M876">
        <f t="shared" si="90"/>
        <v>1</v>
      </c>
    </row>
    <row r="877" spans="1:13" x14ac:dyDescent="0.35">
      <c r="A877">
        <v>1</v>
      </c>
      <c r="B877">
        <v>3</v>
      </c>
      <c r="C877" t="s">
        <v>10</v>
      </c>
      <c r="D877">
        <v>15</v>
      </c>
      <c r="E877">
        <v>0</v>
      </c>
      <c r="F877">
        <v>0</v>
      </c>
      <c r="G877">
        <v>7.2249999999999996</v>
      </c>
      <c r="H877" t="s">
        <v>11</v>
      </c>
      <c r="I877">
        <f t="shared" si="93"/>
        <v>0</v>
      </c>
      <c r="J877">
        <f t="shared" si="87"/>
        <v>0</v>
      </c>
      <c r="K877">
        <f t="shared" si="88"/>
        <v>1</v>
      </c>
      <c r="L877">
        <f t="shared" si="89"/>
        <v>0</v>
      </c>
      <c r="M877">
        <f t="shared" si="90"/>
        <v>0</v>
      </c>
    </row>
    <row r="878" spans="1:13" x14ac:dyDescent="0.35">
      <c r="A878">
        <v>0</v>
      </c>
      <c r="B878">
        <v>3</v>
      </c>
      <c r="C878" t="s">
        <v>8</v>
      </c>
      <c r="D878">
        <v>20</v>
      </c>
      <c r="E878">
        <v>0</v>
      </c>
      <c r="F878">
        <v>0</v>
      </c>
      <c r="G878">
        <v>9.8458000000000006</v>
      </c>
      <c r="H878" t="s">
        <v>9</v>
      </c>
      <c r="I878">
        <f t="shared" si="93"/>
        <v>1</v>
      </c>
      <c r="J878">
        <f t="shared" si="87"/>
        <v>1</v>
      </c>
      <c r="K878">
        <f t="shared" si="88"/>
        <v>0</v>
      </c>
      <c r="L878">
        <f t="shared" si="89"/>
        <v>0</v>
      </c>
      <c r="M878">
        <f t="shared" si="90"/>
        <v>0</v>
      </c>
    </row>
    <row r="879" spans="1:13" x14ac:dyDescent="0.35">
      <c r="A879">
        <v>0</v>
      </c>
      <c r="B879">
        <v>3</v>
      </c>
      <c r="C879" t="s">
        <v>8</v>
      </c>
      <c r="D879">
        <v>19</v>
      </c>
      <c r="E879">
        <v>0</v>
      </c>
      <c r="F879">
        <v>0</v>
      </c>
      <c r="G879">
        <v>7.8958000000000004</v>
      </c>
      <c r="H879" t="s">
        <v>9</v>
      </c>
      <c r="I879">
        <f t="shared" si="93"/>
        <v>1</v>
      </c>
      <c r="J879">
        <f t="shared" si="87"/>
        <v>1</v>
      </c>
      <c r="K879">
        <f t="shared" si="88"/>
        <v>0</v>
      </c>
      <c r="L879">
        <f t="shared" si="89"/>
        <v>0</v>
      </c>
      <c r="M879">
        <f t="shared" si="90"/>
        <v>0</v>
      </c>
    </row>
    <row r="880" spans="1:13" x14ac:dyDescent="0.35">
      <c r="A880">
        <v>0</v>
      </c>
      <c r="B880">
        <v>3</v>
      </c>
      <c r="C880" t="s">
        <v>8</v>
      </c>
      <c r="E880">
        <v>0</v>
      </c>
      <c r="F880">
        <v>0</v>
      </c>
      <c r="G880">
        <v>7.8958000000000004</v>
      </c>
      <c r="H880" t="s">
        <v>9</v>
      </c>
      <c r="J880">
        <f t="shared" si="87"/>
        <v>1</v>
      </c>
      <c r="K880">
        <f t="shared" si="88"/>
        <v>0</v>
      </c>
      <c r="L880">
        <f t="shared" si="89"/>
        <v>0</v>
      </c>
      <c r="M880">
        <f t="shared" si="90"/>
        <v>0</v>
      </c>
    </row>
    <row r="881" spans="1:13" x14ac:dyDescent="0.35">
      <c r="A881">
        <v>1</v>
      </c>
      <c r="B881">
        <v>1</v>
      </c>
      <c r="C881" t="s">
        <v>10</v>
      </c>
      <c r="D881">
        <v>56</v>
      </c>
      <c r="E881">
        <v>0</v>
      </c>
      <c r="F881">
        <v>1</v>
      </c>
      <c r="G881">
        <v>83.158299999999997</v>
      </c>
      <c r="H881" t="s">
        <v>11</v>
      </c>
      <c r="I881">
        <f t="shared" ref="I881:I889" si="94">IF(Sex="male",1,0)</f>
        <v>0</v>
      </c>
      <c r="J881">
        <f t="shared" si="87"/>
        <v>0</v>
      </c>
      <c r="K881">
        <f t="shared" si="88"/>
        <v>1</v>
      </c>
      <c r="L881">
        <f t="shared" si="89"/>
        <v>1</v>
      </c>
      <c r="M881">
        <f t="shared" si="90"/>
        <v>0</v>
      </c>
    </row>
    <row r="882" spans="1:13" x14ac:dyDescent="0.35">
      <c r="A882">
        <v>1</v>
      </c>
      <c r="B882">
        <v>2</v>
      </c>
      <c r="C882" t="s">
        <v>10</v>
      </c>
      <c r="D882">
        <v>25</v>
      </c>
      <c r="E882">
        <v>0</v>
      </c>
      <c r="F882">
        <v>1</v>
      </c>
      <c r="G882">
        <v>26</v>
      </c>
      <c r="H882" t="s">
        <v>9</v>
      </c>
      <c r="I882">
        <f t="shared" si="94"/>
        <v>0</v>
      </c>
      <c r="J882">
        <f t="shared" si="87"/>
        <v>1</v>
      </c>
      <c r="K882">
        <f t="shared" si="88"/>
        <v>0</v>
      </c>
      <c r="L882">
        <f t="shared" si="89"/>
        <v>0</v>
      </c>
      <c r="M882">
        <f t="shared" si="90"/>
        <v>1</v>
      </c>
    </row>
    <row r="883" spans="1:13" x14ac:dyDescent="0.35">
      <c r="A883">
        <v>0</v>
      </c>
      <c r="B883">
        <v>3</v>
      </c>
      <c r="C883" t="s">
        <v>8</v>
      </c>
      <c r="D883">
        <v>33</v>
      </c>
      <c r="E883">
        <v>0</v>
      </c>
      <c r="F883">
        <v>0</v>
      </c>
      <c r="G883">
        <v>7.8958000000000004</v>
      </c>
      <c r="H883" t="s">
        <v>9</v>
      </c>
      <c r="I883">
        <f t="shared" si="94"/>
        <v>1</v>
      </c>
      <c r="J883">
        <f t="shared" si="87"/>
        <v>1</v>
      </c>
      <c r="K883">
        <f t="shared" si="88"/>
        <v>0</v>
      </c>
      <c r="L883">
        <f t="shared" si="89"/>
        <v>0</v>
      </c>
      <c r="M883">
        <f t="shared" si="90"/>
        <v>0</v>
      </c>
    </row>
    <row r="884" spans="1:13" x14ac:dyDescent="0.35">
      <c r="A884">
        <v>0</v>
      </c>
      <c r="B884">
        <v>3</v>
      </c>
      <c r="C884" t="s">
        <v>10</v>
      </c>
      <c r="D884">
        <v>22</v>
      </c>
      <c r="E884">
        <v>0</v>
      </c>
      <c r="F884">
        <v>0</v>
      </c>
      <c r="G884">
        <v>10.5167</v>
      </c>
      <c r="H884" t="s">
        <v>9</v>
      </c>
      <c r="I884">
        <f t="shared" si="94"/>
        <v>0</v>
      </c>
      <c r="J884">
        <f t="shared" si="87"/>
        <v>1</v>
      </c>
      <c r="K884">
        <f t="shared" si="88"/>
        <v>0</v>
      </c>
      <c r="L884">
        <f t="shared" si="89"/>
        <v>0</v>
      </c>
      <c r="M884">
        <f t="shared" si="90"/>
        <v>0</v>
      </c>
    </row>
    <row r="885" spans="1:13" x14ac:dyDescent="0.35">
      <c r="A885">
        <v>0</v>
      </c>
      <c r="B885">
        <v>2</v>
      </c>
      <c r="C885" t="s">
        <v>8</v>
      </c>
      <c r="D885">
        <v>28</v>
      </c>
      <c r="E885">
        <v>0</v>
      </c>
      <c r="F885">
        <v>0</v>
      </c>
      <c r="G885">
        <v>10.5</v>
      </c>
      <c r="H885" t="s">
        <v>9</v>
      </c>
      <c r="I885">
        <f t="shared" si="94"/>
        <v>1</v>
      </c>
      <c r="J885">
        <f t="shared" si="87"/>
        <v>1</v>
      </c>
      <c r="K885">
        <f t="shared" si="88"/>
        <v>0</v>
      </c>
      <c r="L885">
        <f t="shared" si="89"/>
        <v>0</v>
      </c>
      <c r="M885">
        <f t="shared" si="90"/>
        <v>1</v>
      </c>
    </row>
    <row r="886" spans="1:13" x14ac:dyDescent="0.35">
      <c r="A886">
        <v>0</v>
      </c>
      <c r="B886">
        <v>3</v>
      </c>
      <c r="C886" t="s">
        <v>8</v>
      </c>
      <c r="D886">
        <v>25</v>
      </c>
      <c r="E886">
        <v>0</v>
      </c>
      <c r="F886">
        <v>0</v>
      </c>
      <c r="G886">
        <v>7.05</v>
      </c>
      <c r="H886" t="s">
        <v>9</v>
      </c>
      <c r="I886">
        <f t="shared" si="94"/>
        <v>1</v>
      </c>
      <c r="J886">
        <f t="shared" si="87"/>
        <v>1</v>
      </c>
      <c r="K886">
        <f t="shared" si="88"/>
        <v>0</v>
      </c>
      <c r="L886">
        <f t="shared" si="89"/>
        <v>0</v>
      </c>
      <c r="M886">
        <f t="shared" si="90"/>
        <v>0</v>
      </c>
    </row>
    <row r="887" spans="1:13" x14ac:dyDescent="0.35">
      <c r="A887">
        <v>0</v>
      </c>
      <c r="B887">
        <v>3</v>
      </c>
      <c r="C887" t="s">
        <v>10</v>
      </c>
      <c r="D887">
        <v>39</v>
      </c>
      <c r="E887">
        <v>0</v>
      </c>
      <c r="F887">
        <v>5</v>
      </c>
      <c r="G887">
        <v>29.125</v>
      </c>
      <c r="H887" t="s">
        <v>12</v>
      </c>
      <c r="I887">
        <f t="shared" si="94"/>
        <v>0</v>
      </c>
      <c r="J887">
        <f t="shared" si="87"/>
        <v>0</v>
      </c>
      <c r="K887">
        <f t="shared" si="88"/>
        <v>0</v>
      </c>
      <c r="L887">
        <f t="shared" si="89"/>
        <v>0</v>
      </c>
      <c r="M887">
        <f t="shared" si="90"/>
        <v>0</v>
      </c>
    </row>
    <row r="888" spans="1:13" x14ac:dyDescent="0.35">
      <c r="A888">
        <v>0</v>
      </c>
      <c r="B888">
        <v>2</v>
      </c>
      <c r="C888" t="s">
        <v>8</v>
      </c>
      <c r="D888">
        <v>27</v>
      </c>
      <c r="E888">
        <v>0</v>
      </c>
      <c r="F888">
        <v>0</v>
      </c>
      <c r="G888">
        <v>13</v>
      </c>
      <c r="H888" t="s">
        <v>9</v>
      </c>
      <c r="I888">
        <f t="shared" si="94"/>
        <v>1</v>
      </c>
      <c r="J888">
        <f t="shared" si="87"/>
        <v>1</v>
      </c>
      <c r="K888">
        <f t="shared" si="88"/>
        <v>0</v>
      </c>
      <c r="L888">
        <f t="shared" si="89"/>
        <v>0</v>
      </c>
      <c r="M888">
        <f t="shared" si="90"/>
        <v>1</v>
      </c>
    </row>
    <row r="889" spans="1:13" x14ac:dyDescent="0.35">
      <c r="A889">
        <v>1</v>
      </c>
      <c r="B889">
        <v>1</v>
      </c>
      <c r="C889" t="s">
        <v>10</v>
      </c>
      <c r="D889">
        <v>19</v>
      </c>
      <c r="E889">
        <v>0</v>
      </c>
      <c r="F889">
        <v>0</v>
      </c>
      <c r="G889">
        <v>30</v>
      </c>
      <c r="H889" t="s">
        <v>9</v>
      </c>
      <c r="I889">
        <f t="shared" si="94"/>
        <v>0</v>
      </c>
      <c r="J889">
        <f t="shared" si="87"/>
        <v>1</v>
      </c>
      <c r="K889">
        <f t="shared" si="88"/>
        <v>0</v>
      </c>
      <c r="L889">
        <f t="shared" si="89"/>
        <v>1</v>
      </c>
      <c r="M889">
        <f t="shared" si="90"/>
        <v>0</v>
      </c>
    </row>
    <row r="890" spans="1:13" x14ac:dyDescent="0.35">
      <c r="A890">
        <v>0</v>
      </c>
      <c r="B890">
        <v>3</v>
      </c>
      <c r="C890" t="s">
        <v>10</v>
      </c>
      <c r="E890">
        <v>1</v>
      </c>
      <c r="F890">
        <v>2</v>
      </c>
      <c r="G890">
        <v>23.45</v>
      </c>
      <c r="H890" t="s">
        <v>9</v>
      </c>
      <c r="J890">
        <f t="shared" si="87"/>
        <v>1</v>
      </c>
      <c r="K890">
        <f t="shared" si="88"/>
        <v>0</v>
      </c>
      <c r="L890">
        <f t="shared" si="89"/>
        <v>0</v>
      </c>
      <c r="M890">
        <f t="shared" si="90"/>
        <v>0</v>
      </c>
    </row>
    <row r="891" spans="1:13" x14ac:dyDescent="0.35">
      <c r="A891">
        <v>1</v>
      </c>
      <c r="B891">
        <v>1</v>
      </c>
      <c r="C891" t="s">
        <v>8</v>
      </c>
      <c r="D891">
        <v>26</v>
      </c>
      <c r="E891">
        <v>0</v>
      </c>
      <c r="F891">
        <v>0</v>
      </c>
      <c r="G891">
        <v>30</v>
      </c>
      <c r="H891" t="s">
        <v>11</v>
      </c>
      <c r="I891">
        <f>IF(Sex="male",1,0)</f>
        <v>1</v>
      </c>
      <c r="J891">
        <f t="shared" si="87"/>
        <v>0</v>
      </c>
      <c r="K891">
        <f t="shared" si="88"/>
        <v>1</v>
      </c>
      <c r="L891">
        <f t="shared" si="89"/>
        <v>1</v>
      </c>
      <c r="M891">
        <f t="shared" si="90"/>
        <v>0</v>
      </c>
    </row>
    <row r="892" spans="1:13" x14ac:dyDescent="0.35">
      <c r="A892">
        <v>0</v>
      </c>
      <c r="B892">
        <v>3</v>
      </c>
      <c r="C892" t="s">
        <v>8</v>
      </c>
      <c r="D892">
        <v>32</v>
      </c>
      <c r="E892">
        <v>0</v>
      </c>
      <c r="F892">
        <v>0</v>
      </c>
      <c r="G892">
        <v>7.75</v>
      </c>
      <c r="H892" t="s">
        <v>12</v>
      </c>
      <c r="I892">
        <f>IF(Sex="male",1,0)</f>
        <v>1</v>
      </c>
      <c r="J892">
        <f t="shared" si="87"/>
        <v>0</v>
      </c>
      <c r="K892">
        <f t="shared" si="88"/>
        <v>0</v>
      </c>
      <c r="L892">
        <f t="shared" si="89"/>
        <v>0</v>
      </c>
      <c r="M892">
        <f t="shared" si="90"/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894"/>
  <sheetViews>
    <sheetView zoomScale="90" workbookViewId="0">
      <selection activeCell="R14" sqref="R14"/>
    </sheetView>
  </sheetViews>
  <sheetFormatPr defaultRowHeight="14.5" x14ac:dyDescent="0.35"/>
  <cols>
    <col min="1" max="1" width="16.7265625" customWidth="1"/>
    <col min="2" max="2" width="14.26953125" customWidth="1"/>
    <col min="6" max="6" width="8.7265625" style="2"/>
    <col min="8" max="10" width="12.1796875" customWidth="1"/>
    <col min="11" max="11" width="14.08984375" style="5" customWidth="1"/>
    <col min="12" max="12" width="15" customWidth="1"/>
    <col min="13" max="13" width="13.36328125" customWidth="1"/>
    <col min="14" max="14" width="14.26953125" customWidth="1"/>
    <col min="16" max="16" width="16.6328125" customWidth="1"/>
    <col min="17" max="17" width="14.26953125" customWidth="1"/>
    <col min="18" max="18" width="15.1796875" customWidth="1"/>
    <col min="19" max="19" width="12.6328125" customWidth="1"/>
    <col min="20" max="20" width="9.7265625" customWidth="1"/>
    <col min="25" max="25" width="10.90625" customWidth="1"/>
    <col min="26" max="26" width="11.7265625" customWidth="1"/>
    <col min="27" max="27" width="13.7265625" customWidth="1"/>
    <col min="29" max="29" width="25.26953125" style="3" customWidth="1"/>
    <col min="30" max="30" width="8.7265625" style="3"/>
  </cols>
  <sheetData>
    <row r="1" spans="1:30" x14ac:dyDescent="0.35">
      <c r="A1" s="1" t="s">
        <v>13</v>
      </c>
      <c r="D1" s="1" t="s">
        <v>19</v>
      </c>
      <c r="E1">
        <f>MAX(Age)</f>
        <v>80</v>
      </c>
      <c r="F1" s="2">
        <f>MAX(Fare)</f>
        <v>512.32920000000001</v>
      </c>
      <c r="R1" s="1" t="s">
        <v>22</v>
      </c>
      <c r="AC1" s="6" t="s">
        <v>27</v>
      </c>
    </row>
    <row r="3" spans="1:30" x14ac:dyDescent="0.35">
      <c r="A3" t="s">
        <v>0</v>
      </c>
      <c r="B3" t="s">
        <v>7</v>
      </c>
      <c r="C3" t="s">
        <v>1</v>
      </c>
      <c r="D3" t="s">
        <v>2</v>
      </c>
      <c r="E3" t="s">
        <v>3</v>
      </c>
      <c r="F3" s="2" t="s">
        <v>6</v>
      </c>
      <c r="G3" t="s">
        <v>4</v>
      </c>
      <c r="H3" t="s">
        <v>5</v>
      </c>
      <c r="I3" t="s">
        <v>20</v>
      </c>
      <c r="J3" t="s">
        <v>21</v>
      </c>
      <c r="K3" s="5" t="s">
        <v>17</v>
      </c>
      <c r="L3" t="s">
        <v>18</v>
      </c>
      <c r="M3" t="s">
        <v>15</v>
      </c>
      <c r="N3" t="s">
        <v>16</v>
      </c>
      <c r="O3" t="s">
        <v>14</v>
      </c>
      <c r="P3" t="s">
        <v>28</v>
      </c>
      <c r="R3" s="4" t="s">
        <v>4</v>
      </c>
      <c r="S3" s="4" t="s">
        <v>5</v>
      </c>
      <c r="T3" s="4" t="s">
        <v>20</v>
      </c>
      <c r="U3" s="4" t="s">
        <v>21</v>
      </c>
      <c r="V3" s="4" t="s">
        <v>17</v>
      </c>
      <c r="W3" s="4" t="s">
        <v>18</v>
      </c>
      <c r="X3" s="4" t="s">
        <v>23</v>
      </c>
      <c r="Y3" s="4" t="s">
        <v>24</v>
      </c>
      <c r="Z3" s="4" t="s">
        <v>25</v>
      </c>
      <c r="AA3" s="4" t="s">
        <v>26</v>
      </c>
      <c r="AC3" s="7" t="s">
        <v>29</v>
      </c>
      <c r="AD3" s="7" t="s">
        <v>30</v>
      </c>
    </row>
    <row r="4" spans="1:30" x14ac:dyDescent="0.35">
      <c r="A4">
        <v>0</v>
      </c>
      <c r="B4" t="s">
        <v>9</v>
      </c>
      <c r="C4">
        <v>3</v>
      </c>
      <c r="D4" t="s">
        <v>8</v>
      </c>
      <c r="E4">
        <v>22</v>
      </c>
      <c r="F4" s="2">
        <v>7.25</v>
      </c>
      <c r="G4">
        <v>1</v>
      </c>
      <c r="H4">
        <v>0</v>
      </c>
      <c r="I4" s="3">
        <f>Table13[Age]/$E$1</f>
        <v>0.27500000000000002</v>
      </c>
      <c r="J4" s="3">
        <f>LOG10(Table13[Fare] + 1)</f>
        <v>0.91645394854992512</v>
      </c>
      <c r="K4" s="5">
        <v>0</v>
      </c>
      <c r="L4">
        <v>0</v>
      </c>
      <c r="M4">
        <f t="shared" ref="M4:M67" si="0">IF(Embarked="S",1,0)</f>
        <v>1</v>
      </c>
      <c r="N4">
        <f t="shared" ref="N4:N67" si="1">IF(Embarked="C",1,0)</f>
        <v>0</v>
      </c>
      <c r="O4">
        <f>IF(Table13[Sex]="male",1,0)</f>
        <v>1</v>
      </c>
      <c r="P4">
        <v>1</v>
      </c>
      <c r="R4">
        <v>0</v>
      </c>
      <c r="S4">
        <v>0</v>
      </c>
      <c r="T4">
        <v>0</v>
      </c>
      <c r="U4">
        <v>0.19576261682793486</v>
      </c>
      <c r="V4">
        <v>0.21949533616434394</v>
      </c>
      <c r="W4">
        <v>8.8429403186157511E-4</v>
      </c>
      <c r="X4">
        <v>5.6162931640697487E-3</v>
      </c>
      <c r="Y4">
        <v>0.14254506640560771</v>
      </c>
      <c r="Z4">
        <v>0</v>
      </c>
      <c r="AA4">
        <v>0</v>
      </c>
      <c r="AC4" s="3">
        <f>SUMPRODUCT(Table13[[#This Row],[SibSp]:[Ones]],$R$4:$AA$4)</f>
        <v>0.18502371633449669</v>
      </c>
      <c r="AD4" s="3">
        <f>(AC4-Table13[[#This Row],[Survived]])^2</f>
        <v>3.4233775606228298E-2</v>
      </c>
    </row>
    <row r="5" spans="1:30" x14ac:dyDescent="0.35">
      <c r="A5">
        <v>1</v>
      </c>
      <c r="B5" t="s">
        <v>11</v>
      </c>
      <c r="C5">
        <v>1</v>
      </c>
      <c r="D5" t="s">
        <v>10</v>
      </c>
      <c r="E5">
        <v>38</v>
      </c>
      <c r="F5" s="2">
        <v>71.283299999999997</v>
      </c>
      <c r="G5">
        <v>1</v>
      </c>
      <c r="H5">
        <v>0</v>
      </c>
      <c r="I5" s="3">
        <f>Table13[Age]/$E$1</f>
        <v>0.47499999999999998</v>
      </c>
      <c r="J5" s="3">
        <f>LOG10(Table13[Fare] + 1)</f>
        <v>1.8590379714909278</v>
      </c>
      <c r="K5" s="5">
        <v>1</v>
      </c>
      <c r="L5">
        <v>0</v>
      </c>
      <c r="M5">
        <f t="shared" si="0"/>
        <v>1</v>
      </c>
      <c r="N5">
        <f t="shared" si="1"/>
        <v>0</v>
      </c>
      <c r="O5">
        <f>IF(Table13[Sex]="male",1,0)</f>
        <v>0</v>
      </c>
      <c r="P5">
        <v>1</v>
      </c>
      <c r="AC5" s="3">
        <f>SUMPRODUCT(Table13[[#This Row],[SibSp]:[Ones]],$R$4:$AA$4)</f>
        <v>0.58904176740997349</v>
      </c>
      <c r="AD5" s="3">
        <f>(AC5-Table13[[#This Row],[Survived]])^2</f>
        <v>0.16888666893351834</v>
      </c>
    </row>
    <row r="6" spans="1:30" x14ac:dyDescent="0.35">
      <c r="A6">
        <v>1</v>
      </c>
      <c r="B6" t="s">
        <v>9</v>
      </c>
      <c r="C6">
        <v>3</v>
      </c>
      <c r="D6" t="s">
        <v>10</v>
      </c>
      <c r="E6">
        <v>26</v>
      </c>
      <c r="F6" s="2">
        <v>7.9249999999999998</v>
      </c>
      <c r="G6">
        <v>0</v>
      </c>
      <c r="H6">
        <v>0</v>
      </c>
      <c r="I6" s="3">
        <f>Table13[Age]/$E$1</f>
        <v>0.32500000000000001</v>
      </c>
      <c r="J6" s="3">
        <f>LOG10(Table13[Fare] + 1)</f>
        <v>0.95060822478423079</v>
      </c>
      <c r="K6" s="5">
        <v>0</v>
      </c>
      <c r="L6">
        <v>0</v>
      </c>
      <c r="M6">
        <f t="shared" si="0"/>
        <v>1</v>
      </c>
      <c r="N6">
        <f t="shared" si="1"/>
        <v>0</v>
      </c>
      <c r="O6">
        <f>IF(Table13[Sex]="male",1,0)</f>
        <v>0</v>
      </c>
      <c r="P6">
        <v>1</v>
      </c>
      <c r="AC6" s="3">
        <f>SUMPRODUCT(Table13[[#This Row],[SibSp]:[Ones]],$R$4:$AA$4)</f>
        <v>0.19170984682598849</v>
      </c>
      <c r="AD6" s="3">
        <f>(AC6-Table13[[#This Row],[Survived]])^2</f>
        <v>0.65333297171806703</v>
      </c>
    </row>
    <row r="7" spans="1:30" x14ac:dyDescent="0.35">
      <c r="A7">
        <v>1</v>
      </c>
      <c r="B7" t="s">
        <v>9</v>
      </c>
      <c r="C7">
        <v>1</v>
      </c>
      <c r="D7" t="s">
        <v>10</v>
      </c>
      <c r="E7">
        <v>35</v>
      </c>
      <c r="F7" s="2">
        <v>53.1</v>
      </c>
      <c r="G7">
        <v>1</v>
      </c>
      <c r="H7">
        <v>0</v>
      </c>
      <c r="I7" s="3">
        <f>Table13[Age]/$E$1</f>
        <v>0.4375</v>
      </c>
      <c r="J7" s="3">
        <f>LOG10(Table13[Fare] + 1)</f>
        <v>1.7331972651065695</v>
      </c>
      <c r="K7" s="5">
        <v>1</v>
      </c>
      <c r="L7">
        <v>0</v>
      </c>
      <c r="M7">
        <f t="shared" si="0"/>
        <v>0</v>
      </c>
      <c r="N7">
        <f t="shared" si="1"/>
        <v>0</v>
      </c>
      <c r="O7">
        <f>IF(Table13[Sex]="male",1,0)</f>
        <v>0</v>
      </c>
      <c r="P7">
        <v>1</v>
      </c>
      <c r="AC7" s="3">
        <f>SUMPRODUCT(Table13[[#This Row],[SibSp]:[Ones]],$R$4:$AA$4)</f>
        <v>0.5587905682606259</v>
      </c>
      <c r="AD7" s="3">
        <f>(AC7-Table13[[#This Row],[Survived]])^2</f>
        <v>0.19466576265578142</v>
      </c>
    </row>
    <row r="8" spans="1:30" x14ac:dyDescent="0.35">
      <c r="A8">
        <v>0</v>
      </c>
      <c r="B8" t="s">
        <v>9</v>
      </c>
      <c r="C8">
        <v>3</v>
      </c>
      <c r="D8" t="s">
        <v>8</v>
      </c>
      <c r="E8">
        <v>35</v>
      </c>
      <c r="F8" s="2">
        <v>8.0500000000000007</v>
      </c>
      <c r="G8">
        <v>0</v>
      </c>
      <c r="H8">
        <v>0</v>
      </c>
      <c r="I8" s="3">
        <f>Table13[Age]/$E$1</f>
        <v>0.4375</v>
      </c>
      <c r="J8" s="3">
        <f>LOG10(Table13[Fare] + 1)</f>
        <v>0.9566485792052033</v>
      </c>
      <c r="K8" s="5">
        <v>0</v>
      </c>
      <c r="L8">
        <v>0</v>
      </c>
      <c r="M8">
        <f t="shared" si="0"/>
        <v>1</v>
      </c>
      <c r="N8">
        <f t="shared" si="1"/>
        <v>0</v>
      </c>
      <c r="O8">
        <f>IF(Table13[Sex]="male",1,0)</f>
        <v>1</v>
      </c>
      <c r="P8">
        <v>1</v>
      </c>
      <c r="Z8" s="1" t="s">
        <v>31</v>
      </c>
      <c r="AA8">
        <f>AVERAGE(AD662:AD715)</f>
        <v>0.18770708991014062</v>
      </c>
      <c r="AC8" s="3">
        <f>SUMPRODUCT(Table13[[#This Row],[SibSp]:[Ones]],$R$4:$AA$4)</f>
        <v>0.19289232241400625</v>
      </c>
      <c r="AD8" s="3">
        <f>(AC8-Table13[[#This Row],[Survived]])^2</f>
        <v>3.7207448046268937E-2</v>
      </c>
    </row>
    <row r="9" spans="1:30" x14ac:dyDescent="0.35">
      <c r="A9">
        <v>0</v>
      </c>
      <c r="B9" t="s">
        <v>12</v>
      </c>
      <c r="C9">
        <v>3</v>
      </c>
      <c r="D9" t="s">
        <v>8</v>
      </c>
      <c r="F9" s="2">
        <v>8.4582999999999995</v>
      </c>
      <c r="G9">
        <v>0</v>
      </c>
      <c r="H9">
        <v>0</v>
      </c>
      <c r="I9" s="3">
        <f>Table13[Age]/$E$1</f>
        <v>0</v>
      </c>
      <c r="J9" s="3">
        <f>LOG10(Table13[Fare] + 1)</f>
        <v>0.9758130849255795</v>
      </c>
      <c r="K9" s="5">
        <v>0</v>
      </c>
      <c r="L9">
        <v>0</v>
      </c>
      <c r="M9">
        <f t="shared" si="0"/>
        <v>1</v>
      </c>
      <c r="N9">
        <f t="shared" si="1"/>
        <v>0</v>
      </c>
      <c r="O9">
        <f>IF(Table13[Sex]="male",1,0)</f>
        <v>1</v>
      </c>
      <c r="P9">
        <v>1</v>
      </c>
      <c r="AC9" s="3">
        <f>SUMPRODUCT(Table13[[#This Row],[SibSp]:[Ones]],$R$4:$AA$4)</f>
        <v>0.19664401620404104</v>
      </c>
      <c r="AD9" s="3">
        <f>(AC9-Table13[[#This Row],[Survived]])^2</f>
        <v>3.8668869108855156E-2</v>
      </c>
    </row>
    <row r="10" spans="1:30" x14ac:dyDescent="0.35">
      <c r="A10">
        <v>0</v>
      </c>
      <c r="B10" t="s">
        <v>9</v>
      </c>
      <c r="C10">
        <v>1</v>
      </c>
      <c r="D10" t="s">
        <v>8</v>
      </c>
      <c r="E10">
        <v>54</v>
      </c>
      <c r="F10" s="2">
        <v>51.862499999999997</v>
      </c>
      <c r="G10">
        <v>0</v>
      </c>
      <c r="H10">
        <v>0</v>
      </c>
      <c r="I10" s="3">
        <f>Table13[Age]/$E$1</f>
        <v>0.67500000000000004</v>
      </c>
      <c r="J10" s="3">
        <f>LOG10(Table13[Fare] + 1)</f>
        <v>1.7231476981549567</v>
      </c>
      <c r="K10" s="5">
        <v>1</v>
      </c>
      <c r="L10">
        <v>0</v>
      </c>
      <c r="M10">
        <f t="shared" si="0"/>
        <v>1</v>
      </c>
      <c r="N10">
        <f t="shared" si="1"/>
        <v>0</v>
      </c>
      <c r="O10">
        <f>IF(Table13[Sex]="male",1,0)</f>
        <v>1</v>
      </c>
      <c r="P10">
        <v>1</v>
      </c>
      <c r="AC10" s="3">
        <f>SUMPRODUCT(Table13[[#This Row],[SibSp]:[Ones]],$R$4:$AA$4)</f>
        <v>0.56243953190026041</v>
      </c>
      <c r="AD10" s="3">
        <f>(AC10-Table13[[#This Row],[Survived]])^2</f>
        <v>0.31633822704418407</v>
      </c>
    </row>
    <row r="11" spans="1:30" x14ac:dyDescent="0.35">
      <c r="A11">
        <v>0</v>
      </c>
      <c r="B11" t="s">
        <v>9</v>
      </c>
      <c r="C11">
        <v>3</v>
      </c>
      <c r="D11" t="s">
        <v>8</v>
      </c>
      <c r="E11">
        <v>2</v>
      </c>
      <c r="F11" s="2">
        <v>21.074999999999999</v>
      </c>
      <c r="G11">
        <v>3</v>
      </c>
      <c r="H11">
        <v>1</v>
      </c>
      <c r="I11" s="3">
        <f>Table13[Age]/$E$1</f>
        <v>2.5000000000000001E-2</v>
      </c>
      <c r="J11" s="3">
        <f>LOG10(Table13[Fare] + 1)</f>
        <v>1.3439007122496063</v>
      </c>
      <c r="K11" s="5">
        <v>0</v>
      </c>
      <c r="L11">
        <v>0</v>
      </c>
      <c r="M11">
        <f t="shared" si="0"/>
        <v>0</v>
      </c>
      <c r="N11">
        <f t="shared" si="1"/>
        <v>1</v>
      </c>
      <c r="O11">
        <f>IF(Table13[Sex]="male",1,0)</f>
        <v>1</v>
      </c>
      <c r="P11">
        <v>1</v>
      </c>
      <c r="AC11" s="3">
        <f>SUMPRODUCT(Table13[[#This Row],[SibSp]:[Ones]],$R$4:$AA$4)</f>
        <v>0.40563058659251611</v>
      </c>
      <c r="AD11" s="3">
        <f>(AC11-Table13[[#This Row],[Survived]])^2</f>
        <v>0.1645361727793887</v>
      </c>
    </row>
    <row r="12" spans="1:30" x14ac:dyDescent="0.35">
      <c r="A12">
        <v>1</v>
      </c>
      <c r="B12" t="s">
        <v>9</v>
      </c>
      <c r="C12">
        <v>3</v>
      </c>
      <c r="D12" t="s">
        <v>10</v>
      </c>
      <c r="E12">
        <v>27</v>
      </c>
      <c r="F12" s="2">
        <v>11.1333</v>
      </c>
      <c r="G12">
        <v>0</v>
      </c>
      <c r="H12">
        <v>2</v>
      </c>
      <c r="I12" s="3">
        <f>Table13[Age]/$E$1</f>
        <v>0.33750000000000002</v>
      </c>
      <c r="J12" s="3">
        <f>LOG10(Table13[Fare] + 1)</f>
        <v>1.0839789358110461</v>
      </c>
      <c r="K12" s="5">
        <v>0</v>
      </c>
      <c r="L12">
        <v>0</v>
      </c>
      <c r="M12">
        <f t="shared" si="0"/>
        <v>1</v>
      </c>
      <c r="N12">
        <f t="shared" si="1"/>
        <v>0</v>
      </c>
      <c r="O12">
        <f>IF(Table13[Sex]="male",1,0)</f>
        <v>0</v>
      </c>
      <c r="P12">
        <v>1</v>
      </c>
      <c r="AC12" s="3">
        <f>SUMPRODUCT(Table13[[#This Row],[SibSp]:[Ones]],$R$4:$AA$4)</f>
        <v>0.21781884622480016</v>
      </c>
      <c r="AD12" s="3">
        <f>(AC12-Table13[[#This Row],[Survived]])^2</f>
        <v>0.61180735732110281</v>
      </c>
    </row>
    <row r="13" spans="1:30" x14ac:dyDescent="0.35">
      <c r="A13">
        <v>1</v>
      </c>
      <c r="B13" t="s">
        <v>11</v>
      </c>
      <c r="C13">
        <v>2</v>
      </c>
      <c r="D13" t="s">
        <v>10</v>
      </c>
      <c r="E13">
        <v>14</v>
      </c>
      <c r="F13" s="2">
        <v>30.070799999999998</v>
      </c>
      <c r="G13">
        <v>1</v>
      </c>
      <c r="H13">
        <v>0</v>
      </c>
      <c r="I13" s="3">
        <f>Table13[Age]/$E$1</f>
        <v>0.17499999999999999</v>
      </c>
      <c r="J13" s="3">
        <f>LOG10(Table13[Fare] + 1)</f>
        <v>1.492352435460081</v>
      </c>
      <c r="K13" s="5">
        <v>0</v>
      </c>
      <c r="L13">
        <v>1</v>
      </c>
      <c r="M13">
        <f t="shared" si="0"/>
        <v>1</v>
      </c>
      <c r="N13">
        <f t="shared" si="1"/>
        <v>0</v>
      </c>
      <c r="O13">
        <f>IF(Table13[Sex]="male",1,0)</f>
        <v>0</v>
      </c>
      <c r="P13">
        <v>1</v>
      </c>
      <c r="AC13" s="3">
        <f>SUMPRODUCT(Table13[[#This Row],[SibSp]:[Ones]],$R$4:$AA$4)</f>
        <v>0.29864740519113858</v>
      </c>
      <c r="AD13" s="3">
        <f>(AC13-Table13[[#This Row],[Survived]])^2</f>
        <v>0.49189546224512304</v>
      </c>
    </row>
    <row r="14" spans="1:30" x14ac:dyDescent="0.35">
      <c r="A14">
        <v>1</v>
      </c>
      <c r="B14" t="s">
        <v>9</v>
      </c>
      <c r="C14">
        <v>3</v>
      </c>
      <c r="D14" t="s">
        <v>10</v>
      </c>
      <c r="E14">
        <v>4</v>
      </c>
      <c r="F14" s="2">
        <v>16.7</v>
      </c>
      <c r="G14">
        <v>1</v>
      </c>
      <c r="H14">
        <v>1</v>
      </c>
      <c r="I14" s="3">
        <f>Table13[Age]/$E$1</f>
        <v>0.05</v>
      </c>
      <c r="J14" s="3">
        <f>LOG10(Table13[Fare] + 1)</f>
        <v>1.2479732663618066</v>
      </c>
      <c r="K14" s="5">
        <v>0</v>
      </c>
      <c r="L14">
        <v>0</v>
      </c>
      <c r="M14">
        <f t="shared" si="0"/>
        <v>1</v>
      </c>
      <c r="N14">
        <f t="shared" si="1"/>
        <v>0</v>
      </c>
      <c r="O14">
        <f>IF(Table13[Sex]="male",1,0)</f>
        <v>0</v>
      </c>
      <c r="P14">
        <v>1</v>
      </c>
      <c r="AC14" s="3">
        <f>SUMPRODUCT(Table13[[#This Row],[SibSp]:[Ones]],$R$4:$AA$4)</f>
        <v>0.24992280551836238</v>
      </c>
      <c r="AD14" s="3">
        <f>(AC14-Table13[[#This Row],[Survived]])^2</f>
        <v>0.56261579768144432</v>
      </c>
    </row>
    <row r="15" spans="1:30" x14ac:dyDescent="0.35">
      <c r="A15">
        <v>1</v>
      </c>
      <c r="B15" t="s">
        <v>9</v>
      </c>
      <c r="C15">
        <v>1</v>
      </c>
      <c r="D15" t="s">
        <v>10</v>
      </c>
      <c r="E15">
        <v>58</v>
      </c>
      <c r="F15" s="2">
        <v>26.55</v>
      </c>
      <c r="G15">
        <v>0</v>
      </c>
      <c r="H15">
        <v>0</v>
      </c>
      <c r="I15" s="3">
        <f>Table13[Age]/$E$1</f>
        <v>0.72499999999999998</v>
      </c>
      <c r="J15" s="3">
        <f>LOG10(Table13[Fare] + 1)</f>
        <v>1.4401216031878039</v>
      </c>
      <c r="K15" s="5">
        <v>1</v>
      </c>
      <c r="L15">
        <v>0</v>
      </c>
      <c r="M15">
        <f t="shared" si="0"/>
        <v>1</v>
      </c>
      <c r="N15">
        <f t="shared" si="1"/>
        <v>0</v>
      </c>
      <c r="O15">
        <f>IF(Table13[Sex]="male",1,0)</f>
        <v>0</v>
      </c>
      <c r="P15">
        <v>1</v>
      </c>
      <c r="AC15" s="3">
        <f>SUMPRODUCT(Table13[[#This Row],[SibSp]:[Ones]],$R$4:$AA$4)</f>
        <v>0.50703360291889898</v>
      </c>
      <c r="AD15" s="3">
        <f>(AC15-Table13[[#This Row],[Survived]])^2</f>
        <v>0.24301586865112176</v>
      </c>
    </row>
    <row r="16" spans="1:30" x14ac:dyDescent="0.35">
      <c r="A16">
        <v>0</v>
      </c>
      <c r="B16" t="s">
        <v>9</v>
      </c>
      <c r="C16">
        <v>3</v>
      </c>
      <c r="D16" t="s">
        <v>8</v>
      </c>
      <c r="E16">
        <v>20</v>
      </c>
      <c r="F16" s="2">
        <v>8.0500000000000007</v>
      </c>
      <c r="G16">
        <v>0</v>
      </c>
      <c r="H16">
        <v>0</v>
      </c>
      <c r="I16" s="3">
        <f>Table13[Age]/$E$1</f>
        <v>0.25</v>
      </c>
      <c r="J16" s="3">
        <f>LOG10(Table13[Fare] + 1)</f>
        <v>0.9566485792052033</v>
      </c>
      <c r="K16" s="5">
        <v>0</v>
      </c>
      <c r="L16">
        <v>0</v>
      </c>
      <c r="M16">
        <f t="shared" si="0"/>
        <v>1</v>
      </c>
      <c r="N16">
        <f t="shared" si="1"/>
        <v>0</v>
      </c>
      <c r="O16">
        <f>IF(Table13[Sex]="male",1,0)</f>
        <v>1</v>
      </c>
      <c r="P16">
        <v>1</v>
      </c>
      <c r="AC16" s="3">
        <f>SUMPRODUCT(Table13[[#This Row],[SibSp]:[Ones]],$R$4:$AA$4)</f>
        <v>0.19289232241400625</v>
      </c>
      <c r="AD16" s="3">
        <f>(AC16-Table13[[#This Row],[Survived]])^2</f>
        <v>3.7207448046268937E-2</v>
      </c>
    </row>
    <row r="17" spans="1:30" x14ac:dyDescent="0.35">
      <c r="A17">
        <v>0</v>
      </c>
      <c r="B17" t="s">
        <v>9</v>
      </c>
      <c r="C17">
        <v>3</v>
      </c>
      <c r="D17" t="s">
        <v>8</v>
      </c>
      <c r="E17">
        <v>39</v>
      </c>
      <c r="F17" s="2">
        <v>31.274999999999999</v>
      </c>
      <c r="G17">
        <v>1</v>
      </c>
      <c r="H17">
        <v>5</v>
      </c>
      <c r="I17" s="3">
        <f>Table13[Age]/$E$1</f>
        <v>0.48749999999999999</v>
      </c>
      <c r="J17" s="3">
        <f>LOG10(Table13[Fare] + 1)</f>
        <v>1.5088662509384578</v>
      </c>
      <c r="K17" s="5">
        <v>0</v>
      </c>
      <c r="L17">
        <v>0</v>
      </c>
      <c r="M17">
        <f t="shared" si="0"/>
        <v>1</v>
      </c>
      <c r="N17">
        <f t="shared" si="1"/>
        <v>0</v>
      </c>
      <c r="O17">
        <f>IF(Table13[Sex]="male",1,0)</f>
        <v>1</v>
      </c>
      <c r="P17">
        <v>1</v>
      </c>
      <c r="AC17" s="3">
        <f>SUMPRODUCT(Table13[[#This Row],[SibSp]:[Ones]],$R$4:$AA$4)</f>
        <v>0.3009958988911377</v>
      </c>
      <c r="AD17" s="3">
        <f>(AC17-Table13[[#This Row],[Survived]])^2</f>
        <v>9.0598531149283998E-2</v>
      </c>
    </row>
    <row r="18" spans="1:30" x14ac:dyDescent="0.35">
      <c r="A18">
        <v>0</v>
      </c>
      <c r="B18" t="s">
        <v>9</v>
      </c>
      <c r="C18">
        <v>3</v>
      </c>
      <c r="D18" t="s">
        <v>10</v>
      </c>
      <c r="E18">
        <v>14</v>
      </c>
      <c r="F18" s="2">
        <v>7.8541999999999996</v>
      </c>
      <c r="G18">
        <v>0</v>
      </c>
      <c r="H18">
        <v>0</v>
      </c>
      <c r="I18" s="3">
        <f>Table13[Age]/$E$1</f>
        <v>0.17499999999999999</v>
      </c>
      <c r="J18" s="3">
        <f>LOG10(Table13[Fare] + 1)</f>
        <v>0.94714932766263737</v>
      </c>
      <c r="K18" s="5">
        <v>0</v>
      </c>
      <c r="L18">
        <v>0</v>
      </c>
      <c r="M18">
        <f t="shared" si="0"/>
        <v>0</v>
      </c>
      <c r="N18">
        <f t="shared" si="1"/>
        <v>0</v>
      </c>
      <c r="O18">
        <f>IF(Table13[Sex]="male",1,0)</f>
        <v>0</v>
      </c>
      <c r="P18">
        <v>1</v>
      </c>
      <c r="AC18" s="3">
        <f>SUMPRODUCT(Table13[[#This Row],[SibSp]:[Ones]],$R$4:$AA$4)</f>
        <v>0.185416430910057</v>
      </c>
      <c r="AD18" s="3">
        <f>(AC18-Table13[[#This Row],[Survived]])^2</f>
        <v>3.4379252851423937E-2</v>
      </c>
    </row>
    <row r="19" spans="1:30" x14ac:dyDescent="0.35">
      <c r="A19">
        <v>1</v>
      </c>
      <c r="B19" t="s">
        <v>9</v>
      </c>
      <c r="C19">
        <v>2</v>
      </c>
      <c r="D19" t="s">
        <v>10</v>
      </c>
      <c r="E19">
        <v>55</v>
      </c>
      <c r="F19" s="2">
        <v>16</v>
      </c>
      <c r="G19">
        <v>0</v>
      </c>
      <c r="H19">
        <v>0</v>
      </c>
      <c r="I19" s="3">
        <f>Table13[Age]/$E$1</f>
        <v>0.6875</v>
      </c>
      <c r="J19" s="3">
        <f>LOG10(Table13[Fare] + 1)</f>
        <v>1.2304489213782739</v>
      </c>
      <c r="K19" s="5">
        <v>0</v>
      </c>
      <c r="L19">
        <v>1</v>
      </c>
      <c r="M19">
        <f t="shared" si="0"/>
        <v>1</v>
      </c>
      <c r="N19">
        <f t="shared" si="1"/>
        <v>0</v>
      </c>
      <c r="O19">
        <f>IF(Table13[Sex]="male",1,0)</f>
        <v>0</v>
      </c>
      <c r="P19">
        <v>1</v>
      </c>
      <c r="AC19" s="3">
        <f>SUMPRODUCT(Table13[[#This Row],[SibSp]:[Ones]],$R$4:$AA$4)</f>
        <v>0.24737648791805211</v>
      </c>
      <c r="AD19" s="3">
        <f>(AC19-Table13[[#This Row],[Survived]])^2</f>
        <v>0.56644215093856598</v>
      </c>
    </row>
    <row r="20" spans="1:30" x14ac:dyDescent="0.35">
      <c r="A20">
        <v>0</v>
      </c>
      <c r="B20" t="s">
        <v>12</v>
      </c>
      <c r="C20">
        <v>3</v>
      </c>
      <c r="D20" t="s">
        <v>8</v>
      </c>
      <c r="E20">
        <v>2</v>
      </c>
      <c r="F20" s="2">
        <v>29.125</v>
      </c>
      <c r="G20">
        <v>4</v>
      </c>
      <c r="H20">
        <v>1</v>
      </c>
      <c r="I20" s="3">
        <f>Table13[Age]/$E$1</f>
        <v>2.5000000000000001E-2</v>
      </c>
      <c r="J20" s="3">
        <f>LOG10(Table13[Fare] + 1)</f>
        <v>1.4789270555829248</v>
      </c>
      <c r="K20" s="5">
        <v>0</v>
      </c>
      <c r="L20">
        <v>0</v>
      </c>
      <c r="M20">
        <f t="shared" si="0"/>
        <v>1</v>
      </c>
      <c r="N20">
        <f t="shared" si="1"/>
        <v>0</v>
      </c>
      <c r="O20">
        <f>IF(Table13[Sex]="male",1,0)</f>
        <v>1</v>
      </c>
      <c r="P20">
        <v>1</v>
      </c>
      <c r="AC20" s="3">
        <f>SUMPRODUCT(Table13[[#This Row],[SibSp]:[Ones]],$R$4:$AA$4)</f>
        <v>0.29513492366261579</v>
      </c>
      <c r="AD20" s="3">
        <f>(AC20-Table13[[#This Row],[Survived]])^2</f>
        <v>8.7104623165338055E-2</v>
      </c>
    </row>
    <row r="21" spans="1:30" x14ac:dyDescent="0.35">
      <c r="A21">
        <v>1</v>
      </c>
      <c r="B21" t="s">
        <v>9</v>
      </c>
      <c r="C21">
        <v>2</v>
      </c>
      <c r="D21" t="s">
        <v>8</v>
      </c>
      <c r="F21" s="2">
        <v>13</v>
      </c>
      <c r="G21">
        <v>0</v>
      </c>
      <c r="H21">
        <v>0</v>
      </c>
      <c r="I21" s="3">
        <f>Table13[Age]/$E$1</f>
        <v>0</v>
      </c>
      <c r="J21" s="3">
        <f>LOG10(Table13[Fare] + 1)</f>
        <v>1.146128035678238</v>
      </c>
      <c r="K21" s="5">
        <v>0</v>
      </c>
      <c r="L21">
        <v>1</v>
      </c>
      <c r="M21">
        <f t="shared" si="0"/>
        <v>0</v>
      </c>
      <c r="N21">
        <f t="shared" si="1"/>
        <v>1</v>
      </c>
      <c r="O21">
        <f>IF(Table13[Sex]="male",1,0)</f>
        <v>1</v>
      </c>
      <c r="P21">
        <v>1</v>
      </c>
      <c r="AC21" s="3">
        <f>SUMPRODUCT(Table13[[#This Row],[SibSp]:[Ones]],$R$4:$AA$4)</f>
        <v>0.36779838392170183</v>
      </c>
      <c r="AD21" s="3">
        <f>(AC21-Table13[[#This Row],[Survived]])^2</f>
        <v>0.39967888337201191</v>
      </c>
    </row>
    <row r="22" spans="1:30" x14ac:dyDescent="0.35">
      <c r="A22">
        <v>0</v>
      </c>
      <c r="B22" t="s">
        <v>9</v>
      </c>
      <c r="C22">
        <v>3</v>
      </c>
      <c r="D22" t="s">
        <v>10</v>
      </c>
      <c r="E22">
        <v>31</v>
      </c>
      <c r="F22" s="2">
        <v>18</v>
      </c>
      <c r="G22">
        <v>1</v>
      </c>
      <c r="H22">
        <v>0</v>
      </c>
      <c r="I22" s="3">
        <f>Table13[Age]/$E$1</f>
        <v>0.38750000000000001</v>
      </c>
      <c r="J22" s="3">
        <f>LOG10(Table13[Fare] + 1)</f>
        <v>1.2787536009528289</v>
      </c>
      <c r="K22" s="5">
        <v>0</v>
      </c>
      <c r="L22">
        <v>0</v>
      </c>
      <c r="M22">
        <f t="shared" si="0"/>
        <v>1</v>
      </c>
      <c r="N22">
        <f t="shared" si="1"/>
        <v>0</v>
      </c>
      <c r="O22">
        <f>IF(Table13[Sex]="male",1,0)</f>
        <v>0</v>
      </c>
      <c r="P22">
        <v>1</v>
      </c>
      <c r="AC22" s="3">
        <f>SUMPRODUCT(Table13[[#This Row],[SibSp]:[Ones]],$R$4:$AA$4)</f>
        <v>0.25594844436474029</v>
      </c>
      <c r="AD22" s="3">
        <f>(AC22-Table13[[#This Row],[Survived]])^2</f>
        <v>6.550960617273055E-2</v>
      </c>
    </row>
    <row r="23" spans="1:30" x14ac:dyDescent="0.35">
      <c r="A23">
        <v>1</v>
      </c>
      <c r="B23" t="s">
        <v>11</v>
      </c>
      <c r="C23">
        <v>3</v>
      </c>
      <c r="D23" t="s">
        <v>10</v>
      </c>
      <c r="F23" s="2">
        <v>7.2249999999999996</v>
      </c>
      <c r="G23">
        <v>0</v>
      </c>
      <c r="H23">
        <v>0</v>
      </c>
      <c r="I23" s="3">
        <f>Table13[Age]/$E$1</f>
        <v>0</v>
      </c>
      <c r="J23" s="3">
        <f>LOG10(Table13[Fare] + 1)</f>
        <v>0.91513590662201194</v>
      </c>
      <c r="K23" s="5">
        <v>0</v>
      </c>
      <c r="L23">
        <v>0</v>
      </c>
      <c r="M23">
        <f t="shared" si="0"/>
        <v>1</v>
      </c>
      <c r="N23">
        <f t="shared" si="1"/>
        <v>0</v>
      </c>
      <c r="O23">
        <f>IF(Table13[Sex]="male",1,0)</f>
        <v>0</v>
      </c>
      <c r="P23">
        <v>1</v>
      </c>
      <c r="AC23" s="3">
        <f>SUMPRODUCT(Table13[[#This Row],[SibSp]:[Ones]],$R$4:$AA$4)</f>
        <v>0.18476569299759946</v>
      </c>
      <c r="AD23" s="3">
        <f>(AC23-Table13[[#This Row],[Survived]])^2</f>
        <v>0.66460697531368418</v>
      </c>
    </row>
    <row r="24" spans="1:30" x14ac:dyDescent="0.35">
      <c r="A24">
        <v>0</v>
      </c>
      <c r="B24" t="s">
        <v>9</v>
      </c>
      <c r="C24">
        <v>2</v>
      </c>
      <c r="D24" t="s">
        <v>8</v>
      </c>
      <c r="E24">
        <v>35</v>
      </c>
      <c r="F24" s="2">
        <v>26</v>
      </c>
      <c r="G24">
        <v>0</v>
      </c>
      <c r="H24">
        <v>0</v>
      </c>
      <c r="I24" s="3">
        <f>Table13[Age]/$E$1</f>
        <v>0.4375</v>
      </c>
      <c r="J24" s="3">
        <f>LOG10(Table13[Fare] + 1)</f>
        <v>1.4313637641589874</v>
      </c>
      <c r="K24" s="5">
        <v>0</v>
      </c>
      <c r="L24">
        <v>1</v>
      </c>
      <c r="M24">
        <f t="shared" si="0"/>
        <v>0</v>
      </c>
      <c r="N24">
        <f t="shared" si="1"/>
        <v>0</v>
      </c>
      <c r="O24">
        <f>IF(Table13[Sex]="male",1,0)</f>
        <v>1</v>
      </c>
      <c r="P24">
        <v>1</v>
      </c>
      <c r="AC24" s="3">
        <f>SUMPRODUCT(Table13[[#This Row],[SibSp]:[Ones]],$R$4:$AA$4)</f>
        <v>0.28109181013630796</v>
      </c>
      <c r="AD24" s="3">
        <f>(AC24-Table13[[#This Row],[Survived]])^2</f>
        <v>7.9012605725706203E-2</v>
      </c>
    </row>
    <row r="25" spans="1:30" x14ac:dyDescent="0.35">
      <c r="A25">
        <v>1</v>
      </c>
      <c r="B25" t="s">
        <v>9</v>
      </c>
      <c r="C25">
        <v>2</v>
      </c>
      <c r="D25" t="s">
        <v>8</v>
      </c>
      <c r="E25">
        <v>34</v>
      </c>
      <c r="F25" s="2">
        <v>13</v>
      </c>
      <c r="G25">
        <v>0</v>
      </c>
      <c r="H25">
        <v>0</v>
      </c>
      <c r="I25" s="3">
        <f>Table13[Age]/$E$1</f>
        <v>0.42499999999999999</v>
      </c>
      <c r="J25" s="3">
        <f>LOG10(Table13[Fare] + 1)</f>
        <v>1.146128035678238</v>
      </c>
      <c r="K25" s="5">
        <v>0</v>
      </c>
      <c r="L25">
        <v>1</v>
      </c>
      <c r="M25">
        <f t="shared" si="0"/>
        <v>1</v>
      </c>
      <c r="N25">
        <f t="shared" si="1"/>
        <v>0</v>
      </c>
      <c r="O25">
        <f>IF(Table13[Sex]="male",1,0)</f>
        <v>1</v>
      </c>
      <c r="P25">
        <v>1</v>
      </c>
      <c r="AC25" s="3">
        <f>SUMPRODUCT(Table13[[#This Row],[SibSp]:[Ones]],$R$4:$AA$4)</f>
        <v>0.23086961068016387</v>
      </c>
      <c r="AD25" s="3">
        <f>(AC25-Table13[[#This Row],[Survived]])^2</f>
        <v>0.59156155577528269</v>
      </c>
    </row>
    <row r="26" spans="1:30" x14ac:dyDescent="0.35">
      <c r="A26">
        <v>1</v>
      </c>
      <c r="B26" t="s">
        <v>12</v>
      </c>
      <c r="C26">
        <v>3</v>
      </c>
      <c r="D26" t="s">
        <v>10</v>
      </c>
      <c r="E26">
        <v>15</v>
      </c>
      <c r="F26" s="2">
        <v>8.0291999999999994</v>
      </c>
      <c r="G26">
        <v>0</v>
      </c>
      <c r="H26">
        <v>0</v>
      </c>
      <c r="I26" s="3">
        <f>Table13[Age]/$E$1</f>
        <v>0.1875</v>
      </c>
      <c r="J26" s="3">
        <f>LOG10(Table13[Fare] + 1)</f>
        <v>0.95564927290744683</v>
      </c>
      <c r="K26" s="5">
        <v>0</v>
      </c>
      <c r="L26">
        <v>0</v>
      </c>
      <c r="M26">
        <f t="shared" si="0"/>
        <v>1</v>
      </c>
      <c r="N26">
        <f t="shared" si="1"/>
        <v>0</v>
      </c>
      <c r="O26">
        <f>IF(Table13[Sex]="male",1,0)</f>
        <v>0</v>
      </c>
      <c r="P26">
        <v>1</v>
      </c>
      <c r="AC26" s="3">
        <f>SUMPRODUCT(Table13[[#This Row],[SibSp]:[Ones]],$R$4:$AA$4)</f>
        <v>0.19269669559814481</v>
      </c>
      <c r="AD26" s="3">
        <f>(AC26-Table13[[#This Row],[Survived]])^2</f>
        <v>0.65173862529815441</v>
      </c>
    </row>
    <row r="27" spans="1:30" x14ac:dyDescent="0.35">
      <c r="A27">
        <v>1</v>
      </c>
      <c r="B27" t="s">
        <v>9</v>
      </c>
      <c r="C27">
        <v>1</v>
      </c>
      <c r="D27" t="s">
        <v>8</v>
      </c>
      <c r="E27">
        <v>28</v>
      </c>
      <c r="F27" s="2">
        <v>35.5</v>
      </c>
      <c r="G27">
        <v>0</v>
      </c>
      <c r="H27">
        <v>0</v>
      </c>
      <c r="I27" s="3">
        <f>Table13[Age]/$E$1</f>
        <v>0.35</v>
      </c>
      <c r="J27" s="3">
        <f>LOG10(Table13[Fare] + 1)</f>
        <v>1.5622928644564746</v>
      </c>
      <c r="K27" s="5">
        <v>1</v>
      </c>
      <c r="L27">
        <v>0</v>
      </c>
      <c r="M27">
        <f t="shared" si="0"/>
        <v>1</v>
      </c>
      <c r="N27">
        <f t="shared" si="1"/>
        <v>0</v>
      </c>
      <c r="O27">
        <f>IF(Table13[Sex]="male",1,0)</f>
        <v>1</v>
      </c>
      <c r="P27">
        <v>1</v>
      </c>
      <c r="AC27" s="3">
        <f>SUMPRODUCT(Table13[[#This Row],[SibSp]:[Ones]],$R$4:$AA$4)</f>
        <v>0.5309501687260233</v>
      </c>
      <c r="AD27" s="3">
        <f>(AC27-Table13[[#This Row],[Survived]])^2</f>
        <v>0.22000774421814601</v>
      </c>
    </row>
    <row r="28" spans="1:30" x14ac:dyDescent="0.35">
      <c r="A28">
        <v>0</v>
      </c>
      <c r="B28" t="s">
        <v>9</v>
      </c>
      <c r="C28">
        <v>3</v>
      </c>
      <c r="D28" t="s">
        <v>10</v>
      </c>
      <c r="E28">
        <v>8</v>
      </c>
      <c r="F28" s="2">
        <v>21.074999999999999</v>
      </c>
      <c r="G28">
        <v>3</v>
      </c>
      <c r="H28">
        <v>1</v>
      </c>
      <c r="I28" s="3">
        <f>Table13[Age]/$E$1</f>
        <v>0.1</v>
      </c>
      <c r="J28" s="3">
        <f>LOG10(Table13[Fare] + 1)</f>
        <v>1.3439007122496063</v>
      </c>
      <c r="K28" s="5">
        <v>0</v>
      </c>
      <c r="L28">
        <v>0</v>
      </c>
      <c r="M28">
        <f t="shared" si="0"/>
        <v>0</v>
      </c>
      <c r="N28">
        <f t="shared" si="1"/>
        <v>1</v>
      </c>
      <c r="O28">
        <f>IF(Table13[Sex]="male",1,0)</f>
        <v>0</v>
      </c>
      <c r="P28">
        <v>1</v>
      </c>
      <c r="AC28" s="3">
        <f>SUMPRODUCT(Table13[[#This Row],[SibSp]:[Ones]],$R$4:$AA$4)</f>
        <v>0.40563058659251611</v>
      </c>
      <c r="AD28" s="3">
        <f>(AC28-Table13[[#This Row],[Survived]])^2</f>
        <v>0.1645361727793887</v>
      </c>
    </row>
    <row r="29" spans="1:30" x14ac:dyDescent="0.35">
      <c r="A29">
        <v>1</v>
      </c>
      <c r="B29" t="s">
        <v>9</v>
      </c>
      <c r="C29">
        <v>3</v>
      </c>
      <c r="D29" t="s">
        <v>10</v>
      </c>
      <c r="E29">
        <v>38</v>
      </c>
      <c r="F29" s="2">
        <v>31.387499999999999</v>
      </c>
      <c r="G29">
        <v>1</v>
      </c>
      <c r="H29">
        <v>5</v>
      </c>
      <c r="I29" s="3">
        <f>Table13[Age]/$E$1</f>
        <v>0.47499999999999998</v>
      </c>
      <c r="J29" s="3">
        <f>LOG10(Table13[Fare] + 1)</f>
        <v>1.5103774259938814</v>
      </c>
      <c r="K29" s="5">
        <v>0</v>
      </c>
      <c r="L29">
        <v>0</v>
      </c>
      <c r="M29">
        <f t="shared" si="0"/>
        <v>1</v>
      </c>
      <c r="N29">
        <f t="shared" si="1"/>
        <v>0</v>
      </c>
      <c r="O29">
        <f>IF(Table13[Sex]="male",1,0)</f>
        <v>0</v>
      </c>
      <c r="P29">
        <v>1</v>
      </c>
      <c r="AC29" s="3">
        <f>SUMPRODUCT(Table13[[#This Row],[SibSp]:[Ones]],$R$4:$AA$4)</f>
        <v>0.3012917304744725</v>
      </c>
      <c r="AD29" s="3">
        <f>(AC29-Table13[[#This Row],[Survived]])^2</f>
        <v>0.48819324590335728</v>
      </c>
    </row>
    <row r="30" spans="1:30" x14ac:dyDescent="0.35">
      <c r="A30">
        <v>0</v>
      </c>
      <c r="B30" t="s">
        <v>11</v>
      </c>
      <c r="C30">
        <v>3</v>
      </c>
      <c r="D30" t="s">
        <v>8</v>
      </c>
      <c r="F30" s="2">
        <v>7.2249999999999996</v>
      </c>
      <c r="G30">
        <v>0</v>
      </c>
      <c r="H30">
        <v>0</v>
      </c>
      <c r="I30" s="3">
        <f>Table13[Age]/$E$1</f>
        <v>0</v>
      </c>
      <c r="J30" s="3">
        <f>LOG10(Table13[Fare] + 1)</f>
        <v>0.91513590662201194</v>
      </c>
      <c r="K30" s="5">
        <v>0</v>
      </c>
      <c r="L30">
        <v>0</v>
      </c>
      <c r="M30">
        <f t="shared" si="0"/>
        <v>0</v>
      </c>
      <c r="N30">
        <f t="shared" si="1"/>
        <v>0</v>
      </c>
      <c r="O30">
        <f>IF(Table13[Sex]="male",1,0)</f>
        <v>1</v>
      </c>
      <c r="P30">
        <v>1</v>
      </c>
      <c r="AC30" s="3">
        <f>SUMPRODUCT(Table13[[#This Row],[SibSp]:[Ones]],$R$4:$AA$4)</f>
        <v>0.1791493998335297</v>
      </c>
      <c r="AD30" s="3">
        <f>(AC30-Table13[[#This Row],[Survived]])^2</f>
        <v>3.2094507460713892E-2</v>
      </c>
    </row>
    <row r="31" spans="1:30" x14ac:dyDescent="0.35">
      <c r="A31">
        <v>0</v>
      </c>
      <c r="B31" t="s">
        <v>9</v>
      </c>
      <c r="C31">
        <v>1</v>
      </c>
      <c r="D31" t="s">
        <v>8</v>
      </c>
      <c r="E31">
        <v>19</v>
      </c>
      <c r="F31" s="2">
        <v>263</v>
      </c>
      <c r="G31">
        <v>3</v>
      </c>
      <c r="H31">
        <v>2</v>
      </c>
      <c r="I31" s="3">
        <f>Table13[Age]/$E$1</f>
        <v>0.23749999999999999</v>
      </c>
      <c r="J31" s="3">
        <f>LOG10(Table13[Fare] + 1)</f>
        <v>2.4216039268698313</v>
      </c>
      <c r="K31" s="5">
        <v>1</v>
      </c>
      <c r="L31">
        <v>0</v>
      </c>
      <c r="M31">
        <f t="shared" si="0"/>
        <v>1</v>
      </c>
      <c r="N31">
        <f t="shared" si="1"/>
        <v>0</v>
      </c>
      <c r="O31">
        <f>IF(Table13[Sex]="male",1,0)</f>
        <v>1</v>
      </c>
      <c r="P31">
        <v>1</v>
      </c>
      <c r="AC31" s="3">
        <f>SUMPRODUCT(Table13[[#This Row],[SibSp]:[Ones]],$R$4:$AA$4)</f>
        <v>0.69917115097325488</v>
      </c>
      <c r="AD31" s="3">
        <f>(AC31-Table13[[#This Row],[Survived]])^2</f>
        <v>0.48884029835326598</v>
      </c>
    </row>
    <row r="32" spans="1:30" x14ac:dyDescent="0.35">
      <c r="A32">
        <v>1</v>
      </c>
      <c r="B32" t="s">
        <v>12</v>
      </c>
      <c r="C32">
        <v>3</v>
      </c>
      <c r="D32" t="s">
        <v>10</v>
      </c>
      <c r="F32" s="2">
        <v>7.8792</v>
      </c>
      <c r="G32">
        <v>0</v>
      </c>
      <c r="H32">
        <v>0</v>
      </c>
      <c r="I32" s="3">
        <f>Table13[Age]/$E$1</f>
        <v>0</v>
      </c>
      <c r="J32" s="3">
        <f>LOG10(Table13[Fare] + 1)</f>
        <v>0.94837383838707923</v>
      </c>
      <c r="K32" s="5">
        <v>0</v>
      </c>
      <c r="L32">
        <v>0</v>
      </c>
      <c r="M32">
        <f t="shared" si="0"/>
        <v>0</v>
      </c>
      <c r="N32">
        <f t="shared" si="1"/>
        <v>1</v>
      </c>
      <c r="O32">
        <f>IF(Table13[Sex]="male",1,0)</f>
        <v>0</v>
      </c>
      <c r="P32">
        <v>1</v>
      </c>
      <c r="AC32" s="3">
        <f>SUMPRODUCT(Table13[[#This Row],[SibSp]:[Ones]],$R$4:$AA$4)</f>
        <v>0.32820121073941533</v>
      </c>
      <c r="AD32" s="3">
        <f>(AC32-Table13[[#This Row],[Survived]])^2</f>
        <v>0.45131361325198743</v>
      </c>
    </row>
    <row r="33" spans="1:30" x14ac:dyDescent="0.35">
      <c r="A33">
        <v>0</v>
      </c>
      <c r="B33" t="s">
        <v>9</v>
      </c>
      <c r="C33">
        <v>3</v>
      </c>
      <c r="D33" t="s">
        <v>8</v>
      </c>
      <c r="F33" s="2">
        <v>7.8958000000000004</v>
      </c>
      <c r="G33">
        <v>0</v>
      </c>
      <c r="H33">
        <v>0</v>
      </c>
      <c r="I33" s="3">
        <f>Table13[Age]/$E$1</f>
        <v>0</v>
      </c>
      <c r="J33" s="3">
        <f>LOG10(Table13[Fare] + 1)</f>
        <v>0.94918501031343461</v>
      </c>
      <c r="K33" s="5">
        <v>0</v>
      </c>
      <c r="L33">
        <v>0</v>
      </c>
      <c r="M33">
        <f t="shared" si="0"/>
        <v>0</v>
      </c>
      <c r="N33">
        <f t="shared" si="1"/>
        <v>1</v>
      </c>
      <c r="O33">
        <f>IF(Table13[Sex]="male",1,0)</f>
        <v>1</v>
      </c>
      <c r="P33">
        <v>1</v>
      </c>
      <c r="AC33" s="3">
        <f>SUMPRODUCT(Table13[[#This Row],[SibSp]:[Ones]],$R$4:$AA$4)</f>
        <v>0.32836000787841602</v>
      </c>
      <c r="AD33" s="3">
        <f>(AC33-Table13[[#This Row],[Survived]])^2</f>
        <v>0.10782029477391343</v>
      </c>
    </row>
    <row r="34" spans="1:30" x14ac:dyDescent="0.35">
      <c r="A34">
        <v>0</v>
      </c>
      <c r="B34" t="s">
        <v>11</v>
      </c>
      <c r="C34">
        <v>1</v>
      </c>
      <c r="D34" t="s">
        <v>8</v>
      </c>
      <c r="E34">
        <v>40</v>
      </c>
      <c r="F34" s="2">
        <v>27.720800000000001</v>
      </c>
      <c r="G34">
        <v>0</v>
      </c>
      <c r="H34">
        <v>0</v>
      </c>
      <c r="I34" s="3">
        <f>Table13[Age]/$E$1</f>
        <v>0.5</v>
      </c>
      <c r="J34" s="3">
        <f>LOG10(Table13[Fare] + 1)</f>
        <v>1.4581965327411079</v>
      </c>
      <c r="K34" s="5">
        <v>1</v>
      </c>
      <c r="L34">
        <v>0</v>
      </c>
      <c r="M34">
        <f t="shared" si="0"/>
        <v>0</v>
      </c>
      <c r="N34">
        <f t="shared" si="1"/>
        <v>0</v>
      </c>
      <c r="O34">
        <f>IF(Table13[Sex]="male",1,0)</f>
        <v>1</v>
      </c>
      <c r="P34">
        <v>1</v>
      </c>
      <c r="AC34" s="3">
        <f>SUMPRODUCT(Table13[[#This Row],[SibSp]:[Ones]],$R$4:$AA$4)</f>
        <v>0.50495570526316458</v>
      </c>
      <c r="AD34" s="3">
        <f>(AC34-Table13[[#This Row],[Survived]])^2</f>
        <v>0.25498026427781995</v>
      </c>
    </row>
    <row r="35" spans="1:30" x14ac:dyDescent="0.35">
      <c r="A35">
        <v>1</v>
      </c>
      <c r="B35" t="s">
        <v>11</v>
      </c>
      <c r="C35">
        <v>1</v>
      </c>
      <c r="D35" t="s">
        <v>10</v>
      </c>
      <c r="F35" s="2">
        <v>146.52080000000001</v>
      </c>
      <c r="G35">
        <v>1</v>
      </c>
      <c r="H35">
        <v>0</v>
      </c>
      <c r="I35" s="3">
        <f>Table13[Age]/$E$1</f>
        <v>0</v>
      </c>
      <c r="J35" s="3">
        <f>LOG10(Table13[Fare] + 1)</f>
        <v>2.1688532588793175</v>
      </c>
      <c r="K35" s="5">
        <v>1</v>
      </c>
      <c r="L35">
        <v>0</v>
      </c>
      <c r="M35">
        <f t="shared" si="0"/>
        <v>1</v>
      </c>
      <c r="N35">
        <f t="shared" si="1"/>
        <v>0</v>
      </c>
      <c r="O35">
        <f>IF(Table13[Sex]="male",1,0)</f>
        <v>0</v>
      </c>
      <c r="P35">
        <v>1</v>
      </c>
      <c r="AC35" s="3">
        <f>SUMPRODUCT(Table13[[#This Row],[SibSp]:[Ones]],$R$4:$AA$4)</f>
        <v>0.64969201880242333</v>
      </c>
      <c r="AD35" s="3">
        <f>(AC35-Table13[[#This Row],[Survived]])^2</f>
        <v>0.12271568169072172</v>
      </c>
    </row>
    <row r="36" spans="1:30" x14ac:dyDescent="0.35">
      <c r="A36">
        <v>1</v>
      </c>
      <c r="B36" t="s">
        <v>12</v>
      </c>
      <c r="C36">
        <v>3</v>
      </c>
      <c r="D36" t="s">
        <v>10</v>
      </c>
      <c r="F36" s="2">
        <v>7.75</v>
      </c>
      <c r="G36">
        <v>0</v>
      </c>
      <c r="H36">
        <v>0</v>
      </c>
      <c r="I36" s="3">
        <f>Table13[Age]/$E$1</f>
        <v>0</v>
      </c>
      <c r="J36" s="3">
        <f>LOG10(Table13[Fare] + 1)</f>
        <v>0.94200805302231327</v>
      </c>
      <c r="K36" s="5">
        <v>0</v>
      </c>
      <c r="L36">
        <v>0</v>
      </c>
      <c r="M36">
        <f t="shared" si="0"/>
        <v>0</v>
      </c>
      <c r="N36">
        <f t="shared" si="1"/>
        <v>1</v>
      </c>
      <c r="O36">
        <f>IF(Table13[Sex]="male",1,0)</f>
        <v>0</v>
      </c>
      <c r="P36">
        <v>1</v>
      </c>
      <c r="AC36" s="3">
        <f>SUMPRODUCT(Table13[[#This Row],[SibSp]:[Ones]],$R$4:$AA$4)</f>
        <v>0.32695502793824377</v>
      </c>
      <c r="AD36" s="3">
        <f>(AC36-Table13[[#This Row],[Survived]])^2</f>
        <v>0.45298953441761014</v>
      </c>
    </row>
    <row r="37" spans="1:30" x14ac:dyDescent="0.35">
      <c r="A37">
        <v>0</v>
      </c>
      <c r="B37" t="s">
        <v>9</v>
      </c>
      <c r="C37">
        <v>2</v>
      </c>
      <c r="D37" t="s">
        <v>8</v>
      </c>
      <c r="E37">
        <v>66</v>
      </c>
      <c r="F37" s="2">
        <v>10.5</v>
      </c>
      <c r="G37">
        <v>0</v>
      </c>
      <c r="H37">
        <v>0</v>
      </c>
      <c r="I37" s="3">
        <f>Table13[Age]/$E$1</f>
        <v>0.82499999999999996</v>
      </c>
      <c r="J37" s="3">
        <f>LOG10(Table13[Fare] + 1)</f>
        <v>1.0606978403536116</v>
      </c>
      <c r="K37" s="5">
        <v>0</v>
      </c>
      <c r="L37">
        <v>1</v>
      </c>
      <c r="M37">
        <f t="shared" si="0"/>
        <v>1</v>
      </c>
      <c r="N37">
        <f t="shared" si="1"/>
        <v>0</v>
      </c>
      <c r="O37">
        <f>IF(Table13[Sex]="male",1,0)</f>
        <v>1</v>
      </c>
      <c r="P37">
        <v>1</v>
      </c>
      <c r="AC37" s="3">
        <f>SUMPRODUCT(Table13[[#This Row],[SibSp]:[Ones]],$R$4:$AA$4)</f>
        <v>0.21414557208729343</v>
      </c>
      <c r="AD37" s="3">
        <f>(AC37-Table13[[#This Row],[Survived]])^2</f>
        <v>4.5858326044594187E-2</v>
      </c>
    </row>
    <row r="38" spans="1:30" x14ac:dyDescent="0.35">
      <c r="A38">
        <v>0</v>
      </c>
      <c r="B38" t="s">
        <v>11</v>
      </c>
      <c r="C38">
        <v>1</v>
      </c>
      <c r="D38" t="s">
        <v>8</v>
      </c>
      <c r="E38">
        <v>28</v>
      </c>
      <c r="F38" s="2">
        <v>82.1708</v>
      </c>
      <c r="G38">
        <v>1</v>
      </c>
      <c r="H38">
        <v>0</v>
      </c>
      <c r="I38" s="3">
        <f>Table13[Age]/$E$1</f>
        <v>0.35</v>
      </c>
      <c r="J38" s="3">
        <f>LOG10(Table13[Fare] + 1)</f>
        <v>1.9199708788780554</v>
      </c>
      <c r="K38" s="5">
        <v>1</v>
      </c>
      <c r="L38">
        <v>0</v>
      </c>
      <c r="M38">
        <f t="shared" si="0"/>
        <v>0</v>
      </c>
      <c r="N38">
        <f t="shared" si="1"/>
        <v>1</v>
      </c>
      <c r="O38">
        <f>IF(Table13[Sex]="male",1,0)</f>
        <v>1</v>
      </c>
      <c r="P38">
        <v>1</v>
      </c>
      <c r="AC38" s="3">
        <f>SUMPRODUCT(Table13[[#This Row],[SibSp]:[Ones]],$R$4:$AA$4)</f>
        <v>0.7378989260525497</v>
      </c>
      <c r="AD38" s="3">
        <f>(AC38-Table13[[#This Row],[Survived]])^2</f>
        <v>0.54449482506950619</v>
      </c>
    </row>
    <row r="39" spans="1:30" x14ac:dyDescent="0.35">
      <c r="A39">
        <v>0</v>
      </c>
      <c r="B39" t="s">
        <v>9</v>
      </c>
      <c r="C39">
        <v>1</v>
      </c>
      <c r="D39" t="s">
        <v>8</v>
      </c>
      <c r="E39">
        <v>42</v>
      </c>
      <c r="F39" s="2">
        <v>52</v>
      </c>
      <c r="G39">
        <v>1</v>
      </c>
      <c r="H39">
        <v>0</v>
      </c>
      <c r="I39" s="3">
        <f>Table13[Age]/$E$1</f>
        <v>0.52500000000000002</v>
      </c>
      <c r="J39" s="3">
        <f>LOG10(Table13[Fare] + 1)</f>
        <v>1.7242758696007889</v>
      </c>
      <c r="K39" s="5">
        <v>1</v>
      </c>
      <c r="L39">
        <v>0</v>
      </c>
      <c r="M39">
        <f t="shared" si="0"/>
        <v>1</v>
      </c>
      <c r="N39">
        <f t="shared" si="1"/>
        <v>0</v>
      </c>
      <c r="O39">
        <f>IF(Table13[Sex]="male",1,0)</f>
        <v>1</v>
      </c>
      <c r="P39">
        <v>1</v>
      </c>
      <c r="AC39" s="3">
        <f>SUMPRODUCT(Table13[[#This Row],[SibSp]:[Ones]],$R$4:$AA$4)</f>
        <v>0.56266038569472709</v>
      </c>
      <c r="AD39" s="3">
        <f>(AC39-Table13[[#This Row],[Survived]])^2</f>
        <v>0.31658670963013907</v>
      </c>
    </row>
    <row r="40" spans="1:30" x14ac:dyDescent="0.35">
      <c r="A40">
        <v>1</v>
      </c>
      <c r="B40" t="s">
        <v>11</v>
      </c>
      <c r="C40">
        <v>3</v>
      </c>
      <c r="D40" t="s">
        <v>8</v>
      </c>
      <c r="F40" s="2">
        <v>7.2291999999999996</v>
      </c>
      <c r="G40">
        <v>0</v>
      </c>
      <c r="H40">
        <v>0</v>
      </c>
      <c r="I40" s="3">
        <f>Table13[Age]/$E$1</f>
        <v>0</v>
      </c>
      <c r="J40" s="3">
        <f>LOG10(Table13[Fare] + 1)</f>
        <v>0.91535761741483168</v>
      </c>
      <c r="K40" s="5">
        <v>0</v>
      </c>
      <c r="L40">
        <v>0</v>
      </c>
      <c r="M40">
        <f t="shared" si="0"/>
        <v>1</v>
      </c>
      <c r="N40">
        <f t="shared" si="1"/>
        <v>0</v>
      </c>
      <c r="O40">
        <f>IF(Table13[Sex]="male",1,0)</f>
        <v>1</v>
      </c>
      <c r="P40">
        <v>1</v>
      </c>
      <c r="AC40" s="3">
        <f>SUMPRODUCT(Table13[[#This Row],[SibSp]:[Ones]],$R$4:$AA$4)</f>
        <v>0.18480909568258083</v>
      </c>
      <c r="AD40" s="3">
        <f>(AC40-Table13[[#This Row],[Survived]])^2</f>
        <v>0.66453621048185163</v>
      </c>
    </row>
    <row r="41" spans="1:30" x14ac:dyDescent="0.35">
      <c r="A41">
        <v>0</v>
      </c>
      <c r="B41" t="s">
        <v>9</v>
      </c>
      <c r="C41">
        <v>3</v>
      </c>
      <c r="D41" t="s">
        <v>8</v>
      </c>
      <c r="E41">
        <v>21</v>
      </c>
      <c r="F41" s="2">
        <v>8.0500000000000007</v>
      </c>
      <c r="G41">
        <v>0</v>
      </c>
      <c r="H41">
        <v>0</v>
      </c>
      <c r="I41" s="3">
        <f>Table13[Age]/$E$1</f>
        <v>0.26250000000000001</v>
      </c>
      <c r="J41" s="3">
        <f>LOG10(Table13[Fare] + 1)</f>
        <v>0.9566485792052033</v>
      </c>
      <c r="K41" s="5">
        <v>0</v>
      </c>
      <c r="L41">
        <v>0</v>
      </c>
      <c r="M41">
        <f t="shared" si="0"/>
        <v>0</v>
      </c>
      <c r="N41">
        <f t="shared" si="1"/>
        <v>1</v>
      </c>
      <c r="O41">
        <f>IF(Table13[Sex]="male",1,0)</f>
        <v>1</v>
      </c>
      <c r="P41">
        <v>1</v>
      </c>
      <c r="AC41" s="3">
        <f>SUMPRODUCT(Table13[[#This Row],[SibSp]:[Ones]],$R$4:$AA$4)</f>
        <v>0.32982109565554418</v>
      </c>
      <c r="AD41" s="3">
        <f>(AC41-Table13[[#This Row],[Survived]])^2</f>
        <v>0.10878195513942363</v>
      </c>
    </row>
    <row r="42" spans="1:30" x14ac:dyDescent="0.35">
      <c r="A42">
        <v>0</v>
      </c>
      <c r="B42" t="s">
        <v>9</v>
      </c>
      <c r="C42">
        <v>3</v>
      </c>
      <c r="D42" t="s">
        <v>10</v>
      </c>
      <c r="E42">
        <v>18</v>
      </c>
      <c r="F42" s="2">
        <v>18</v>
      </c>
      <c r="G42">
        <v>2</v>
      </c>
      <c r="H42">
        <v>0</v>
      </c>
      <c r="I42" s="3">
        <f>Table13[Age]/$E$1</f>
        <v>0.22500000000000001</v>
      </c>
      <c r="J42" s="3">
        <f>LOG10(Table13[Fare] + 1)</f>
        <v>1.2787536009528289</v>
      </c>
      <c r="K42" s="5">
        <v>0</v>
      </c>
      <c r="L42">
        <v>0</v>
      </c>
      <c r="M42">
        <f t="shared" si="0"/>
        <v>1</v>
      </c>
      <c r="N42">
        <f t="shared" si="1"/>
        <v>0</v>
      </c>
      <c r="O42">
        <f>IF(Table13[Sex]="male",1,0)</f>
        <v>0</v>
      </c>
      <c r="P42">
        <v>1</v>
      </c>
      <c r="AC42" s="3">
        <f>SUMPRODUCT(Table13[[#This Row],[SibSp]:[Ones]],$R$4:$AA$4)</f>
        <v>0.25594844436474029</v>
      </c>
      <c r="AD42" s="3">
        <f>(AC42-Table13[[#This Row],[Survived]])^2</f>
        <v>6.550960617273055E-2</v>
      </c>
    </row>
    <row r="43" spans="1:30" x14ac:dyDescent="0.35">
      <c r="A43">
        <v>1</v>
      </c>
      <c r="B43" t="s">
        <v>11</v>
      </c>
      <c r="C43">
        <v>3</v>
      </c>
      <c r="D43" t="s">
        <v>10</v>
      </c>
      <c r="E43">
        <v>14</v>
      </c>
      <c r="F43" s="2">
        <v>11.2417</v>
      </c>
      <c r="G43">
        <v>1</v>
      </c>
      <c r="H43">
        <v>0</v>
      </c>
      <c r="I43" s="3">
        <f>Table13[Age]/$E$1</f>
        <v>0.17499999999999999</v>
      </c>
      <c r="J43" s="3">
        <f>LOG10(Table13[Fare] + 1)</f>
        <v>1.0878417322991751</v>
      </c>
      <c r="K43" s="5">
        <v>0</v>
      </c>
      <c r="L43">
        <v>0</v>
      </c>
      <c r="M43">
        <f t="shared" si="0"/>
        <v>1</v>
      </c>
      <c r="N43">
        <f t="shared" si="1"/>
        <v>0</v>
      </c>
      <c r="O43">
        <f>IF(Table13[Sex]="male",1,0)</f>
        <v>0</v>
      </c>
      <c r="P43">
        <v>1</v>
      </c>
      <c r="AC43" s="3">
        <f>SUMPRODUCT(Table13[[#This Row],[SibSp]:[Ones]],$R$4:$AA$4)</f>
        <v>0.21857503737359008</v>
      </c>
      <c r="AD43" s="3">
        <f>(AC43-Table13[[#This Row],[Survived]])^2</f>
        <v>0.61062497221568612</v>
      </c>
    </row>
    <row r="44" spans="1:30" x14ac:dyDescent="0.35">
      <c r="A44">
        <v>0</v>
      </c>
      <c r="B44" t="s">
        <v>9</v>
      </c>
      <c r="C44">
        <v>3</v>
      </c>
      <c r="D44" t="s">
        <v>10</v>
      </c>
      <c r="E44">
        <v>40</v>
      </c>
      <c r="F44" s="2">
        <v>9.4749999999999996</v>
      </c>
      <c r="G44">
        <v>1</v>
      </c>
      <c r="H44">
        <v>0</v>
      </c>
      <c r="I44" s="3">
        <f>Table13[Age]/$E$1</f>
        <v>0.5</v>
      </c>
      <c r="J44" s="3">
        <f>LOG10(Table13[Fare] + 1)</f>
        <v>1.0201540316383328</v>
      </c>
      <c r="K44" s="5">
        <v>0</v>
      </c>
      <c r="L44">
        <v>0</v>
      </c>
      <c r="M44">
        <f t="shared" si="0"/>
        <v>0</v>
      </c>
      <c r="N44">
        <f t="shared" si="1"/>
        <v>1</v>
      </c>
      <c r="O44">
        <f>IF(Table13[Sex]="male",1,0)</f>
        <v>0</v>
      </c>
      <c r="P44">
        <v>1</v>
      </c>
      <c r="AC44" s="3">
        <f>SUMPRODUCT(Table13[[#This Row],[SibSp]:[Ones]],$R$4:$AA$4)</f>
        <v>0.34225308920669562</v>
      </c>
      <c r="AD44" s="3">
        <f>(AC44-Table13[[#This Row],[Survived]])^2</f>
        <v>0.11713717707152635</v>
      </c>
    </row>
    <row r="45" spans="1:30" x14ac:dyDescent="0.35">
      <c r="A45">
        <v>0</v>
      </c>
      <c r="B45" t="s">
        <v>9</v>
      </c>
      <c r="C45">
        <v>2</v>
      </c>
      <c r="D45" t="s">
        <v>10</v>
      </c>
      <c r="E45">
        <v>27</v>
      </c>
      <c r="F45" s="2">
        <v>21</v>
      </c>
      <c r="G45">
        <v>1</v>
      </c>
      <c r="H45">
        <v>0</v>
      </c>
      <c r="I45" s="3">
        <f>Table13[Age]/$E$1</f>
        <v>0.33750000000000002</v>
      </c>
      <c r="J45" s="3">
        <f>LOG10(Table13[Fare] + 1)</f>
        <v>1.3424226808222062</v>
      </c>
      <c r="K45" s="5">
        <v>0</v>
      </c>
      <c r="L45">
        <v>1</v>
      </c>
      <c r="M45">
        <f t="shared" si="0"/>
        <v>0</v>
      </c>
      <c r="N45">
        <f t="shared" si="1"/>
        <v>1</v>
      </c>
      <c r="O45">
        <f>IF(Table13[Sex]="male",1,0)</f>
        <v>0</v>
      </c>
      <c r="P45">
        <v>1</v>
      </c>
      <c r="AC45" s="3">
        <f>SUMPRODUCT(Table13[[#This Row],[SibSp]:[Ones]],$R$4:$AA$4)</f>
        <v>0.40622553732439592</v>
      </c>
      <c r="AD45" s="3">
        <f>(AC45-Table13[[#This Row],[Survived]])^2</f>
        <v>0.16501918717449418</v>
      </c>
    </row>
    <row r="46" spans="1:30" x14ac:dyDescent="0.35">
      <c r="A46">
        <v>0</v>
      </c>
      <c r="B46" t="s">
        <v>11</v>
      </c>
      <c r="C46">
        <v>3</v>
      </c>
      <c r="D46" t="s">
        <v>8</v>
      </c>
      <c r="F46" s="2">
        <v>7.8958000000000004</v>
      </c>
      <c r="G46">
        <v>0</v>
      </c>
      <c r="H46">
        <v>0</v>
      </c>
      <c r="I46" s="3">
        <f>Table13[Age]/$E$1</f>
        <v>0</v>
      </c>
      <c r="J46" s="3">
        <f>LOG10(Table13[Fare] + 1)</f>
        <v>0.94918501031343461</v>
      </c>
      <c r="K46" s="5">
        <v>0</v>
      </c>
      <c r="L46">
        <v>0</v>
      </c>
      <c r="M46">
        <f t="shared" si="0"/>
        <v>0</v>
      </c>
      <c r="N46">
        <f t="shared" si="1"/>
        <v>0</v>
      </c>
      <c r="O46">
        <f>IF(Table13[Sex]="male",1,0)</f>
        <v>1</v>
      </c>
      <c r="P46">
        <v>1</v>
      </c>
      <c r="AC46" s="3">
        <f>SUMPRODUCT(Table13[[#This Row],[SibSp]:[Ones]],$R$4:$AA$4)</f>
        <v>0.1858149414728083</v>
      </c>
      <c r="AD46" s="3">
        <f>(AC46-Table13[[#This Row],[Survived]])^2</f>
        <v>3.4527192474543174E-2</v>
      </c>
    </row>
    <row r="47" spans="1:30" x14ac:dyDescent="0.35">
      <c r="A47">
        <v>1</v>
      </c>
      <c r="B47" t="s">
        <v>11</v>
      </c>
      <c r="C47">
        <v>2</v>
      </c>
      <c r="D47" t="s">
        <v>10</v>
      </c>
      <c r="E47">
        <v>3</v>
      </c>
      <c r="F47" s="2">
        <v>41.5792</v>
      </c>
      <c r="G47">
        <v>1</v>
      </c>
      <c r="H47">
        <v>2</v>
      </c>
      <c r="I47" s="3">
        <f>Table13[Age]/$E$1</f>
        <v>3.7499999999999999E-2</v>
      </c>
      <c r="J47" s="3">
        <f>LOG10(Table13[Fare] + 1)</f>
        <v>1.6291974974299364</v>
      </c>
      <c r="K47" s="5">
        <v>0</v>
      </c>
      <c r="L47">
        <v>1</v>
      </c>
      <c r="M47">
        <f t="shared" si="0"/>
        <v>1</v>
      </c>
      <c r="N47">
        <f t="shared" si="1"/>
        <v>0</v>
      </c>
      <c r="O47">
        <f>IF(Table13[Sex]="male",1,0)</f>
        <v>0</v>
      </c>
      <c r="P47">
        <v>1</v>
      </c>
      <c r="AC47" s="3">
        <f>SUMPRODUCT(Table13[[#This Row],[SibSp]:[Ones]],$R$4:$AA$4)</f>
        <v>0.32543655262233834</v>
      </c>
      <c r="AD47" s="3">
        <f>(AC47-Table13[[#This Row],[Survived]])^2</f>
        <v>0.45503584453803525</v>
      </c>
    </row>
    <row r="48" spans="1:30" x14ac:dyDescent="0.35">
      <c r="A48">
        <v>1</v>
      </c>
      <c r="B48" t="s">
        <v>12</v>
      </c>
      <c r="C48">
        <v>3</v>
      </c>
      <c r="D48" t="s">
        <v>10</v>
      </c>
      <c r="E48">
        <v>19</v>
      </c>
      <c r="F48" s="2">
        <v>7.8792</v>
      </c>
      <c r="G48">
        <v>0</v>
      </c>
      <c r="H48">
        <v>0</v>
      </c>
      <c r="I48" s="3">
        <f>Table13[Age]/$E$1</f>
        <v>0.23749999999999999</v>
      </c>
      <c r="J48" s="3">
        <f>LOG10(Table13[Fare] + 1)</f>
        <v>0.94837383838707923</v>
      </c>
      <c r="K48" s="5">
        <v>0</v>
      </c>
      <c r="L48">
        <v>0</v>
      </c>
      <c r="M48">
        <f t="shared" si="0"/>
        <v>0</v>
      </c>
      <c r="N48">
        <f t="shared" si="1"/>
        <v>0</v>
      </c>
      <c r="O48">
        <f>IF(Table13[Sex]="male",1,0)</f>
        <v>0</v>
      </c>
      <c r="P48">
        <v>1</v>
      </c>
      <c r="AC48" s="3">
        <f>SUMPRODUCT(Table13[[#This Row],[SibSp]:[Ones]],$R$4:$AA$4)</f>
        <v>0.18565614433380762</v>
      </c>
      <c r="AD48" s="3">
        <f>(AC48-Table13[[#This Row],[Survived]])^2</f>
        <v>0.66315591526128037</v>
      </c>
    </row>
    <row r="49" spans="1:30" x14ac:dyDescent="0.35">
      <c r="A49">
        <v>0</v>
      </c>
      <c r="B49" t="s">
        <v>9</v>
      </c>
      <c r="C49">
        <v>3</v>
      </c>
      <c r="D49" t="s">
        <v>8</v>
      </c>
      <c r="F49" s="2">
        <v>8.0500000000000007</v>
      </c>
      <c r="G49">
        <v>0</v>
      </c>
      <c r="H49">
        <v>0</v>
      </c>
      <c r="I49" s="3">
        <f>Table13[Age]/$E$1</f>
        <v>0</v>
      </c>
      <c r="J49" s="3">
        <f>LOG10(Table13[Fare] + 1)</f>
        <v>0.9566485792052033</v>
      </c>
      <c r="K49" s="5">
        <v>0</v>
      </c>
      <c r="L49">
        <v>0</v>
      </c>
      <c r="M49">
        <f t="shared" si="0"/>
        <v>0</v>
      </c>
      <c r="N49">
        <f t="shared" si="1"/>
        <v>0</v>
      </c>
      <c r="O49">
        <f>IF(Table13[Sex]="male",1,0)</f>
        <v>1</v>
      </c>
      <c r="P49">
        <v>1</v>
      </c>
      <c r="AC49" s="3">
        <f>SUMPRODUCT(Table13[[#This Row],[SibSp]:[Ones]],$R$4:$AA$4)</f>
        <v>0.1872760292499365</v>
      </c>
      <c r="AD49" s="3">
        <f>(AC49-Table13[[#This Row],[Survived]])^2</f>
        <v>3.5072311131623068E-2</v>
      </c>
    </row>
    <row r="50" spans="1:30" x14ac:dyDescent="0.35">
      <c r="A50">
        <v>0</v>
      </c>
      <c r="B50" t="s">
        <v>12</v>
      </c>
      <c r="C50">
        <v>3</v>
      </c>
      <c r="D50" t="s">
        <v>8</v>
      </c>
      <c r="F50" s="2">
        <v>15.5</v>
      </c>
      <c r="G50">
        <v>1</v>
      </c>
      <c r="H50">
        <v>0</v>
      </c>
      <c r="I50" s="3">
        <f>Table13[Age]/$E$1</f>
        <v>0</v>
      </c>
      <c r="J50" s="3">
        <f>LOG10(Table13[Fare] + 1)</f>
        <v>1.2174839442139063</v>
      </c>
      <c r="K50" s="5">
        <v>0</v>
      </c>
      <c r="L50">
        <v>0</v>
      </c>
      <c r="M50">
        <f t="shared" si="0"/>
        <v>0</v>
      </c>
      <c r="N50">
        <f t="shared" si="1"/>
        <v>1</v>
      </c>
      <c r="O50">
        <f>IF(Table13[Sex]="male",1,0)</f>
        <v>1</v>
      </c>
      <c r="P50">
        <v>1</v>
      </c>
      <c r="AC50" s="3">
        <f>SUMPRODUCT(Table13[[#This Row],[SibSp]:[Ones]],$R$4:$AA$4)</f>
        <v>0.3808829092709175</v>
      </c>
      <c r="AD50" s="3">
        <f>(AC50-Table13[[#This Row],[Survived]])^2</f>
        <v>0.14507179057467798</v>
      </c>
    </row>
    <row r="51" spans="1:30" x14ac:dyDescent="0.35">
      <c r="A51">
        <v>1</v>
      </c>
      <c r="B51" t="s">
        <v>12</v>
      </c>
      <c r="C51">
        <v>3</v>
      </c>
      <c r="D51" t="s">
        <v>10</v>
      </c>
      <c r="F51" s="2">
        <v>7.75</v>
      </c>
      <c r="G51">
        <v>0</v>
      </c>
      <c r="H51">
        <v>0</v>
      </c>
      <c r="I51" s="3">
        <f>Table13[Age]/$E$1</f>
        <v>0</v>
      </c>
      <c r="J51" s="3">
        <f>LOG10(Table13[Fare] + 1)</f>
        <v>0.94200805302231327</v>
      </c>
      <c r="K51" s="5">
        <v>0</v>
      </c>
      <c r="L51">
        <v>0</v>
      </c>
      <c r="M51">
        <f t="shared" si="0"/>
        <v>1</v>
      </c>
      <c r="N51">
        <f t="shared" si="1"/>
        <v>0</v>
      </c>
      <c r="O51">
        <f>IF(Table13[Sex]="male",1,0)</f>
        <v>0</v>
      </c>
      <c r="P51">
        <v>1</v>
      </c>
      <c r="AC51" s="3">
        <f>SUMPRODUCT(Table13[[#This Row],[SibSp]:[Ones]],$R$4:$AA$4)</f>
        <v>0.19002625469670581</v>
      </c>
      <c r="AD51" s="3">
        <f>(AC51-Table13[[#This Row],[Survived]])^2</f>
        <v>0.6560574680806458</v>
      </c>
    </row>
    <row r="52" spans="1:30" x14ac:dyDescent="0.35">
      <c r="A52">
        <v>0</v>
      </c>
      <c r="B52" t="s">
        <v>11</v>
      </c>
      <c r="C52">
        <v>3</v>
      </c>
      <c r="D52" t="s">
        <v>8</v>
      </c>
      <c r="F52" s="2">
        <v>21.679200000000002</v>
      </c>
      <c r="G52">
        <v>2</v>
      </c>
      <c r="H52">
        <v>0</v>
      </c>
      <c r="I52" s="3">
        <f>Table13[Age]/$E$1</f>
        <v>0</v>
      </c>
      <c r="J52" s="3">
        <f>LOG10(Table13[Fare] + 1)</f>
        <v>1.3556277309213418</v>
      </c>
      <c r="K52" s="5">
        <v>0</v>
      </c>
      <c r="L52">
        <v>0</v>
      </c>
      <c r="M52">
        <f t="shared" si="0"/>
        <v>1</v>
      </c>
      <c r="N52">
        <f t="shared" si="1"/>
        <v>0</v>
      </c>
      <c r="O52">
        <f>IF(Table13[Sex]="male",1,0)</f>
        <v>1</v>
      </c>
      <c r="P52">
        <v>1</v>
      </c>
      <c r="AC52" s="3">
        <f>SUMPRODUCT(Table13[[#This Row],[SibSp]:[Ones]],$R$4:$AA$4)</f>
        <v>0.27099752521374715</v>
      </c>
      <c r="AD52" s="3">
        <f>(AC52-Table13[[#This Row],[Survived]])^2</f>
        <v>7.3439658671975522E-2</v>
      </c>
    </row>
    <row r="53" spans="1:30" x14ac:dyDescent="0.35">
      <c r="A53">
        <v>0</v>
      </c>
      <c r="B53" t="s">
        <v>9</v>
      </c>
      <c r="C53">
        <v>3</v>
      </c>
      <c r="D53" t="s">
        <v>10</v>
      </c>
      <c r="E53">
        <v>18</v>
      </c>
      <c r="F53" s="2">
        <v>17.8</v>
      </c>
      <c r="G53">
        <v>1</v>
      </c>
      <c r="H53">
        <v>0</v>
      </c>
      <c r="I53" s="3">
        <f>Table13[Age]/$E$1</f>
        <v>0.22500000000000001</v>
      </c>
      <c r="J53" s="3">
        <f>LOG10(Table13[Fare] + 1)</f>
        <v>1.2741578492636798</v>
      </c>
      <c r="K53" s="5">
        <v>0</v>
      </c>
      <c r="L53">
        <v>0</v>
      </c>
      <c r="M53">
        <f t="shared" si="0"/>
        <v>1</v>
      </c>
      <c r="N53">
        <f t="shared" si="1"/>
        <v>0</v>
      </c>
      <c r="O53">
        <f>IF(Table13[Sex]="male",1,0)</f>
        <v>0</v>
      </c>
      <c r="P53">
        <v>1</v>
      </c>
      <c r="AC53" s="3">
        <f>SUMPRODUCT(Table13[[#This Row],[SibSp]:[Ones]],$R$4:$AA$4)</f>
        <v>0.25504876798778109</v>
      </c>
      <c r="AD53" s="3">
        <f>(AC53-Table13[[#This Row],[Survived]])^2</f>
        <v>6.5049874052084983E-2</v>
      </c>
    </row>
    <row r="54" spans="1:30" x14ac:dyDescent="0.35">
      <c r="A54">
        <v>0</v>
      </c>
      <c r="B54" t="s">
        <v>9</v>
      </c>
      <c r="C54">
        <v>3</v>
      </c>
      <c r="D54" t="s">
        <v>8</v>
      </c>
      <c r="E54">
        <v>7</v>
      </c>
      <c r="F54" s="2">
        <v>39.6875</v>
      </c>
      <c r="G54">
        <v>4</v>
      </c>
      <c r="H54">
        <v>1</v>
      </c>
      <c r="I54" s="3">
        <f>Table13[Age]/$E$1</f>
        <v>8.7499999999999994E-2</v>
      </c>
      <c r="J54" s="3">
        <f>LOG10(Table13[Fare] + 1)</f>
        <v>1.6094610059122672</v>
      </c>
      <c r="K54" s="5">
        <v>0</v>
      </c>
      <c r="L54">
        <v>0</v>
      </c>
      <c r="M54">
        <f t="shared" si="0"/>
        <v>0</v>
      </c>
      <c r="N54">
        <f t="shared" si="1"/>
        <v>1</v>
      </c>
      <c r="O54">
        <f>IF(Table13[Sex]="male",1,0)</f>
        <v>1</v>
      </c>
      <c r="P54">
        <v>1</v>
      </c>
      <c r="AC54" s="3">
        <f>SUMPRODUCT(Table13[[#This Row],[SibSp]:[Ones]],$R$4:$AA$4)</f>
        <v>0.45761736460551344</v>
      </c>
      <c r="AD54" s="3">
        <f>(AC54-Table13[[#This Row],[Survived]])^2</f>
        <v>0.20941365238849544</v>
      </c>
    </row>
    <row r="55" spans="1:30" x14ac:dyDescent="0.35">
      <c r="A55">
        <v>0</v>
      </c>
      <c r="B55" t="s">
        <v>9</v>
      </c>
      <c r="C55">
        <v>3</v>
      </c>
      <c r="D55" t="s">
        <v>8</v>
      </c>
      <c r="E55">
        <v>21</v>
      </c>
      <c r="F55" s="2">
        <v>7.8</v>
      </c>
      <c r="G55">
        <v>0</v>
      </c>
      <c r="H55">
        <v>0</v>
      </c>
      <c r="I55" s="3">
        <f>Table13[Age]/$E$1</f>
        <v>0.26250000000000001</v>
      </c>
      <c r="J55" s="3">
        <f>LOG10(Table13[Fare] + 1)</f>
        <v>0.94448267215016868</v>
      </c>
      <c r="K55" s="5">
        <v>0</v>
      </c>
      <c r="L55">
        <v>0</v>
      </c>
      <c r="M55">
        <f t="shared" si="0"/>
        <v>1</v>
      </c>
      <c r="N55">
        <f t="shared" si="1"/>
        <v>0</v>
      </c>
      <c r="O55">
        <f>IF(Table13[Sex]="male",1,0)</f>
        <v>1</v>
      </c>
      <c r="P55">
        <v>1</v>
      </c>
      <c r="AC55" s="3">
        <f>SUMPRODUCT(Table13[[#This Row],[SibSp]:[Ones]],$R$4:$AA$4)</f>
        <v>0.19051069261282724</v>
      </c>
      <c r="AD55" s="3">
        <f>(AC55-Table13[[#This Row],[Survived]])^2</f>
        <v>3.6294323999819147E-2</v>
      </c>
    </row>
    <row r="56" spans="1:30" x14ac:dyDescent="0.35">
      <c r="A56">
        <v>1</v>
      </c>
      <c r="B56" t="s">
        <v>11</v>
      </c>
      <c r="C56">
        <v>1</v>
      </c>
      <c r="D56" t="s">
        <v>10</v>
      </c>
      <c r="E56">
        <v>49</v>
      </c>
      <c r="F56" s="2">
        <v>76.729200000000006</v>
      </c>
      <c r="G56">
        <v>1</v>
      </c>
      <c r="H56">
        <v>0</v>
      </c>
      <c r="I56" s="3">
        <f>Table13[Age]/$E$1</f>
        <v>0.61250000000000004</v>
      </c>
      <c r="J56" s="3">
        <f>LOG10(Table13[Fare] + 1)</f>
        <v>1.8905841979078102</v>
      </c>
      <c r="K56" s="5">
        <v>1</v>
      </c>
      <c r="L56">
        <v>0</v>
      </c>
      <c r="M56">
        <f t="shared" si="0"/>
        <v>0</v>
      </c>
      <c r="N56">
        <f t="shared" si="1"/>
        <v>1</v>
      </c>
      <c r="O56">
        <f>IF(Table13[Sex]="male",1,0)</f>
        <v>0</v>
      </c>
      <c r="P56">
        <v>1</v>
      </c>
      <c r="AC56" s="3">
        <f>SUMPRODUCT(Table13[[#This Row],[SibSp]:[Ones]],$R$4:$AA$4)</f>
        <v>0.73214611248592687</v>
      </c>
      <c r="AD56" s="3">
        <f>(AC56-Table13[[#This Row],[Survived]])^2</f>
        <v>7.1745705056401737E-2</v>
      </c>
    </row>
    <row r="57" spans="1:30" x14ac:dyDescent="0.35">
      <c r="A57">
        <v>1</v>
      </c>
      <c r="B57" t="s">
        <v>9</v>
      </c>
      <c r="C57">
        <v>2</v>
      </c>
      <c r="D57" t="s">
        <v>10</v>
      </c>
      <c r="E57">
        <v>29</v>
      </c>
      <c r="F57" s="2">
        <v>26</v>
      </c>
      <c r="G57">
        <v>1</v>
      </c>
      <c r="H57">
        <v>0</v>
      </c>
      <c r="I57" s="3">
        <f>Table13[Age]/$E$1</f>
        <v>0.36249999999999999</v>
      </c>
      <c r="J57" s="3">
        <f>LOG10(Table13[Fare] + 1)</f>
        <v>1.4313637641589874</v>
      </c>
      <c r="K57" s="5">
        <v>0</v>
      </c>
      <c r="L57">
        <v>1</v>
      </c>
      <c r="M57">
        <f t="shared" si="0"/>
        <v>1</v>
      </c>
      <c r="N57">
        <f t="shared" si="1"/>
        <v>0</v>
      </c>
      <c r="O57">
        <f>IF(Table13[Sex]="male",1,0)</f>
        <v>0</v>
      </c>
      <c r="P57">
        <v>1</v>
      </c>
      <c r="AC57" s="3">
        <f>SUMPRODUCT(Table13[[#This Row],[SibSp]:[Ones]],$R$4:$AA$4)</f>
        <v>0.28670810330037771</v>
      </c>
      <c r="AD57" s="3">
        <f>(AC57-Table13[[#This Row],[Survived]])^2</f>
        <v>0.5087853298973446</v>
      </c>
    </row>
    <row r="58" spans="1:30" x14ac:dyDescent="0.35">
      <c r="A58">
        <v>0</v>
      </c>
      <c r="B58" t="s">
        <v>11</v>
      </c>
      <c r="C58">
        <v>1</v>
      </c>
      <c r="D58" t="s">
        <v>8</v>
      </c>
      <c r="E58">
        <v>65</v>
      </c>
      <c r="F58" s="2">
        <v>61.979199999999999</v>
      </c>
      <c r="G58">
        <v>0</v>
      </c>
      <c r="H58">
        <v>1</v>
      </c>
      <c r="I58" s="3">
        <f>Table13[Age]/$E$1</f>
        <v>0.8125</v>
      </c>
      <c r="J58" s="3">
        <f>LOG10(Table13[Fare] + 1)</f>
        <v>1.7991971396636215</v>
      </c>
      <c r="K58" s="5">
        <v>1</v>
      </c>
      <c r="L58">
        <v>0</v>
      </c>
      <c r="M58">
        <f t="shared" si="0"/>
        <v>1</v>
      </c>
      <c r="N58">
        <f t="shared" si="1"/>
        <v>0</v>
      </c>
      <c r="O58">
        <f>IF(Table13[Sex]="male",1,0)</f>
        <v>1</v>
      </c>
      <c r="P58">
        <v>1</v>
      </c>
      <c r="AC58" s="3">
        <f>SUMPRODUCT(Table13[[#This Row],[SibSp]:[Ones]],$R$4:$AA$4)</f>
        <v>0.57732716957829966</v>
      </c>
      <c r="AD58" s="3">
        <f>(AC58-Table13[[#This Row],[Survived]])^2</f>
        <v>0.33330666073329079</v>
      </c>
    </row>
    <row r="59" spans="1:30" x14ac:dyDescent="0.35">
      <c r="A59">
        <v>1</v>
      </c>
      <c r="B59" t="s">
        <v>9</v>
      </c>
      <c r="C59">
        <v>1</v>
      </c>
      <c r="D59" t="s">
        <v>8</v>
      </c>
      <c r="F59" s="2">
        <v>35.5</v>
      </c>
      <c r="G59">
        <v>0</v>
      </c>
      <c r="H59">
        <v>0</v>
      </c>
      <c r="I59" s="3">
        <f>Table13[Age]/$E$1</f>
        <v>0</v>
      </c>
      <c r="J59" s="3">
        <f>LOG10(Table13[Fare] + 1)</f>
        <v>1.5622928644564746</v>
      </c>
      <c r="K59" s="5">
        <v>1</v>
      </c>
      <c r="L59">
        <v>0</v>
      </c>
      <c r="M59">
        <f t="shared" si="0"/>
        <v>0</v>
      </c>
      <c r="N59">
        <f t="shared" si="1"/>
        <v>1</v>
      </c>
      <c r="O59">
        <f>IF(Table13[Sex]="male",1,0)</f>
        <v>1</v>
      </c>
      <c r="P59">
        <v>1</v>
      </c>
      <c r="AC59" s="3">
        <f>SUMPRODUCT(Table13[[#This Row],[SibSp]:[Ones]],$R$4:$AA$4)</f>
        <v>0.66787894196756126</v>
      </c>
      <c r="AD59" s="3">
        <f>(AC59-Table13[[#This Row],[Survived]])^2</f>
        <v>0.11030439718858655</v>
      </c>
    </row>
    <row r="60" spans="1:30" x14ac:dyDescent="0.35">
      <c r="A60">
        <v>1</v>
      </c>
      <c r="B60" t="s">
        <v>9</v>
      </c>
      <c r="C60">
        <v>2</v>
      </c>
      <c r="D60" t="s">
        <v>10</v>
      </c>
      <c r="E60">
        <v>21</v>
      </c>
      <c r="F60" s="2">
        <v>10.5</v>
      </c>
      <c r="G60">
        <v>0</v>
      </c>
      <c r="H60">
        <v>0</v>
      </c>
      <c r="I60" s="3">
        <f>Table13[Age]/$E$1</f>
        <v>0.26250000000000001</v>
      </c>
      <c r="J60" s="3">
        <f>LOG10(Table13[Fare] + 1)</f>
        <v>1.0606978403536116</v>
      </c>
      <c r="K60" s="5">
        <v>0</v>
      </c>
      <c r="L60">
        <v>1</v>
      </c>
      <c r="M60">
        <f t="shared" si="0"/>
        <v>1</v>
      </c>
      <c r="N60">
        <f t="shared" si="1"/>
        <v>0</v>
      </c>
      <c r="O60">
        <f>IF(Table13[Sex]="male",1,0)</f>
        <v>0</v>
      </c>
      <c r="P60">
        <v>1</v>
      </c>
      <c r="AC60" s="3">
        <f>SUMPRODUCT(Table13[[#This Row],[SibSp]:[Ones]],$R$4:$AA$4)</f>
        <v>0.21414557208729343</v>
      </c>
      <c r="AD60" s="3">
        <f>(AC60-Table13[[#This Row],[Survived]])^2</f>
        <v>0.61756718187000725</v>
      </c>
    </row>
    <row r="61" spans="1:30" x14ac:dyDescent="0.35">
      <c r="A61">
        <v>0</v>
      </c>
      <c r="B61" t="s">
        <v>11</v>
      </c>
      <c r="C61">
        <v>3</v>
      </c>
      <c r="D61" t="s">
        <v>8</v>
      </c>
      <c r="E61">
        <v>28.5</v>
      </c>
      <c r="F61" s="2">
        <v>7.2291999999999996</v>
      </c>
      <c r="G61">
        <v>0</v>
      </c>
      <c r="H61">
        <v>0</v>
      </c>
      <c r="I61" s="3">
        <f>Table13[Age]/$E$1</f>
        <v>0.35625000000000001</v>
      </c>
      <c r="J61" s="3">
        <f>LOG10(Table13[Fare] + 1)</f>
        <v>0.91535761741483168</v>
      </c>
      <c r="K61" s="5">
        <v>0</v>
      </c>
      <c r="L61">
        <v>0</v>
      </c>
      <c r="M61">
        <f t="shared" si="0"/>
        <v>1</v>
      </c>
      <c r="N61">
        <f t="shared" si="1"/>
        <v>0</v>
      </c>
      <c r="O61">
        <f>IF(Table13[Sex]="male",1,0)</f>
        <v>1</v>
      </c>
      <c r="P61">
        <v>1</v>
      </c>
      <c r="AC61" s="3">
        <f>SUMPRODUCT(Table13[[#This Row],[SibSp]:[Ones]],$R$4:$AA$4)</f>
        <v>0.18480909568258083</v>
      </c>
      <c r="AD61" s="3">
        <f>(AC61-Table13[[#This Row],[Survived]])^2</f>
        <v>3.4154401847013315E-2</v>
      </c>
    </row>
    <row r="62" spans="1:30" x14ac:dyDescent="0.35">
      <c r="A62">
        <v>1</v>
      </c>
      <c r="B62" t="s">
        <v>9</v>
      </c>
      <c r="C62">
        <v>2</v>
      </c>
      <c r="D62" t="s">
        <v>10</v>
      </c>
      <c r="E62">
        <v>5</v>
      </c>
      <c r="F62" s="2">
        <v>27.75</v>
      </c>
      <c r="G62">
        <v>1</v>
      </c>
      <c r="H62">
        <v>2</v>
      </c>
      <c r="I62" s="3">
        <f>Table13[Age]/$E$1</f>
        <v>6.25E-2</v>
      </c>
      <c r="J62" s="3">
        <f>LOG10(Table13[Fare] + 1)</f>
        <v>1.4586378490256493</v>
      </c>
      <c r="K62" s="5">
        <v>0</v>
      </c>
      <c r="L62">
        <v>1</v>
      </c>
      <c r="M62">
        <f t="shared" si="0"/>
        <v>0</v>
      </c>
      <c r="N62">
        <f t="shared" si="1"/>
        <v>1</v>
      </c>
      <c r="O62">
        <f>IF(Table13[Sex]="male",1,0)</f>
        <v>0</v>
      </c>
      <c r="P62">
        <v>1</v>
      </c>
      <c r="AC62" s="3">
        <f>SUMPRODUCT(Table13[[#This Row],[SibSp]:[Ones]],$R$4:$AA$4)</f>
        <v>0.42897612276700059</v>
      </c>
      <c r="AD62" s="3">
        <f>(AC62-Table13[[#This Row],[Survived]])^2</f>
        <v>0.32606826837020758</v>
      </c>
    </row>
    <row r="63" spans="1:30" x14ac:dyDescent="0.35">
      <c r="A63">
        <v>0</v>
      </c>
      <c r="B63" t="s">
        <v>9</v>
      </c>
      <c r="C63">
        <v>3</v>
      </c>
      <c r="D63" t="s">
        <v>8</v>
      </c>
      <c r="E63">
        <v>11</v>
      </c>
      <c r="F63" s="2">
        <v>46.9</v>
      </c>
      <c r="G63">
        <v>5</v>
      </c>
      <c r="H63">
        <v>2</v>
      </c>
      <c r="I63" s="3">
        <f>Table13[Age]/$E$1</f>
        <v>0.13750000000000001</v>
      </c>
      <c r="J63" s="3">
        <f>LOG10(Table13[Fare] + 1)</f>
        <v>1.6803355134145632</v>
      </c>
      <c r="K63" s="5">
        <v>0</v>
      </c>
      <c r="L63">
        <v>0</v>
      </c>
      <c r="M63">
        <f t="shared" si="0"/>
        <v>0</v>
      </c>
      <c r="N63">
        <f t="shared" si="1"/>
        <v>0</v>
      </c>
      <c r="O63">
        <f>IF(Table13[Sex]="male",1,0)</f>
        <v>1</v>
      </c>
      <c r="P63">
        <v>1</v>
      </c>
      <c r="AC63" s="3">
        <f>SUMPRODUCT(Table13[[#This Row],[SibSp]:[Ones]],$R$4:$AA$4)</f>
        <v>0.32894687725494631</v>
      </c>
      <c r="AD63" s="3">
        <f>(AC63-Table13[[#This Row],[Survived]])^2</f>
        <v>0.10820604805578071</v>
      </c>
    </row>
    <row r="64" spans="1:30" x14ac:dyDescent="0.35">
      <c r="A64">
        <v>0</v>
      </c>
      <c r="B64" t="s">
        <v>11</v>
      </c>
      <c r="C64">
        <v>3</v>
      </c>
      <c r="D64" t="s">
        <v>8</v>
      </c>
      <c r="E64">
        <v>22</v>
      </c>
      <c r="F64" s="2">
        <v>7.2291999999999996</v>
      </c>
      <c r="G64">
        <v>0</v>
      </c>
      <c r="H64">
        <v>0</v>
      </c>
      <c r="I64" s="3">
        <f>Table13[Age]/$E$1</f>
        <v>0.27500000000000002</v>
      </c>
      <c r="J64" s="3">
        <f>LOG10(Table13[Fare] + 1)</f>
        <v>0.91535761741483168</v>
      </c>
      <c r="K64" s="5">
        <v>0</v>
      </c>
      <c r="L64">
        <v>0</v>
      </c>
      <c r="M64">
        <f t="shared" si="0"/>
        <v>1</v>
      </c>
      <c r="N64">
        <f t="shared" si="1"/>
        <v>0</v>
      </c>
      <c r="O64">
        <f>IF(Table13[Sex]="male",1,0)</f>
        <v>1</v>
      </c>
      <c r="P64">
        <v>1</v>
      </c>
      <c r="AC64" s="3">
        <f>SUMPRODUCT(Table13[[#This Row],[SibSp]:[Ones]],$R$4:$AA$4)</f>
        <v>0.18480909568258083</v>
      </c>
      <c r="AD64" s="3">
        <f>(AC64-Table13[[#This Row],[Survived]])^2</f>
        <v>3.4154401847013315E-2</v>
      </c>
    </row>
    <row r="65" spans="1:30" x14ac:dyDescent="0.35">
      <c r="A65">
        <v>1</v>
      </c>
      <c r="C65">
        <v>1</v>
      </c>
      <c r="D65" t="s">
        <v>10</v>
      </c>
      <c r="E65">
        <v>38</v>
      </c>
      <c r="F65" s="2">
        <v>80</v>
      </c>
      <c r="G65">
        <v>0</v>
      </c>
      <c r="H65">
        <v>0</v>
      </c>
      <c r="I65" s="3">
        <f>Table13[Age]/$E$1</f>
        <v>0.47499999999999998</v>
      </c>
      <c r="J65" s="3">
        <f>LOG10(Table13[Fare] + 1)</f>
        <v>1.9084850188786497</v>
      </c>
      <c r="K65" s="5">
        <v>1</v>
      </c>
      <c r="L65">
        <v>0</v>
      </c>
      <c r="M65">
        <f t="shared" si="0"/>
        <v>1</v>
      </c>
      <c r="N65">
        <f t="shared" si="1"/>
        <v>0</v>
      </c>
      <c r="O65">
        <f>IF(Table13[Sex]="male",1,0)</f>
        <v>0</v>
      </c>
      <c r="P65">
        <v>1</v>
      </c>
      <c r="AC65" s="3">
        <f>SUMPRODUCT(Table13[[#This Row],[SibSp]:[Ones]],$R$4:$AA$4)</f>
        <v>0.59872165080100881</v>
      </c>
      <c r="AD65" s="3">
        <f>(AC65-Table13[[#This Row],[Survived]])^2</f>
        <v>0.16102431353586752</v>
      </c>
    </row>
    <row r="66" spans="1:30" x14ac:dyDescent="0.35">
      <c r="A66">
        <v>0</v>
      </c>
      <c r="B66" t="s">
        <v>9</v>
      </c>
      <c r="C66">
        <v>1</v>
      </c>
      <c r="D66" t="s">
        <v>8</v>
      </c>
      <c r="E66">
        <v>45</v>
      </c>
      <c r="F66" s="2">
        <v>83.474999999999994</v>
      </c>
      <c r="G66">
        <v>1</v>
      </c>
      <c r="H66">
        <v>0</v>
      </c>
      <c r="I66" s="3">
        <f>Table13[Age]/$E$1</f>
        <v>0.5625</v>
      </c>
      <c r="J66" s="3">
        <f>LOG10(Table13[Fare] + 1)</f>
        <v>1.9267282004469339</v>
      </c>
      <c r="K66" s="5">
        <v>1</v>
      </c>
      <c r="L66">
        <v>0</v>
      </c>
      <c r="M66">
        <f t="shared" si="0"/>
        <v>0</v>
      </c>
      <c r="N66">
        <f t="shared" si="1"/>
        <v>1</v>
      </c>
      <c r="O66">
        <f>IF(Table13[Sex]="male",1,0)</f>
        <v>1</v>
      </c>
      <c r="P66">
        <v>1</v>
      </c>
      <c r="AC66" s="3">
        <f>SUMPRODUCT(Table13[[#This Row],[SibSp]:[Ones]],$R$4:$AA$4)</f>
        <v>0.73922175700562121</v>
      </c>
      <c r="AD66" s="3">
        <f>(AC66-Table13[[#This Row],[Survived]])^2</f>
        <v>0.54644880603047763</v>
      </c>
    </row>
    <row r="67" spans="1:30" x14ac:dyDescent="0.35">
      <c r="A67">
        <v>0</v>
      </c>
      <c r="B67" t="s">
        <v>9</v>
      </c>
      <c r="C67">
        <v>3</v>
      </c>
      <c r="D67" t="s">
        <v>8</v>
      </c>
      <c r="E67">
        <v>4</v>
      </c>
      <c r="F67" s="2">
        <v>27.9</v>
      </c>
      <c r="G67">
        <v>3</v>
      </c>
      <c r="H67">
        <v>2</v>
      </c>
      <c r="I67" s="3">
        <f>Table13[Age]/$E$1</f>
        <v>0.05</v>
      </c>
      <c r="J67" s="3">
        <f>LOG10(Table13[Fare] + 1)</f>
        <v>1.4608978427565478</v>
      </c>
      <c r="K67" s="5">
        <v>0</v>
      </c>
      <c r="L67">
        <v>0</v>
      </c>
      <c r="M67">
        <f t="shared" si="0"/>
        <v>0</v>
      </c>
      <c r="N67">
        <f t="shared" si="1"/>
        <v>1</v>
      </c>
      <c r="O67">
        <f>IF(Table13[Sex]="male",1,0)</f>
        <v>1</v>
      </c>
      <c r="P67">
        <v>1</v>
      </c>
      <c r="AC67" s="3">
        <f>SUMPRODUCT(Table13[[#This Row],[SibSp]:[Ones]],$R$4:$AA$4)</f>
        <v>0.42853425102191439</v>
      </c>
      <c r="AD67" s="3">
        <f>(AC67-Table13[[#This Row],[Survived]])^2</f>
        <v>0.18364160429891313</v>
      </c>
    </row>
    <row r="68" spans="1:30" x14ac:dyDescent="0.35">
      <c r="A68">
        <v>0</v>
      </c>
      <c r="B68" t="s">
        <v>11</v>
      </c>
      <c r="C68">
        <v>1</v>
      </c>
      <c r="D68" t="s">
        <v>8</v>
      </c>
      <c r="F68" s="2">
        <v>27.720800000000001</v>
      </c>
      <c r="G68">
        <v>0</v>
      </c>
      <c r="H68">
        <v>0</v>
      </c>
      <c r="I68" s="3">
        <f>Table13[Age]/$E$1</f>
        <v>0</v>
      </c>
      <c r="J68" s="3">
        <f>LOG10(Table13[Fare] + 1)</f>
        <v>1.4581965327411079</v>
      </c>
      <c r="K68" s="5">
        <v>1</v>
      </c>
      <c r="L68">
        <v>0</v>
      </c>
      <c r="M68">
        <f t="shared" ref="M68:M131" si="2">IF(Embarked="S",1,0)</f>
        <v>1</v>
      </c>
      <c r="N68">
        <f t="shared" ref="N68:N131" si="3">IF(Embarked="C",1,0)</f>
        <v>0</v>
      </c>
      <c r="O68">
        <f>IF(Table13[Sex]="male",1,0)</f>
        <v>1</v>
      </c>
      <c r="P68">
        <v>1</v>
      </c>
      <c r="AC68" s="3">
        <f>SUMPRODUCT(Table13[[#This Row],[SibSp]:[Ones]],$R$4:$AA$4)</f>
        <v>0.51057199842723433</v>
      </c>
      <c r="AD68" s="3">
        <f>(AC68-Table13[[#This Row],[Survived]])^2</f>
        <v>0.26068376557797979</v>
      </c>
    </row>
    <row r="69" spans="1:30" x14ac:dyDescent="0.35">
      <c r="A69">
        <v>1</v>
      </c>
      <c r="B69" t="s">
        <v>11</v>
      </c>
      <c r="C69">
        <v>3</v>
      </c>
      <c r="D69" t="s">
        <v>8</v>
      </c>
      <c r="F69" s="2">
        <v>15.245799999999999</v>
      </c>
      <c r="G69">
        <v>1</v>
      </c>
      <c r="H69">
        <v>1</v>
      </c>
      <c r="I69" s="3">
        <f>Table13[Age]/$E$1</f>
        <v>0</v>
      </c>
      <c r="J69" s="3">
        <f>LOG10(Table13[Fare] + 1)</f>
        <v>1.2107411023865056</v>
      </c>
      <c r="K69" s="5">
        <v>0</v>
      </c>
      <c r="L69">
        <v>0</v>
      </c>
      <c r="M69">
        <f t="shared" si="2"/>
        <v>1</v>
      </c>
      <c r="N69">
        <f t="shared" si="3"/>
        <v>0</v>
      </c>
      <c r="O69">
        <f>IF(Table13[Sex]="male",1,0)</f>
        <v>1</v>
      </c>
      <c r="P69">
        <v>1</v>
      </c>
      <c r="AC69" s="3">
        <f>SUMPRODUCT(Table13[[#This Row],[SibSp]:[Ones]],$R$4:$AA$4)</f>
        <v>0.2426341396683907</v>
      </c>
      <c r="AD69" s="3">
        <f>(AC69-Table13[[#This Row],[Survived]])^2</f>
        <v>0.57360304639583881</v>
      </c>
    </row>
    <row r="70" spans="1:30" x14ac:dyDescent="0.35">
      <c r="A70">
        <v>1</v>
      </c>
      <c r="B70" t="s">
        <v>9</v>
      </c>
      <c r="C70">
        <v>2</v>
      </c>
      <c r="D70" t="s">
        <v>10</v>
      </c>
      <c r="E70">
        <v>29</v>
      </c>
      <c r="F70" s="2">
        <v>10.5</v>
      </c>
      <c r="G70">
        <v>0</v>
      </c>
      <c r="H70">
        <v>0</v>
      </c>
      <c r="I70" s="3">
        <f>Table13[Age]/$E$1</f>
        <v>0.36249999999999999</v>
      </c>
      <c r="J70" s="3">
        <f>LOG10(Table13[Fare] + 1)</f>
        <v>1.0606978403536116</v>
      </c>
      <c r="K70" s="5">
        <v>0</v>
      </c>
      <c r="L70">
        <v>1</v>
      </c>
      <c r="M70">
        <f t="shared" si="2"/>
        <v>1</v>
      </c>
      <c r="N70">
        <f t="shared" si="3"/>
        <v>0</v>
      </c>
      <c r="O70">
        <f>IF(Table13[Sex]="male",1,0)</f>
        <v>0</v>
      </c>
      <c r="P70">
        <v>1</v>
      </c>
      <c r="AC70" s="3">
        <f>SUMPRODUCT(Table13[[#This Row],[SibSp]:[Ones]],$R$4:$AA$4)</f>
        <v>0.21414557208729343</v>
      </c>
      <c r="AD70" s="3">
        <f>(AC70-Table13[[#This Row],[Survived]])^2</f>
        <v>0.61756718187000725</v>
      </c>
    </row>
    <row r="71" spans="1:30" x14ac:dyDescent="0.35">
      <c r="A71">
        <v>0</v>
      </c>
      <c r="B71" t="s">
        <v>9</v>
      </c>
      <c r="C71">
        <v>3</v>
      </c>
      <c r="D71" t="s">
        <v>8</v>
      </c>
      <c r="E71">
        <v>19</v>
      </c>
      <c r="F71" s="2">
        <v>8.1583000000000006</v>
      </c>
      <c r="G71">
        <v>0</v>
      </c>
      <c r="H71">
        <v>0</v>
      </c>
      <c r="I71" s="3">
        <f>Table13[Age]/$E$1</f>
        <v>0.23749999999999999</v>
      </c>
      <c r="J71" s="3">
        <f>LOG10(Table13[Fare] + 1)</f>
        <v>0.96181486568333707</v>
      </c>
      <c r="K71" s="5">
        <v>0</v>
      </c>
      <c r="L71">
        <v>0</v>
      </c>
      <c r="M71">
        <f t="shared" si="2"/>
        <v>1</v>
      </c>
      <c r="N71">
        <f t="shared" si="3"/>
        <v>0</v>
      </c>
      <c r="O71">
        <f>IF(Table13[Sex]="male",1,0)</f>
        <v>1</v>
      </c>
      <c r="P71">
        <v>1</v>
      </c>
      <c r="AC71" s="3">
        <f>SUMPRODUCT(Table13[[#This Row],[SibSp]:[Ones]],$R$4:$AA$4)</f>
        <v>0.1939036881742485</v>
      </c>
      <c r="AD71" s="3">
        <f>(AC71-Table13[[#This Row],[Survived]])^2</f>
        <v>3.7598640287576195E-2</v>
      </c>
    </row>
    <row r="72" spans="1:30" x14ac:dyDescent="0.35">
      <c r="A72">
        <v>1</v>
      </c>
      <c r="B72" t="s">
        <v>9</v>
      </c>
      <c r="C72">
        <v>3</v>
      </c>
      <c r="D72" t="s">
        <v>10</v>
      </c>
      <c r="E72">
        <v>17</v>
      </c>
      <c r="F72" s="2">
        <v>7.9249999999999998</v>
      </c>
      <c r="G72">
        <v>4</v>
      </c>
      <c r="H72">
        <v>2</v>
      </c>
      <c r="I72" s="3">
        <f>Table13[Age]/$E$1</f>
        <v>0.21249999999999999</v>
      </c>
      <c r="J72" s="3">
        <f>LOG10(Table13[Fare] + 1)</f>
        <v>0.95060822478423079</v>
      </c>
      <c r="K72" s="5">
        <v>0</v>
      </c>
      <c r="L72">
        <v>0</v>
      </c>
      <c r="M72">
        <f t="shared" si="2"/>
        <v>1</v>
      </c>
      <c r="N72">
        <f t="shared" si="3"/>
        <v>0</v>
      </c>
      <c r="O72">
        <f>IF(Table13[Sex]="male",1,0)</f>
        <v>0</v>
      </c>
      <c r="P72">
        <v>1</v>
      </c>
      <c r="AC72" s="3">
        <f>SUMPRODUCT(Table13[[#This Row],[SibSp]:[Ones]],$R$4:$AA$4)</f>
        <v>0.19170984682598849</v>
      </c>
      <c r="AD72" s="3">
        <f>(AC72-Table13[[#This Row],[Survived]])^2</f>
        <v>0.65333297171806703</v>
      </c>
    </row>
    <row r="73" spans="1:30" x14ac:dyDescent="0.35">
      <c r="A73">
        <v>0</v>
      </c>
      <c r="B73" t="s">
        <v>9</v>
      </c>
      <c r="C73">
        <v>3</v>
      </c>
      <c r="D73" t="s">
        <v>8</v>
      </c>
      <c r="E73">
        <v>26</v>
      </c>
      <c r="F73" s="2">
        <v>8.6624999999999996</v>
      </c>
      <c r="G73">
        <v>2</v>
      </c>
      <c r="H73">
        <v>0</v>
      </c>
      <c r="I73" s="3">
        <f>Table13[Age]/$E$1</f>
        <v>0.32500000000000001</v>
      </c>
      <c r="J73" s="3">
        <f>LOG10(Table13[Fare] + 1)</f>
        <v>0.98508950692638131</v>
      </c>
      <c r="K73" s="5">
        <v>0</v>
      </c>
      <c r="L73">
        <v>0</v>
      </c>
      <c r="M73">
        <f t="shared" si="2"/>
        <v>1</v>
      </c>
      <c r="N73">
        <f t="shared" si="3"/>
        <v>0</v>
      </c>
      <c r="O73">
        <f>IF(Table13[Sex]="male",1,0)</f>
        <v>1</v>
      </c>
      <c r="P73">
        <v>1</v>
      </c>
      <c r="AC73" s="3">
        <f>SUMPRODUCT(Table13[[#This Row],[SibSp]:[Ones]],$R$4:$AA$4)</f>
        <v>0.19845999284971821</v>
      </c>
      <c r="AD73" s="3">
        <f>(AC73-Table13[[#This Row],[Survived]])^2</f>
        <v>3.9386368761910207E-2</v>
      </c>
    </row>
    <row r="74" spans="1:30" x14ac:dyDescent="0.35">
      <c r="A74">
        <v>0</v>
      </c>
      <c r="B74" t="s">
        <v>9</v>
      </c>
      <c r="C74">
        <v>2</v>
      </c>
      <c r="D74" t="s">
        <v>8</v>
      </c>
      <c r="E74">
        <v>32</v>
      </c>
      <c r="F74" s="2">
        <v>10.5</v>
      </c>
      <c r="G74">
        <v>0</v>
      </c>
      <c r="H74">
        <v>0</v>
      </c>
      <c r="I74" s="3">
        <f>Table13[Age]/$E$1</f>
        <v>0.4</v>
      </c>
      <c r="J74" s="3">
        <f>LOG10(Table13[Fare] + 1)</f>
        <v>1.0606978403536116</v>
      </c>
      <c r="K74" s="5">
        <v>0</v>
      </c>
      <c r="L74">
        <v>1</v>
      </c>
      <c r="M74">
        <f t="shared" si="2"/>
        <v>1</v>
      </c>
      <c r="N74">
        <f t="shared" si="3"/>
        <v>0</v>
      </c>
      <c r="O74">
        <f>IF(Table13[Sex]="male",1,0)</f>
        <v>1</v>
      </c>
      <c r="P74">
        <v>1</v>
      </c>
      <c r="AC74" s="3">
        <f>SUMPRODUCT(Table13[[#This Row],[SibSp]:[Ones]],$R$4:$AA$4)</f>
        <v>0.21414557208729343</v>
      </c>
      <c r="AD74" s="3">
        <f>(AC74-Table13[[#This Row],[Survived]])^2</f>
        <v>4.5858326044594187E-2</v>
      </c>
    </row>
    <row r="75" spans="1:30" x14ac:dyDescent="0.35">
      <c r="A75">
        <v>0</v>
      </c>
      <c r="B75" t="s">
        <v>9</v>
      </c>
      <c r="C75">
        <v>3</v>
      </c>
      <c r="D75" t="s">
        <v>10</v>
      </c>
      <c r="E75">
        <v>16</v>
      </c>
      <c r="F75" s="2">
        <v>46.9</v>
      </c>
      <c r="G75">
        <v>5</v>
      </c>
      <c r="H75">
        <v>2</v>
      </c>
      <c r="I75" s="3">
        <f>Table13[Age]/$E$1</f>
        <v>0.2</v>
      </c>
      <c r="J75" s="3">
        <f>LOG10(Table13[Fare] + 1)</f>
        <v>1.6803355134145632</v>
      </c>
      <c r="K75" s="5">
        <v>0</v>
      </c>
      <c r="L75">
        <v>0</v>
      </c>
      <c r="M75">
        <f t="shared" si="2"/>
        <v>0</v>
      </c>
      <c r="N75">
        <f t="shared" si="3"/>
        <v>1</v>
      </c>
      <c r="O75">
        <f>IF(Table13[Sex]="male",1,0)</f>
        <v>0</v>
      </c>
      <c r="P75">
        <v>1</v>
      </c>
      <c r="AC75" s="3">
        <f>SUMPRODUCT(Table13[[#This Row],[SibSp]:[Ones]],$R$4:$AA$4)</f>
        <v>0.47149194366055402</v>
      </c>
      <c r="AD75" s="3">
        <f>(AC75-Table13[[#This Row],[Survived]])^2</f>
        <v>0.22230465293680704</v>
      </c>
    </row>
    <row r="76" spans="1:30" x14ac:dyDescent="0.35">
      <c r="A76">
        <v>0</v>
      </c>
      <c r="B76" t="s">
        <v>9</v>
      </c>
      <c r="C76">
        <v>2</v>
      </c>
      <c r="D76" t="s">
        <v>8</v>
      </c>
      <c r="E76">
        <v>21</v>
      </c>
      <c r="F76" s="2">
        <v>73.5</v>
      </c>
      <c r="G76">
        <v>0</v>
      </c>
      <c r="H76">
        <v>0</v>
      </c>
      <c r="I76" s="3">
        <f>Table13[Age]/$E$1</f>
        <v>0.26250000000000001</v>
      </c>
      <c r="J76" s="3">
        <f>LOG10(Table13[Fare] + 1)</f>
        <v>1.8721562727482928</v>
      </c>
      <c r="K76" s="5">
        <v>0</v>
      </c>
      <c r="L76">
        <v>1</v>
      </c>
      <c r="M76">
        <f t="shared" si="2"/>
        <v>1</v>
      </c>
      <c r="N76">
        <f t="shared" si="3"/>
        <v>0</v>
      </c>
      <c r="O76">
        <f>IF(Table13[Sex]="male",1,0)</f>
        <v>1</v>
      </c>
      <c r="P76">
        <v>1</v>
      </c>
      <c r="AC76" s="3">
        <f>SUMPRODUCT(Table13[[#This Row],[SibSp]:[Ones]],$R$4:$AA$4)</f>
        <v>0.37299879825997007</v>
      </c>
      <c r="AD76" s="3">
        <f>(AC76-Table13[[#This Row],[Survived]])^2</f>
        <v>0.13912810350338184</v>
      </c>
    </row>
    <row r="77" spans="1:30" x14ac:dyDescent="0.35">
      <c r="A77">
        <v>0</v>
      </c>
      <c r="B77" t="s">
        <v>11</v>
      </c>
      <c r="C77">
        <v>3</v>
      </c>
      <c r="D77" t="s">
        <v>8</v>
      </c>
      <c r="E77">
        <v>26</v>
      </c>
      <c r="F77" s="2">
        <v>14.4542</v>
      </c>
      <c r="G77">
        <v>1</v>
      </c>
      <c r="H77">
        <v>0</v>
      </c>
      <c r="I77" s="3">
        <f>Table13[Age]/$E$1</f>
        <v>0.32500000000000001</v>
      </c>
      <c r="J77" s="3">
        <f>LOG10(Table13[Fare] + 1)</f>
        <v>1.1890465283525415</v>
      </c>
      <c r="K77" s="5">
        <v>0</v>
      </c>
      <c r="L77">
        <v>0</v>
      </c>
      <c r="M77">
        <f t="shared" si="2"/>
        <v>1</v>
      </c>
      <c r="N77">
        <f t="shared" si="3"/>
        <v>0</v>
      </c>
      <c r="O77">
        <f>IF(Table13[Sex]="male",1,0)</f>
        <v>1</v>
      </c>
      <c r="P77">
        <v>1</v>
      </c>
      <c r="AC77" s="3">
        <f>SUMPRODUCT(Table13[[#This Row],[SibSp]:[Ones]],$R$4:$AA$4)</f>
        <v>0.23838715308453454</v>
      </c>
      <c r="AD77" s="3">
        <f>(AC77-Table13[[#This Row],[Survived]])^2</f>
        <v>5.6828434755749307E-2</v>
      </c>
    </row>
    <row r="78" spans="1:30" x14ac:dyDescent="0.35">
      <c r="A78">
        <v>1</v>
      </c>
      <c r="B78" t="s">
        <v>9</v>
      </c>
      <c r="C78">
        <v>3</v>
      </c>
      <c r="D78" t="s">
        <v>8</v>
      </c>
      <c r="E78">
        <v>32</v>
      </c>
      <c r="F78" s="2">
        <v>56.495800000000003</v>
      </c>
      <c r="G78">
        <v>0</v>
      </c>
      <c r="H78">
        <v>0</v>
      </c>
      <c r="I78" s="3">
        <f>Table13[Age]/$E$1</f>
        <v>0.4</v>
      </c>
      <c r="J78" s="3">
        <f>LOG10(Table13[Fare] + 1)</f>
        <v>1.7596361211514699</v>
      </c>
      <c r="K78" s="5">
        <v>0</v>
      </c>
      <c r="L78">
        <v>0</v>
      </c>
      <c r="M78">
        <f t="shared" si="2"/>
        <v>1</v>
      </c>
      <c r="N78">
        <f t="shared" si="3"/>
        <v>0</v>
      </c>
      <c r="O78">
        <f>IF(Table13[Sex]="male",1,0)</f>
        <v>1</v>
      </c>
      <c r="P78">
        <v>1</v>
      </c>
      <c r="AC78" s="3">
        <f>SUMPRODUCT(Table13[[#This Row],[SibSp]:[Ones]],$R$4:$AA$4)</f>
        <v>0.35008726490563852</v>
      </c>
      <c r="AD78" s="3">
        <f>(AC78-Table13[[#This Row],[Survived]])^2</f>
        <v>0.42238656323783363</v>
      </c>
    </row>
    <row r="79" spans="1:30" x14ac:dyDescent="0.35">
      <c r="A79">
        <v>0</v>
      </c>
      <c r="B79" t="s">
        <v>9</v>
      </c>
      <c r="C79">
        <v>3</v>
      </c>
      <c r="D79" t="s">
        <v>8</v>
      </c>
      <c r="E79">
        <v>25</v>
      </c>
      <c r="F79" s="2">
        <v>7.65</v>
      </c>
      <c r="G79">
        <v>0</v>
      </c>
      <c r="H79">
        <v>0</v>
      </c>
      <c r="I79" s="3">
        <f>Table13[Age]/$E$1</f>
        <v>0.3125</v>
      </c>
      <c r="J79" s="3">
        <f>LOG10(Table13[Fare] + 1)</f>
        <v>0.93701610746481423</v>
      </c>
      <c r="K79" s="5">
        <v>0</v>
      </c>
      <c r="L79">
        <v>0</v>
      </c>
      <c r="M79">
        <f t="shared" si="2"/>
        <v>1</v>
      </c>
      <c r="N79">
        <f t="shared" si="3"/>
        <v>0</v>
      </c>
      <c r="O79">
        <f>IF(Table13[Sex]="male",1,0)</f>
        <v>1</v>
      </c>
      <c r="P79">
        <v>1</v>
      </c>
      <c r="AC79" s="3">
        <f>SUMPRODUCT(Table13[[#This Row],[SibSp]:[Ones]],$R$4:$AA$4)</f>
        <v>0.18904901837130722</v>
      </c>
      <c r="AD79" s="3">
        <f>(AC79-Table13[[#This Row],[Survived]])^2</f>
        <v>3.5739531347154851E-2</v>
      </c>
    </row>
    <row r="80" spans="1:30" x14ac:dyDescent="0.35">
      <c r="A80">
        <v>0</v>
      </c>
      <c r="B80" t="s">
        <v>9</v>
      </c>
      <c r="C80">
        <v>3</v>
      </c>
      <c r="D80" t="s">
        <v>8</v>
      </c>
      <c r="F80" s="2">
        <v>7.8958000000000004</v>
      </c>
      <c r="G80">
        <v>0</v>
      </c>
      <c r="H80">
        <v>0</v>
      </c>
      <c r="I80" s="3">
        <f>Table13[Age]/$E$1</f>
        <v>0</v>
      </c>
      <c r="J80" s="3">
        <f>LOG10(Table13[Fare] + 1)</f>
        <v>0.94918501031343461</v>
      </c>
      <c r="K80" s="5">
        <v>0</v>
      </c>
      <c r="L80">
        <v>0</v>
      </c>
      <c r="M80">
        <f t="shared" si="2"/>
        <v>1</v>
      </c>
      <c r="N80">
        <f t="shared" si="3"/>
        <v>0</v>
      </c>
      <c r="O80">
        <f>IF(Table13[Sex]="male",1,0)</f>
        <v>1</v>
      </c>
      <c r="P80">
        <v>1</v>
      </c>
      <c r="AC80" s="3">
        <f>SUMPRODUCT(Table13[[#This Row],[SibSp]:[Ones]],$R$4:$AA$4)</f>
        <v>0.19143123463687806</v>
      </c>
      <c r="AD80" s="3">
        <f>(AC80-Table13[[#This Row],[Survived]])^2</f>
        <v>3.664591759459946E-2</v>
      </c>
    </row>
    <row r="81" spans="1:30" x14ac:dyDescent="0.35">
      <c r="A81">
        <v>0</v>
      </c>
      <c r="B81" t="s">
        <v>9</v>
      </c>
      <c r="C81">
        <v>3</v>
      </c>
      <c r="D81" t="s">
        <v>8</v>
      </c>
      <c r="F81" s="2">
        <v>8.0500000000000007</v>
      </c>
      <c r="G81">
        <v>0</v>
      </c>
      <c r="H81">
        <v>0</v>
      </c>
      <c r="I81" s="3">
        <f>Table13[Age]/$E$1</f>
        <v>0</v>
      </c>
      <c r="J81" s="3">
        <f>LOG10(Table13[Fare] + 1)</f>
        <v>0.9566485792052033</v>
      </c>
      <c r="K81" s="5">
        <v>0</v>
      </c>
      <c r="L81">
        <v>0</v>
      </c>
      <c r="M81">
        <f t="shared" si="2"/>
        <v>1</v>
      </c>
      <c r="N81">
        <f t="shared" si="3"/>
        <v>0</v>
      </c>
      <c r="O81">
        <f>IF(Table13[Sex]="male",1,0)</f>
        <v>1</v>
      </c>
      <c r="P81">
        <v>1</v>
      </c>
      <c r="AC81" s="3">
        <f>SUMPRODUCT(Table13[[#This Row],[SibSp]:[Ones]],$R$4:$AA$4)</f>
        <v>0.19289232241400625</v>
      </c>
      <c r="AD81" s="3">
        <f>(AC81-Table13[[#This Row],[Survived]])^2</f>
        <v>3.7207448046268937E-2</v>
      </c>
    </row>
    <row r="82" spans="1:30" x14ac:dyDescent="0.35">
      <c r="A82">
        <v>1</v>
      </c>
      <c r="B82" t="s">
        <v>9</v>
      </c>
      <c r="C82">
        <v>2</v>
      </c>
      <c r="D82" t="s">
        <v>8</v>
      </c>
      <c r="E82">
        <v>0.83</v>
      </c>
      <c r="F82" s="2">
        <v>29</v>
      </c>
      <c r="G82">
        <v>0</v>
      </c>
      <c r="H82">
        <v>2</v>
      </c>
      <c r="I82" s="3">
        <f>Table13[Age]/$E$1</f>
        <v>1.0374999999999999E-2</v>
      </c>
      <c r="J82" s="3">
        <f>LOG10(Table13[Fare] + 1)</f>
        <v>1.4771212547196624</v>
      </c>
      <c r="K82" s="5">
        <v>0</v>
      </c>
      <c r="L82">
        <v>1</v>
      </c>
      <c r="M82">
        <f t="shared" si="2"/>
        <v>1</v>
      </c>
      <c r="N82">
        <f t="shared" si="3"/>
        <v>0</v>
      </c>
      <c r="O82">
        <f>IF(Table13[Sex]="male",1,0)</f>
        <v>1</v>
      </c>
      <c r="P82">
        <v>1</v>
      </c>
      <c r="AC82" s="3">
        <f>SUMPRODUCT(Table13[[#This Row],[SibSp]:[Ones]],$R$4:$AA$4)</f>
        <v>0.29566570939201497</v>
      </c>
      <c r="AD82" s="3">
        <f>(AC82-Table13[[#This Row],[Survived]])^2</f>
        <v>0.49608679292625352</v>
      </c>
    </row>
    <row r="83" spans="1:30" x14ac:dyDescent="0.35">
      <c r="A83">
        <v>1</v>
      </c>
      <c r="B83" t="s">
        <v>9</v>
      </c>
      <c r="C83">
        <v>3</v>
      </c>
      <c r="D83" t="s">
        <v>10</v>
      </c>
      <c r="E83">
        <v>30</v>
      </c>
      <c r="F83" s="2">
        <v>12.475</v>
      </c>
      <c r="G83">
        <v>0</v>
      </c>
      <c r="H83">
        <v>0</v>
      </c>
      <c r="I83" s="3">
        <f>Table13[Age]/$E$1</f>
        <v>0.375</v>
      </c>
      <c r="J83" s="3">
        <f>LOG10(Table13[Fare] + 1)</f>
        <v>1.1295287738587763</v>
      </c>
      <c r="K83" s="5">
        <v>0</v>
      </c>
      <c r="L83">
        <v>0</v>
      </c>
      <c r="M83">
        <f t="shared" si="2"/>
        <v>1</v>
      </c>
      <c r="N83">
        <f t="shared" si="3"/>
        <v>0</v>
      </c>
      <c r="O83">
        <f>IF(Table13[Sex]="male",1,0)</f>
        <v>0</v>
      </c>
      <c r="P83">
        <v>1</v>
      </c>
      <c r="AC83" s="3">
        <f>SUMPRODUCT(Table13[[#This Row],[SibSp]:[Ones]],$R$4:$AA$4)</f>
        <v>0.22673580171711247</v>
      </c>
      <c r="AD83" s="3">
        <f>(AC83-Table13[[#This Row],[Survived]])^2</f>
        <v>0.59793752034607672</v>
      </c>
    </row>
    <row r="84" spans="1:30" x14ac:dyDescent="0.35">
      <c r="A84">
        <v>0</v>
      </c>
      <c r="B84" t="s">
        <v>9</v>
      </c>
      <c r="C84">
        <v>3</v>
      </c>
      <c r="D84" t="s">
        <v>8</v>
      </c>
      <c r="E84">
        <v>22</v>
      </c>
      <c r="F84" s="2">
        <v>9</v>
      </c>
      <c r="G84">
        <v>0</v>
      </c>
      <c r="H84">
        <v>0</v>
      </c>
      <c r="I84" s="3">
        <f>Table13[Age]/$E$1</f>
        <v>0.27500000000000002</v>
      </c>
      <c r="J84" s="3">
        <f>LOG10(Table13[Fare] + 1)</f>
        <v>1</v>
      </c>
      <c r="K84" s="5">
        <v>0</v>
      </c>
      <c r="L84">
        <v>0</v>
      </c>
      <c r="M84">
        <f t="shared" si="2"/>
        <v>0</v>
      </c>
      <c r="N84">
        <f t="shared" si="3"/>
        <v>0</v>
      </c>
      <c r="O84">
        <f>IF(Table13[Sex]="male",1,0)</f>
        <v>1</v>
      </c>
      <c r="P84">
        <v>1</v>
      </c>
      <c r="AC84" s="3">
        <f>SUMPRODUCT(Table13[[#This Row],[SibSp]:[Ones]],$R$4:$AA$4)</f>
        <v>0.19576261682793486</v>
      </c>
      <c r="AD84" s="3">
        <f>(AC84-Table13[[#This Row],[Survived]])^2</f>
        <v>3.8323002147320845E-2</v>
      </c>
    </row>
    <row r="85" spans="1:30" x14ac:dyDescent="0.35">
      <c r="A85">
        <v>1</v>
      </c>
      <c r="B85" t="s">
        <v>9</v>
      </c>
      <c r="C85">
        <v>3</v>
      </c>
      <c r="D85" t="s">
        <v>8</v>
      </c>
      <c r="E85">
        <v>29</v>
      </c>
      <c r="F85" s="2">
        <v>9.5</v>
      </c>
      <c r="G85">
        <v>0</v>
      </c>
      <c r="H85">
        <v>0</v>
      </c>
      <c r="I85" s="3">
        <f>Table13[Age]/$E$1</f>
        <v>0.36249999999999999</v>
      </c>
      <c r="J85" s="3">
        <f>LOG10(Table13[Fare] + 1)</f>
        <v>1.0211892990699381</v>
      </c>
      <c r="K85" s="5">
        <v>0</v>
      </c>
      <c r="L85">
        <v>0</v>
      </c>
      <c r="M85">
        <f t="shared" si="2"/>
        <v>1</v>
      </c>
      <c r="N85">
        <f t="shared" si="3"/>
        <v>0</v>
      </c>
      <c r="O85">
        <f>IF(Table13[Sex]="male",1,0)</f>
        <v>1</v>
      </c>
      <c r="P85">
        <v>1</v>
      </c>
      <c r="AC85" s="3">
        <f>SUMPRODUCT(Table13[[#This Row],[SibSp]:[Ones]],$R$4:$AA$4)</f>
        <v>0.20552698262668542</v>
      </c>
      <c r="AD85" s="3">
        <f>(AC85-Table13[[#This Row],[Survived]])^2</f>
        <v>0.63118737533425895</v>
      </c>
    </row>
    <row r="86" spans="1:30" x14ac:dyDescent="0.35">
      <c r="A86">
        <v>1</v>
      </c>
      <c r="B86" t="s">
        <v>12</v>
      </c>
      <c r="C86">
        <v>3</v>
      </c>
      <c r="D86" t="s">
        <v>10</v>
      </c>
      <c r="F86" s="2">
        <v>7.7874999999999996</v>
      </c>
      <c r="G86">
        <v>0</v>
      </c>
      <c r="H86">
        <v>0</v>
      </c>
      <c r="I86" s="3">
        <f>Table13[Age]/$E$1</f>
        <v>0</v>
      </c>
      <c r="J86" s="3">
        <f>LOG10(Table13[Fare] + 1)</f>
        <v>0.94386533802788031</v>
      </c>
      <c r="K86" s="5">
        <v>0</v>
      </c>
      <c r="L86">
        <v>0</v>
      </c>
      <c r="M86">
        <f t="shared" si="2"/>
        <v>1</v>
      </c>
      <c r="N86">
        <f t="shared" si="3"/>
        <v>0</v>
      </c>
      <c r="O86">
        <f>IF(Table13[Sex]="male",1,0)</f>
        <v>0</v>
      </c>
      <c r="P86">
        <v>1</v>
      </c>
      <c r="AC86" s="3">
        <f>SUMPRODUCT(Table13[[#This Row],[SibSp]:[Ones]],$R$4:$AA$4)</f>
        <v>0.19038984166959089</v>
      </c>
      <c r="AD86" s="3">
        <f>(AC86-Table13[[#This Row],[Survived]])^2</f>
        <v>0.65546860847179023</v>
      </c>
    </row>
    <row r="87" spans="1:30" x14ac:dyDescent="0.35">
      <c r="A87">
        <v>0</v>
      </c>
      <c r="B87" t="s">
        <v>9</v>
      </c>
      <c r="C87">
        <v>1</v>
      </c>
      <c r="D87" t="s">
        <v>8</v>
      </c>
      <c r="E87">
        <v>28</v>
      </c>
      <c r="F87" s="2">
        <v>47.1</v>
      </c>
      <c r="G87">
        <v>0</v>
      </c>
      <c r="H87">
        <v>0</v>
      </c>
      <c r="I87" s="3">
        <f>Table13[Age]/$E$1</f>
        <v>0.35</v>
      </c>
      <c r="J87" s="3">
        <f>LOG10(Table13[Fare] + 1)</f>
        <v>1.6821450763738317</v>
      </c>
      <c r="K87" s="5">
        <v>1</v>
      </c>
      <c r="L87">
        <v>0</v>
      </c>
      <c r="M87">
        <f t="shared" si="2"/>
        <v>1</v>
      </c>
      <c r="N87">
        <f t="shared" si="3"/>
        <v>0</v>
      </c>
      <c r="O87">
        <f>IF(Table13[Sex]="male",1,0)</f>
        <v>1</v>
      </c>
      <c r="P87">
        <v>1</v>
      </c>
      <c r="AC87" s="3">
        <f>SUMPRODUCT(Table13[[#This Row],[SibSp]:[Ones]],$R$4:$AA$4)</f>
        <v>0.55441275136358137</v>
      </c>
      <c r="AD87" s="3">
        <f>(AC87-Table13[[#This Row],[Survived]])^2</f>
        <v>0.3073734988745363</v>
      </c>
    </row>
    <row r="88" spans="1:30" x14ac:dyDescent="0.35">
      <c r="A88">
        <v>1</v>
      </c>
      <c r="B88" t="s">
        <v>9</v>
      </c>
      <c r="C88">
        <v>2</v>
      </c>
      <c r="D88" t="s">
        <v>10</v>
      </c>
      <c r="E88">
        <v>17</v>
      </c>
      <c r="F88" s="2">
        <v>10.5</v>
      </c>
      <c r="G88">
        <v>0</v>
      </c>
      <c r="H88">
        <v>0</v>
      </c>
      <c r="I88" s="3">
        <f>Table13[Age]/$E$1</f>
        <v>0.21249999999999999</v>
      </c>
      <c r="J88" s="3">
        <f>LOG10(Table13[Fare] + 1)</f>
        <v>1.0606978403536116</v>
      </c>
      <c r="K88" s="5">
        <v>0</v>
      </c>
      <c r="L88">
        <v>1</v>
      </c>
      <c r="M88">
        <f t="shared" si="2"/>
        <v>1</v>
      </c>
      <c r="N88">
        <f t="shared" si="3"/>
        <v>0</v>
      </c>
      <c r="O88">
        <f>IF(Table13[Sex]="male",1,0)</f>
        <v>0</v>
      </c>
      <c r="P88">
        <v>1</v>
      </c>
      <c r="AC88" s="3">
        <f>SUMPRODUCT(Table13[[#This Row],[SibSp]:[Ones]],$R$4:$AA$4)</f>
        <v>0.21414557208729343</v>
      </c>
      <c r="AD88" s="3">
        <f>(AC88-Table13[[#This Row],[Survived]])^2</f>
        <v>0.61756718187000725</v>
      </c>
    </row>
    <row r="89" spans="1:30" x14ac:dyDescent="0.35">
      <c r="A89">
        <v>1</v>
      </c>
      <c r="B89" t="s">
        <v>9</v>
      </c>
      <c r="C89">
        <v>3</v>
      </c>
      <c r="D89" t="s">
        <v>10</v>
      </c>
      <c r="E89">
        <v>33</v>
      </c>
      <c r="F89" s="2">
        <v>15.85</v>
      </c>
      <c r="G89">
        <v>3</v>
      </c>
      <c r="H89">
        <v>0</v>
      </c>
      <c r="I89" s="3">
        <f>Table13[Age]/$E$1</f>
        <v>0.41249999999999998</v>
      </c>
      <c r="J89" s="3">
        <f>LOG10(Table13[Fare] + 1)</f>
        <v>1.2265999052073575</v>
      </c>
      <c r="K89" s="5">
        <v>0</v>
      </c>
      <c r="L89">
        <v>0</v>
      </c>
      <c r="M89">
        <f t="shared" si="2"/>
        <v>1</v>
      </c>
      <c r="N89">
        <f t="shared" si="3"/>
        <v>0</v>
      </c>
      <c r="O89">
        <f>IF(Table13[Sex]="male",1,0)</f>
        <v>0</v>
      </c>
      <c r="P89">
        <v>1</v>
      </c>
      <c r="AC89" s="3">
        <f>SUMPRODUCT(Table13[[#This Row],[SibSp]:[Ones]],$R$4:$AA$4)</f>
        <v>0.24573870040835891</v>
      </c>
      <c r="AD89" s="3">
        <f>(AC89-Table13[[#This Row],[Survived]])^2</f>
        <v>0.56891010806167142</v>
      </c>
    </row>
    <row r="90" spans="1:30" x14ac:dyDescent="0.35">
      <c r="A90">
        <v>0</v>
      </c>
      <c r="B90" t="s">
        <v>9</v>
      </c>
      <c r="C90">
        <v>3</v>
      </c>
      <c r="D90" t="s">
        <v>8</v>
      </c>
      <c r="E90">
        <v>16</v>
      </c>
      <c r="F90" s="2">
        <v>34.375</v>
      </c>
      <c r="G90">
        <v>1</v>
      </c>
      <c r="H90">
        <v>3</v>
      </c>
      <c r="I90" s="3">
        <f>Table13[Age]/$E$1</f>
        <v>0.2</v>
      </c>
      <c r="J90" s="3">
        <f>LOG10(Table13[Fare] + 1)</f>
        <v>1.5486964485323467</v>
      </c>
      <c r="K90" s="5">
        <v>0</v>
      </c>
      <c r="L90">
        <v>0</v>
      </c>
      <c r="M90">
        <f t="shared" si="2"/>
        <v>1</v>
      </c>
      <c r="N90">
        <f t="shared" si="3"/>
        <v>0</v>
      </c>
      <c r="O90">
        <f>IF(Table13[Sex]="male",1,0)</f>
        <v>1</v>
      </c>
      <c r="P90">
        <v>1</v>
      </c>
      <c r="AC90" s="3">
        <f>SUMPRODUCT(Table13[[#This Row],[SibSp]:[Ones]],$R$4:$AA$4)</f>
        <v>0.30879316260089107</v>
      </c>
      <c r="AD90" s="3">
        <f>(AC90-Table13[[#This Row],[Survived]])^2</f>
        <v>9.5353217269060347E-2</v>
      </c>
    </row>
    <row r="91" spans="1:30" x14ac:dyDescent="0.35">
      <c r="A91">
        <v>0</v>
      </c>
      <c r="B91" t="s">
        <v>9</v>
      </c>
      <c r="C91">
        <v>3</v>
      </c>
      <c r="D91" t="s">
        <v>8</v>
      </c>
      <c r="F91" s="2">
        <v>8.0500000000000007</v>
      </c>
      <c r="G91">
        <v>0</v>
      </c>
      <c r="H91">
        <v>0</v>
      </c>
      <c r="I91" s="3">
        <f>Table13[Age]/$E$1</f>
        <v>0</v>
      </c>
      <c r="J91" s="3">
        <f>LOG10(Table13[Fare] + 1)</f>
        <v>0.9566485792052033</v>
      </c>
      <c r="K91" s="5">
        <v>0</v>
      </c>
      <c r="L91">
        <v>0</v>
      </c>
      <c r="M91">
        <f t="shared" si="2"/>
        <v>1</v>
      </c>
      <c r="N91">
        <f t="shared" si="3"/>
        <v>0</v>
      </c>
      <c r="O91">
        <f>IF(Table13[Sex]="male",1,0)</f>
        <v>1</v>
      </c>
      <c r="P91">
        <v>1</v>
      </c>
      <c r="AC91" s="3">
        <f>SUMPRODUCT(Table13[[#This Row],[SibSp]:[Ones]],$R$4:$AA$4)</f>
        <v>0.19289232241400625</v>
      </c>
      <c r="AD91" s="3">
        <f>(AC91-Table13[[#This Row],[Survived]])^2</f>
        <v>3.7207448046268937E-2</v>
      </c>
    </row>
    <row r="92" spans="1:30" x14ac:dyDescent="0.35">
      <c r="A92">
        <v>1</v>
      </c>
      <c r="B92" t="s">
        <v>9</v>
      </c>
      <c r="C92">
        <v>1</v>
      </c>
      <c r="D92" t="s">
        <v>10</v>
      </c>
      <c r="E92">
        <v>23</v>
      </c>
      <c r="F92" s="2">
        <v>263</v>
      </c>
      <c r="G92">
        <v>3</v>
      </c>
      <c r="H92">
        <v>2</v>
      </c>
      <c r="I92" s="3">
        <f>Table13[Age]/$E$1</f>
        <v>0.28749999999999998</v>
      </c>
      <c r="J92" s="3">
        <f>LOG10(Table13[Fare] + 1)</f>
        <v>2.4216039268698313</v>
      </c>
      <c r="K92" s="5">
        <v>1</v>
      </c>
      <c r="L92">
        <v>0</v>
      </c>
      <c r="M92">
        <f t="shared" si="2"/>
        <v>1</v>
      </c>
      <c r="N92">
        <f t="shared" si="3"/>
        <v>0</v>
      </c>
      <c r="O92">
        <f>IF(Table13[Sex]="male",1,0)</f>
        <v>0</v>
      </c>
      <c r="P92">
        <v>1</v>
      </c>
      <c r="AC92" s="3">
        <f>SUMPRODUCT(Table13[[#This Row],[SibSp]:[Ones]],$R$4:$AA$4)</f>
        <v>0.69917115097325488</v>
      </c>
      <c r="AD92" s="3">
        <f>(AC92-Table13[[#This Row],[Survived]])^2</f>
        <v>9.0497996406756209E-2</v>
      </c>
    </row>
    <row r="93" spans="1:30" x14ac:dyDescent="0.35">
      <c r="A93">
        <v>0</v>
      </c>
      <c r="B93" t="s">
        <v>9</v>
      </c>
      <c r="C93">
        <v>3</v>
      </c>
      <c r="D93" t="s">
        <v>8</v>
      </c>
      <c r="E93">
        <v>24</v>
      </c>
      <c r="F93" s="2">
        <v>8.0500000000000007</v>
      </c>
      <c r="G93">
        <v>0</v>
      </c>
      <c r="H93">
        <v>0</v>
      </c>
      <c r="I93" s="3">
        <f>Table13[Age]/$E$1</f>
        <v>0.3</v>
      </c>
      <c r="J93" s="3">
        <f>LOG10(Table13[Fare] + 1)</f>
        <v>0.9566485792052033</v>
      </c>
      <c r="K93" s="5">
        <v>0</v>
      </c>
      <c r="L93">
        <v>0</v>
      </c>
      <c r="M93">
        <f t="shared" si="2"/>
        <v>1</v>
      </c>
      <c r="N93">
        <f t="shared" si="3"/>
        <v>0</v>
      </c>
      <c r="O93">
        <f>IF(Table13[Sex]="male",1,0)</f>
        <v>1</v>
      </c>
      <c r="P93">
        <v>1</v>
      </c>
      <c r="AC93" s="3">
        <f>SUMPRODUCT(Table13[[#This Row],[SibSp]:[Ones]],$R$4:$AA$4)</f>
        <v>0.19289232241400625</v>
      </c>
      <c r="AD93" s="3">
        <f>(AC93-Table13[[#This Row],[Survived]])^2</f>
        <v>3.7207448046268937E-2</v>
      </c>
    </row>
    <row r="94" spans="1:30" x14ac:dyDescent="0.35">
      <c r="A94">
        <v>0</v>
      </c>
      <c r="B94" t="s">
        <v>9</v>
      </c>
      <c r="C94">
        <v>3</v>
      </c>
      <c r="D94" t="s">
        <v>8</v>
      </c>
      <c r="E94">
        <v>29</v>
      </c>
      <c r="F94" s="2">
        <v>8.0500000000000007</v>
      </c>
      <c r="G94">
        <v>0</v>
      </c>
      <c r="H94">
        <v>0</v>
      </c>
      <c r="I94" s="3">
        <f>Table13[Age]/$E$1</f>
        <v>0.36249999999999999</v>
      </c>
      <c r="J94" s="3">
        <f>LOG10(Table13[Fare] + 1)</f>
        <v>0.9566485792052033</v>
      </c>
      <c r="K94" s="5">
        <v>0</v>
      </c>
      <c r="L94">
        <v>0</v>
      </c>
      <c r="M94">
        <f t="shared" si="2"/>
        <v>1</v>
      </c>
      <c r="N94">
        <f t="shared" si="3"/>
        <v>0</v>
      </c>
      <c r="O94">
        <f>IF(Table13[Sex]="male",1,0)</f>
        <v>1</v>
      </c>
      <c r="P94">
        <v>1</v>
      </c>
      <c r="AC94" s="3">
        <f>SUMPRODUCT(Table13[[#This Row],[SibSp]:[Ones]],$R$4:$AA$4)</f>
        <v>0.19289232241400625</v>
      </c>
      <c r="AD94" s="3">
        <f>(AC94-Table13[[#This Row],[Survived]])^2</f>
        <v>3.7207448046268937E-2</v>
      </c>
    </row>
    <row r="95" spans="1:30" x14ac:dyDescent="0.35">
      <c r="A95">
        <v>0</v>
      </c>
      <c r="B95" t="s">
        <v>9</v>
      </c>
      <c r="C95">
        <v>3</v>
      </c>
      <c r="D95" t="s">
        <v>8</v>
      </c>
      <c r="E95">
        <v>20</v>
      </c>
      <c r="F95" s="2">
        <v>7.8541999999999996</v>
      </c>
      <c r="G95">
        <v>0</v>
      </c>
      <c r="H95">
        <v>0</v>
      </c>
      <c r="I95" s="3">
        <f>Table13[Age]/$E$1</f>
        <v>0.25</v>
      </c>
      <c r="J95" s="3">
        <f>LOG10(Table13[Fare] + 1)</f>
        <v>0.94714932766263737</v>
      </c>
      <c r="K95" s="5">
        <v>0</v>
      </c>
      <c r="L95">
        <v>0</v>
      </c>
      <c r="M95">
        <f t="shared" si="2"/>
        <v>1</v>
      </c>
      <c r="N95">
        <f t="shared" si="3"/>
        <v>0</v>
      </c>
      <c r="O95">
        <f>IF(Table13[Sex]="male",1,0)</f>
        <v>1</v>
      </c>
      <c r="P95">
        <v>1</v>
      </c>
      <c r="AC95" s="3">
        <f>SUMPRODUCT(Table13[[#This Row],[SibSp]:[Ones]],$R$4:$AA$4)</f>
        <v>0.19103272407412675</v>
      </c>
      <c r="AD95" s="3">
        <f>(AC95-Table13[[#This Row],[Survived]])^2</f>
        <v>3.6493501667181447E-2</v>
      </c>
    </row>
    <row r="96" spans="1:30" x14ac:dyDescent="0.35">
      <c r="A96">
        <v>0</v>
      </c>
      <c r="B96" t="s">
        <v>9</v>
      </c>
      <c r="C96">
        <v>1</v>
      </c>
      <c r="D96" t="s">
        <v>8</v>
      </c>
      <c r="E96">
        <v>46</v>
      </c>
      <c r="F96" s="2">
        <v>61.174999999999997</v>
      </c>
      <c r="G96">
        <v>1</v>
      </c>
      <c r="H96">
        <v>0</v>
      </c>
      <c r="I96" s="3">
        <f>Table13[Age]/$E$1</f>
        <v>0.57499999999999996</v>
      </c>
      <c r="J96" s="3">
        <f>LOG10(Table13[Fare] + 1)</f>
        <v>1.7936157939419737</v>
      </c>
      <c r="K96" s="5">
        <v>1</v>
      </c>
      <c r="L96">
        <v>0</v>
      </c>
      <c r="M96">
        <f t="shared" si="2"/>
        <v>1</v>
      </c>
      <c r="N96">
        <f t="shared" si="3"/>
        <v>0</v>
      </c>
      <c r="O96">
        <f>IF(Table13[Sex]="male",1,0)</f>
        <v>1</v>
      </c>
      <c r="P96">
        <v>1</v>
      </c>
      <c r="AC96" s="3">
        <f>SUMPRODUCT(Table13[[#This Row],[SibSp]:[Ones]],$R$4:$AA$4)</f>
        <v>0.57623455073440843</v>
      </c>
      <c r="AD96" s="3">
        <f>(AC96-Table13[[#This Row],[Survived]])^2</f>
        <v>0.33204625746008554</v>
      </c>
    </row>
    <row r="97" spans="1:30" x14ac:dyDescent="0.35">
      <c r="A97">
        <v>0</v>
      </c>
      <c r="B97" t="s">
        <v>9</v>
      </c>
      <c r="C97">
        <v>3</v>
      </c>
      <c r="D97" t="s">
        <v>8</v>
      </c>
      <c r="E97">
        <v>26</v>
      </c>
      <c r="F97" s="2">
        <v>20.574999999999999</v>
      </c>
      <c r="G97">
        <v>1</v>
      </c>
      <c r="H97">
        <v>2</v>
      </c>
      <c r="I97" s="3">
        <f>Table13[Age]/$E$1</f>
        <v>0.32500000000000001</v>
      </c>
      <c r="J97" s="3">
        <f>LOG10(Table13[Fare] + 1)</f>
        <v>1.3339508043872472</v>
      </c>
      <c r="K97" s="5">
        <v>0</v>
      </c>
      <c r="L97">
        <v>0</v>
      </c>
      <c r="M97">
        <f t="shared" si="2"/>
        <v>1</v>
      </c>
      <c r="N97">
        <f t="shared" si="3"/>
        <v>0</v>
      </c>
      <c r="O97">
        <f>IF(Table13[Sex]="male",1,0)</f>
        <v>1</v>
      </c>
      <c r="P97">
        <v>1</v>
      </c>
      <c r="AC97" s="3">
        <f>SUMPRODUCT(Table13[[#This Row],[SibSp]:[Ones]],$R$4:$AA$4)</f>
        <v>0.26675399335064592</v>
      </c>
      <c r="AD97" s="3">
        <f>(AC97-Table13[[#This Row],[Survived]])^2</f>
        <v>7.1157692968516456E-2</v>
      </c>
    </row>
    <row r="98" spans="1:30" x14ac:dyDescent="0.35">
      <c r="A98">
        <v>0</v>
      </c>
      <c r="B98" t="s">
        <v>9</v>
      </c>
      <c r="C98">
        <v>3</v>
      </c>
      <c r="D98" t="s">
        <v>8</v>
      </c>
      <c r="E98">
        <v>59</v>
      </c>
      <c r="F98" s="2">
        <v>7.25</v>
      </c>
      <c r="G98">
        <v>0</v>
      </c>
      <c r="H98">
        <v>0</v>
      </c>
      <c r="I98" s="3">
        <f>Table13[Age]/$E$1</f>
        <v>0.73750000000000004</v>
      </c>
      <c r="J98" s="3">
        <f>LOG10(Table13[Fare] + 1)</f>
        <v>0.91645394854992512</v>
      </c>
      <c r="K98" s="5">
        <v>0</v>
      </c>
      <c r="L98">
        <v>0</v>
      </c>
      <c r="M98">
        <f t="shared" si="2"/>
        <v>0</v>
      </c>
      <c r="N98">
        <f t="shared" si="3"/>
        <v>1</v>
      </c>
      <c r="O98">
        <f>IF(Table13[Sex]="male",1,0)</f>
        <v>1</v>
      </c>
      <c r="P98">
        <v>1</v>
      </c>
      <c r="AC98" s="3">
        <f>SUMPRODUCT(Table13[[#This Row],[SibSp]:[Ones]],$R$4:$AA$4)</f>
        <v>0.32195248957603462</v>
      </c>
      <c r="AD98" s="3">
        <f>(AC98-Table13[[#This Row],[Survived]])^2</f>
        <v>0.10365340554420668</v>
      </c>
    </row>
    <row r="99" spans="1:30" x14ac:dyDescent="0.35">
      <c r="A99">
        <v>0</v>
      </c>
      <c r="B99" t="s">
        <v>9</v>
      </c>
      <c r="C99">
        <v>3</v>
      </c>
      <c r="D99" t="s">
        <v>8</v>
      </c>
      <c r="F99" s="2">
        <v>8.0500000000000007</v>
      </c>
      <c r="G99">
        <v>0</v>
      </c>
      <c r="H99">
        <v>0</v>
      </c>
      <c r="I99" s="3">
        <f>Table13[Age]/$E$1</f>
        <v>0</v>
      </c>
      <c r="J99" s="3">
        <f>LOG10(Table13[Fare] + 1)</f>
        <v>0.9566485792052033</v>
      </c>
      <c r="K99" s="5">
        <v>0</v>
      </c>
      <c r="L99">
        <v>0</v>
      </c>
      <c r="M99">
        <f t="shared" si="2"/>
        <v>0</v>
      </c>
      <c r="N99">
        <f t="shared" si="3"/>
        <v>1</v>
      </c>
      <c r="O99">
        <f>IF(Table13[Sex]="male",1,0)</f>
        <v>1</v>
      </c>
      <c r="P99">
        <v>1</v>
      </c>
      <c r="AC99" s="3">
        <f>SUMPRODUCT(Table13[[#This Row],[SibSp]:[Ones]],$R$4:$AA$4)</f>
        <v>0.32982109565554418</v>
      </c>
      <c r="AD99" s="3">
        <f>(AC99-Table13[[#This Row],[Survived]])^2</f>
        <v>0.10878195513942363</v>
      </c>
    </row>
    <row r="100" spans="1:30" x14ac:dyDescent="0.35">
      <c r="A100">
        <v>0</v>
      </c>
      <c r="B100" t="s">
        <v>11</v>
      </c>
      <c r="C100">
        <v>1</v>
      </c>
      <c r="D100" t="s">
        <v>8</v>
      </c>
      <c r="E100">
        <v>71</v>
      </c>
      <c r="F100" s="2">
        <v>34.654200000000003</v>
      </c>
      <c r="G100">
        <v>0</v>
      </c>
      <c r="H100">
        <v>0</v>
      </c>
      <c r="I100" s="3">
        <f>Table13[Age]/$E$1</f>
        <v>0.88749999999999996</v>
      </c>
      <c r="J100" s="3">
        <f>LOG10(Table13[Fare] + 1)</f>
        <v>1.5521106963024893</v>
      </c>
      <c r="K100" s="5">
        <v>1</v>
      </c>
      <c r="L100">
        <v>0</v>
      </c>
      <c r="M100">
        <f t="shared" si="2"/>
        <v>1</v>
      </c>
      <c r="N100">
        <f t="shared" si="3"/>
        <v>0</v>
      </c>
      <c r="O100">
        <f>IF(Table13[Sex]="male",1,0)</f>
        <v>1</v>
      </c>
      <c r="P100">
        <v>1</v>
      </c>
      <c r="AC100" s="3">
        <f>SUMPRODUCT(Table13[[#This Row],[SibSp]:[Ones]],$R$4:$AA$4)</f>
        <v>0.52895688084321713</v>
      </c>
      <c r="AD100" s="3">
        <f>(AC100-Table13[[#This Row],[Survived]])^2</f>
        <v>0.27979538179138541</v>
      </c>
    </row>
    <row r="101" spans="1:30" x14ac:dyDescent="0.35">
      <c r="A101">
        <v>1</v>
      </c>
      <c r="B101" t="s">
        <v>11</v>
      </c>
      <c r="C101">
        <v>1</v>
      </c>
      <c r="D101" t="s">
        <v>8</v>
      </c>
      <c r="E101">
        <v>23</v>
      </c>
      <c r="F101" s="2">
        <v>63.3583</v>
      </c>
      <c r="G101">
        <v>0</v>
      </c>
      <c r="H101">
        <v>1</v>
      </c>
      <c r="I101" s="3">
        <f>Table13[Age]/$E$1</f>
        <v>0.28749999999999998</v>
      </c>
      <c r="J101" s="3">
        <f>LOG10(Table13[Fare] + 1)</f>
        <v>1.808604563855051</v>
      </c>
      <c r="K101" s="5">
        <v>1</v>
      </c>
      <c r="L101">
        <v>0</v>
      </c>
      <c r="M101">
        <f t="shared" si="2"/>
        <v>1</v>
      </c>
      <c r="N101">
        <f t="shared" si="3"/>
        <v>0</v>
      </c>
      <c r="O101">
        <f>IF(Table13[Sex]="male",1,0)</f>
        <v>1</v>
      </c>
      <c r="P101">
        <v>1</v>
      </c>
      <c r="AC101" s="3">
        <f>SUMPRODUCT(Table13[[#This Row],[SibSp]:[Ones]],$R$4:$AA$4)</f>
        <v>0.57916879155562428</v>
      </c>
      <c r="AD101" s="3">
        <f>(AC101-Table13[[#This Row],[Survived]])^2</f>
        <v>0.17709890600075359</v>
      </c>
    </row>
    <row r="102" spans="1:30" x14ac:dyDescent="0.35">
      <c r="A102">
        <v>1</v>
      </c>
      <c r="B102" t="s">
        <v>9</v>
      </c>
      <c r="C102">
        <v>2</v>
      </c>
      <c r="D102" t="s">
        <v>10</v>
      </c>
      <c r="E102">
        <v>34</v>
      </c>
      <c r="F102" s="2">
        <v>23</v>
      </c>
      <c r="G102">
        <v>0</v>
      </c>
      <c r="H102">
        <v>1</v>
      </c>
      <c r="I102" s="3">
        <f>Table13[Age]/$E$1</f>
        <v>0.42499999999999999</v>
      </c>
      <c r="J102" s="3">
        <f>LOG10(Table13[Fare] + 1)</f>
        <v>1.3802112417116059</v>
      </c>
      <c r="K102" s="5">
        <v>0</v>
      </c>
      <c r="L102">
        <v>1</v>
      </c>
      <c r="M102">
        <f t="shared" si="2"/>
        <v>1</v>
      </c>
      <c r="N102">
        <f t="shared" si="3"/>
        <v>0</v>
      </c>
      <c r="O102">
        <f>IF(Table13[Sex]="male",1,0)</f>
        <v>0</v>
      </c>
      <c r="P102">
        <v>1</v>
      </c>
      <c r="AC102" s="3">
        <f>SUMPRODUCT(Table13[[#This Row],[SibSp]:[Ones]],$R$4:$AA$4)</f>
        <v>0.27669435164872863</v>
      </c>
      <c r="AD102" s="3">
        <f>(AC102-Table13[[#This Row],[Survived]])^2</f>
        <v>0.52317106093685306</v>
      </c>
    </row>
    <row r="103" spans="1:30" x14ac:dyDescent="0.35">
      <c r="A103">
        <v>0</v>
      </c>
      <c r="B103" t="s">
        <v>9</v>
      </c>
      <c r="C103">
        <v>2</v>
      </c>
      <c r="D103" t="s">
        <v>8</v>
      </c>
      <c r="E103">
        <v>34</v>
      </c>
      <c r="F103" s="2">
        <v>26</v>
      </c>
      <c r="G103">
        <v>1</v>
      </c>
      <c r="H103">
        <v>0</v>
      </c>
      <c r="I103" s="3">
        <f>Table13[Age]/$E$1</f>
        <v>0.42499999999999999</v>
      </c>
      <c r="J103" s="3">
        <f>LOG10(Table13[Fare] + 1)</f>
        <v>1.4313637641589874</v>
      </c>
      <c r="K103" s="5">
        <v>0</v>
      </c>
      <c r="L103">
        <v>1</v>
      </c>
      <c r="M103">
        <f t="shared" si="2"/>
        <v>1</v>
      </c>
      <c r="N103">
        <f t="shared" si="3"/>
        <v>0</v>
      </c>
      <c r="O103">
        <f>IF(Table13[Sex]="male",1,0)</f>
        <v>1</v>
      </c>
      <c r="P103">
        <v>1</v>
      </c>
      <c r="AC103" s="3">
        <f>SUMPRODUCT(Table13[[#This Row],[SibSp]:[Ones]],$R$4:$AA$4)</f>
        <v>0.28670810330037771</v>
      </c>
      <c r="AD103" s="3">
        <f>(AC103-Table13[[#This Row],[Survived]])^2</f>
        <v>8.2201536498100053E-2</v>
      </c>
    </row>
    <row r="104" spans="1:30" x14ac:dyDescent="0.35">
      <c r="A104">
        <v>0</v>
      </c>
      <c r="B104" t="s">
        <v>9</v>
      </c>
      <c r="C104">
        <v>3</v>
      </c>
      <c r="D104" t="s">
        <v>10</v>
      </c>
      <c r="E104">
        <v>28</v>
      </c>
      <c r="F104" s="2">
        <v>7.8958000000000004</v>
      </c>
      <c r="G104">
        <v>0</v>
      </c>
      <c r="H104">
        <v>0</v>
      </c>
      <c r="I104" s="3">
        <f>Table13[Age]/$E$1</f>
        <v>0.35</v>
      </c>
      <c r="J104" s="3">
        <f>LOG10(Table13[Fare] + 1)</f>
        <v>0.94918501031343461</v>
      </c>
      <c r="K104" s="5">
        <v>0</v>
      </c>
      <c r="L104">
        <v>0</v>
      </c>
      <c r="M104">
        <f t="shared" si="2"/>
        <v>1</v>
      </c>
      <c r="N104">
        <f t="shared" si="3"/>
        <v>0</v>
      </c>
      <c r="O104">
        <f>IF(Table13[Sex]="male",1,0)</f>
        <v>0</v>
      </c>
      <c r="P104">
        <v>1</v>
      </c>
      <c r="AC104" s="3">
        <f>SUMPRODUCT(Table13[[#This Row],[SibSp]:[Ones]],$R$4:$AA$4)</f>
        <v>0.19143123463687806</v>
      </c>
      <c r="AD104" s="3">
        <f>(AC104-Table13[[#This Row],[Survived]])^2</f>
        <v>3.664591759459946E-2</v>
      </c>
    </row>
    <row r="105" spans="1:30" x14ac:dyDescent="0.35">
      <c r="A105">
        <v>0</v>
      </c>
      <c r="B105" t="s">
        <v>9</v>
      </c>
      <c r="C105">
        <v>3</v>
      </c>
      <c r="D105" t="s">
        <v>8</v>
      </c>
      <c r="F105" s="2">
        <v>7.8958000000000004</v>
      </c>
      <c r="G105">
        <v>0</v>
      </c>
      <c r="H105">
        <v>0</v>
      </c>
      <c r="I105" s="3">
        <f>Table13[Age]/$E$1</f>
        <v>0</v>
      </c>
      <c r="J105" s="3">
        <f>LOG10(Table13[Fare] + 1)</f>
        <v>0.94918501031343461</v>
      </c>
      <c r="K105" s="5">
        <v>0</v>
      </c>
      <c r="L105">
        <v>0</v>
      </c>
      <c r="M105">
        <f t="shared" si="2"/>
        <v>1</v>
      </c>
      <c r="N105">
        <f t="shared" si="3"/>
        <v>0</v>
      </c>
      <c r="O105">
        <f>IF(Table13[Sex]="male",1,0)</f>
        <v>1</v>
      </c>
      <c r="P105">
        <v>1</v>
      </c>
      <c r="AC105" s="3">
        <f>SUMPRODUCT(Table13[[#This Row],[SibSp]:[Ones]],$R$4:$AA$4)</f>
        <v>0.19143123463687806</v>
      </c>
      <c r="AD105" s="3">
        <f>(AC105-Table13[[#This Row],[Survived]])^2</f>
        <v>3.664591759459946E-2</v>
      </c>
    </row>
    <row r="106" spans="1:30" x14ac:dyDescent="0.35">
      <c r="A106">
        <v>0</v>
      </c>
      <c r="B106" t="s">
        <v>9</v>
      </c>
      <c r="C106">
        <v>1</v>
      </c>
      <c r="D106" t="s">
        <v>8</v>
      </c>
      <c r="E106">
        <v>21</v>
      </c>
      <c r="F106" s="2">
        <v>77.287499999999994</v>
      </c>
      <c r="G106">
        <v>0</v>
      </c>
      <c r="H106">
        <v>1</v>
      </c>
      <c r="I106" s="3">
        <f>Table13[Age]/$E$1</f>
        <v>0.26250000000000001</v>
      </c>
      <c r="J106" s="3">
        <f>LOG10(Table13[Fare] + 1)</f>
        <v>1.8936924247093643</v>
      </c>
      <c r="K106" s="5">
        <v>1</v>
      </c>
      <c r="L106">
        <v>0</v>
      </c>
      <c r="M106">
        <f t="shared" si="2"/>
        <v>1</v>
      </c>
      <c r="N106">
        <f t="shared" si="3"/>
        <v>0</v>
      </c>
      <c r="O106">
        <f>IF(Table13[Sex]="male",1,0)</f>
        <v>1</v>
      </c>
      <c r="P106">
        <v>1</v>
      </c>
      <c r="AC106" s="3">
        <f>SUMPRODUCT(Table13[[#This Row],[SibSp]:[Ones]],$R$4:$AA$4)</f>
        <v>0.59582581385675581</v>
      </c>
      <c r="AD106" s="3">
        <f>(AC106-Table13[[#This Row],[Survived]])^2</f>
        <v>0.35500840045806542</v>
      </c>
    </row>
    <row r="107" spans="1:30" x14ac:dyDescent="0.35">
      <c r="A107">
        <v>0</v>
      </c>
      <c r="B107" t="s">
        <v>9</v>
      </c>
      <c r="C107">
        <v>3</v>
      </c>
      <c r="D107" t="s">
        <v>8</v>
      </c>
      <c r="E107">
        <v>33</v>
      </c>
      <c r="F107" s="2">
        <v>8.6541999999999994</v>
      </c>
      <c r="G107">
        <v>0</v>
      </c>
      <c r="H107">
        <v>0</v>
      </c>
      <c r="I107" s="3">
        <f>Table13[Age]/$E$1</f>
        <v>0.41249999999999998</v>
      </c>
      <c r="J107" s="3">
        <f>LOG10(Table13[Fare] + 1)</f>
        <v>0.98471629158197649</v>
      </c>
      <c r="K107" s="5">
        <v>0</v>
      </c>
      <c r="L107">
        <v>0</v>
      </c>
      <c r="M107">
        <f t="shared" si="2"/>
        <v>1</v>
      </c>
      <c r="N107">
        <f t="shared" si="3"/>
        <v>0</v>
      </c>
      <c r="O107">
        <f>IF(Table13[Sex]="male",1,0)</f>
        <v>1</v>
      </c>
      <c r="P107">
        <v>1</v>
      </c>
      <c r="AC107" s="3">
        <f>SUMPRODUCT(Table13[[#This Row],[SibSp]:[Ones]],$R$4:$AA$4)</f>
        <v>0.1983869312372572</v>
      </c>
      <c r="AD107" s="3">
        <f>(AC107-Table13[[#This Row],[Survived]])^2</f>
        <v>3.9357374485736216E-2</v>
      </c>
    </row>
    <row r="108" spans="1:30" x14ac:dyDescent="0.35">
      <c r="A108">
        <v>0</v>
      </c>
      <c r="B108" t="s">
        <v>9</v>
      </c>
      <c r="C108">
        <v>3</v>
      </c>
      <c r="D108" t="s">
        <v>8</v>
      </c>
      <c r="E108">
        <v>37</v>
      </c>
      <c r="F108" s="2">
        <v>7.9249999999999998</v>
      </c>
      <c r="G108">
        <v>2</v>
      </c>
      <c r="H108">
        <v>0</v>
      </c>
      <c r="I108" s="3">
        <f>Table13[Age]/$E$1</f>
        <v>0.46250000000000002</v>
      </c>
      <c r="J108" s="3">
        <f>LOG10(Table13[Fare] + 1)</f>
        <v>0.95060822478423079</v>
      </c>
      <c r="K108" s="5">
        <v>0</v>
      </c>
      <c r="L108">
        <v>0</v>
      </c>
      <c r="M108">
        <f t="shared" si="2"/>
        <v>1</v>
      </c>
      <c r="N108">
        <f t="shared" si="3"/>
        <v>0</v>
      </c>
      <c r="O108">
        <f>IF(Table13[Sex]="male",1,0)</f>
        <v>1</v>
      </c>
      <c r="P108">
        <v>1</v>
      </c>
      <c r="AC108" s="3">
        <f>SUMPRODUCT(Table13[[#This Row],[SibSp]:[Ones]],$R$4:$AA$4)</f>
        <v>0.19170984682598849</v>
      </c>
      <c r="AD108" s="3">
        <f>(AC108-Table13[[#This Row],[Survived]])^2</f>
        <v>3.6752665370043971E-2</v>
      </c>
    </row>
    <row r="109" spans="1:30" x14ac:dyDescent="0.35">
      <c r="A109">
        <v>0</v>
      </c>
      <c r="B109" t="s">
        <v>9</v>
      </c>
      <c r="C109">
        <v>3</v>
      </c>
      <c r="D109" t="s">
        <v>8</v>
      </c>
      <c r="E109">
        <v>28</v>
      </c>
      <c r="F109" s="2">
        <v>7.8958000000000004</v>
      </c>
      <c r="G109">
        <v>0</v>
      </c>
      <c r="H109">
        <v>0</v>
      </c>
      <c r="I109" s="3">
        <f>Table13[Age]/$E$1</f>
        <v>0.35</v>
      </c>
      <c r="J109" s="3">
        <f>LOG10(Table13[Fare] + 1)</f>
        <v>0.94918501031343461</v>
      </c>
      <c r="K109" s="5">
        <v>0</v>
      </c>
      <c r="L109">
        <v>0</v>
      </c>
      <c r="M109">
        <f t="shared" si="2"/>
        <v>1</v>
      </c>
      <c r="N109">
        <f t="shared" si="3"/>
        <v>0</v>
      </c>
      <c r="O109">
        <f>IF(Table13[Sex]="male",1,0)</f>
        <v>1</v>
      </c>
      <c r="P109">
        <v>1</v>
      </c>
      <c r="AC109" s="3">
        <f>SUMPRODUCT(Table13[[#This Row],[SibSp]:[Ones]],$R$4:$AA$4)</f>
        <v>0.19143123463687806</v>
      </c>
      <c r="AD109" s="3">
        <f>(AC109-Table13[[#This Row],[Survived]])^2</f>
        <v>3.664591759459946E-2</v>
      </c>
    </row>
    <row r="110" spans="1:30" x14ac:dyDescent="0.35">
      <c r="A110">
        <v>1</v>
      </c>
      <c r="B110" t="s">
        <v>9</v>
      </c>
      <c r="C110">
        <v>3</v>
      </c>
      <c r="D110" t="s">
        <v>10</v>
      </c>
      <c r="E110">
        <v>21</v>
      </c>
      <c r="F110" s="2">
        <v>7.65</v>
      </c>
      <c r="G110">
        <v>0</v>
      </c>
      <c r="H110">
        <v>0</v>
      </c>
      <c r="I110" s="3">
        <f>Table13[Age]/$E$1</f>
        <v>0.26250000000000001</v>
      </c>
      <c r="J110" s="3">
        <f>LOG10(Table13[Fare] + 1)</f>
        <v>0.93701610746481423</v>
      </c>
      <c r="K110" s="5">
        <v>0</v>
      </c>
      <c r="L110">
        <v>0</v>
      </c>
      <c r="M110">
        <f t="shared" si="2"/>
        <v>1</v>
      </c>
      <c r="N110">
        <f t="shared" si="3"/>
        <v>0</v>
      </c>
      <c r="O110">
        <f>IF(Table13[Sex]="male",1,0)</f>
        <v>0</v>
      </c>
      <c r="P110">
        <v>1</v>
      </c>
      <c r="AC110" s="3">
        <f>SUMPRODUCT(Table13[[#This Row],[SibSp]:[Ones]],$R$4:$AA$4)</f>
        <v>0.18904901837130722</v>
      </c>
      <c r="AD110" s="3">
        <f>(AC110-Table13[[#This Row],[Survived]])^2</f>
        <v>0.65764149460454047</v>
      </c>
    </row>
    <row r="111" spans="1:30" x14ac:dyDescent="0.35">
      <c r="A111">
        <v>1</v>
      </c>
      <c r="B111" t="s">
        <v>9</v>
      </c>
      <c r="C111">
        <v>3</v>
      </c>
      <c r="D111" t="s">
        <v>8</v>
      </c>
      <c r="F111" s="2">
        <v>7.7750000000000004</v>
      </c>
      <c r="G111">
        <v>0</v>
      </c>
      <c r="H111">
        <v>0</v>
      </c>
      <c r="I111" s="3">
        <f>Table13[Age]/$E$1</f>
        <v>0</v>
      </c>
      <c r="J111" s="3">
        <f>LOG10(Table13[Fare] + 1)</f>
        <v>0.94324712513786169</v>
      </c>
      <c r="K111" s="5">
        <v>0</v>
      </c>
      <c r="L111">
        <v>0</v>
      </c>
      <c r="M111">
        <f t="shared" si="2"/>
        <v>0</v>
      </c>
      <c r="N111">
        <f t="shared" si="3"/>
        <v>0</v>
      </c>
      <c r="O111">
        <f>IF(Table13[Sex]="male",1,0)</f>
        <v>1</v>
      </c>
      <c r="P111">
        <v>1</v>
      </c>
      <c r="AC111" s="3">
        <f>SUMPRODUCT(Table13[[#This Row],[SibSp]:[Ones]],$R$4:$AA$4)</f>
        <v>0.18465252553241435</v>
      </c>
      <c r="AD111" s="3">
        <f>(AC111-Table13[[#This Row],[Survived]])^2</f>
        <v>0.66479150412067034</v>
      </c>
    </row>
    <row r="112" spans="1:30" x14ac:dyDescent="0.35">
      <c r="A112">
        <v>0</v>
      </c>
      <c r="B112" t="s">
        <v>9</v>
      </c>
      <c r="C112">
        <v>3</v>
      </c>
      <c r="D112" t="s">
        <v>8</v>
      </c>
      <c r="E112">
        <v>38</v>
      </c>
      <c r="F112" s="2">
        <v>7.8958000000000004</v>
      </c>
      <c r="G112">
        <v>0</v>
      </c>
      <c r="H112">
        <v>0</v>
      </c>
      <c r="I112" s="3">
        <f>Table13[Age]/$E$1</f>
        <v>0.47499999999999998</v>
      </c>
      <c r="J112" s="3">
        <f>LOG10(Table13[Fare] + 1)</f>
        <v>0.94918501031343461</v>
      </c>
      <c r="K112" s="5">
        <v>0</v>
      </c>
      <c r="L112">
        <v>0</v>
      </c>
      <c r="M112">
        <f t="shared" si="2"/>
        <v>1</v>
      </c>
      <c r="N112">
        <f t="shared" si="3"/>
        <v>0</v>
      </c>
      <c r="O112">
        <f>IF(Table13[Sex]="male",1,0)</f>
        <v>1</v>
      </c>
      <c r="P112">
        <v>1</v>
      </c>
      <c r="AC112" s="3">
        <f>SUMPRODUCT(Table13[[#This Row],[SibSp]:[Ones]],$R$4:$AA$4)</f>
        <v>0.19143123463687806</v>
      </c>
      <c r="AD112" s="3">
        <f>(AC112-Table13[[#This Row],[Survived]])^2</f>
        <v>3.664591759459946E-2</v>
      </c>
    </row>
    <row r="113" spans="1:30" x14ac:dyDescent="0.35">
      <c r="A113">
        <v>1</v>
      </c>
      <c r="B113" t="s">
        <v>12</v>
      </c>
      <c r="C113">
        <v>3</v>
      </c>
      <c r="D113" t="s">
        <v>10</v>
      </c>
      <c r="F113" s="2">
        <v>24.15</v>
      </c>
      <c r="G113">
        <v>1</v>
      </c>
      <c r="H113">
        <v>0</v>
      </c>
      <c r="I113" s="3">
        <f>Table13[Age]/$E$1</f>
        <v>0</v>
      </c>
      <c r="J113" s="3">
        <f>LOG10(Table13[Fare] + 1)</f>
        <v>1.4005379893919461</v>
      </c>
      <c r="K113" s="5">
        <v>0</v>
      </c>
      <c r="L113">
        <v>0</v>
      </c>
      <c r="M113">
        <f t="shared" si="2"/>
        <v>0</v>
      </c>
      <c r="N113">
        <f t="shared" si="3"/>
        <v>1</v>
      </c>
      <c r="O113">
        <f>IF(Table13[Sex]="male",1,0)</f>
        <v>0</v>
      </c>
      <c r="P113">
        <v>1</v>
      </c>
      <c r="AC113" s="3">
        <f>SUMPRODUCT(Table13[[#This Row],[SibSp]:[Ones]],$R$4:$AA$4)</f>
        <v>0.41671804817590957</v>
      </c>
      <c r="AD113" s="3">
        <f>(AC113-Table13[[#This Row],[Survived]])^2</f>
        <v>0.34021783532372046</v>
      </c>
    </row>
    <row r="114" spans="1:30" x14ac:dyDescent="0.35">
      <c r="A114">
        <v>0</v>
      </c>
      <c r="B114" t="s">
        <v>9</v>
      </c>
      <c r="C114">
        <v>1</v>
      </c>
      <c r="D114" t="s">
        <v>8</v>
      </c>
      <c r="E114">
        <v>47</v>
      </c>
      <c r="F114" s="2">
        <v>52</v>
      </c>
      <c r="G114">
        <v>0</v>
      </c>
      <c r="H114">
        <v>0</v>
      </c>
      <c r="I114" s="3">
        <f>Table13[Age]/$E$1</f>
        <v>0.58750000000000002</v>
      </c>
      <c r="J114" s="3">
        <f>LOG10(Table13[Fare] + 1)</f>
        <v>1.7242758696007889</v>
      </c>
      <c r="K114" s="5">
        <v>1</v>
      </c>
      <c r="L114">
        <v>0</v>
      </c>
      <c r="M114">
        <f t="shared" si="2"/>
        <v>1</v>
      </c>
      <c r="N114">
        <f t="shared" si="3"/>
        <v>0</v>
      </c>
      <c r="O114">
        <f>IF(Table13[Sex]="male",1,0)</f>
        <v>1</v>
      </c>
      <c r="P114">
        <v>1</v>
      </c>
      <c r="AC114" s="3">
        <f>SUMPRODUCT(Table13[[#This Row],[SibSp]:[Ones]],$R$4:$AA$4)</f>
        <v>0.56266038569472709</v>
      </c>
      <c r="AD114" s="3">
        <f>(AC114-Table13[[#This Row],[Survived]])^2</f>
        <v>0.31658670963013907</v>
      </c>
    </row>
    <row r="115" spans="1:30" x14ac:dyDescent="0.35">
      <c r="A115">
        <v>0</v>
      </c>
      <c r="B115" t="s">
        <v>11</v>
      </c>
      <c r="C115">
        <v>3</v>
      </c>
      <c r="D115" t="s">
        <v>10</v>
      </c>
      <c r="E115">
        <v>14.5</v>
      </c>
      <c r="F115" s="2">
        <v>14.4542</v>
      </c>
      <c r="G115">
        <v>1</v>
      </c>
      <c r="H115">
        <v>0</v>
      </c>
      <c r="I115" s="3">
        <f>Table13[Age]/$E$1</f>
        <v>0.18124999999999999</v>
      </c>
      <c r="J115" s="3">
        <f>LOG10(Table13[Fare] + 1)</f>
        <v>1.1890465283525415</v>
      </c>
      <c r="K115" s="5">
        <v>0</v>
      </c>
      <c r="L115">
        <v>0</v>
      </c>
      <c r="M115">
        <f t="shared" si="2"/>
        <v>1</v>
      </c>
      <c r="N115">
        <f t="shared" si="3"/>
        <v>0</v>
      </c>
      <c r="O115">
        <f>IF(Table13[Sex]="male",1,0)</f>
        <v>0</v>
      </c>
      <c r="P115">
        <v>1</v>
      </c>
      <c r="AC115" s="3">
        <f>SUMPRODUCT(Table13[[#This Row],[SibSp]:[Ones]],$R$4:$AA$4)</f>
        <v>0.23838715308453454</v>
      </c>
      <c r="AD115" s="3">
        <f>(AC115-Table13[[#This Row],[Survived]])^2</f>
        <v>5.6828434755749307E-2</v>
      </c>
    </row>
    <row r="116" spans="1:30" x14ac:dyDescent="0.35">
      <c r="A116">
        <v>0</v>
      </c>
      <c r="B116" t="s">
        <v>9</v>
      </c>
      <c r="C116">
        <v>3</v>
      </c>
      <c r="D116" t="s">
        <v>8</v>
      </c>
      <c r="E116">
        <v>22</v>
      </c>
      <c r="F116" s="2">
        <v>8.0500000000000007</v>
      </c>
      <c r="G116">
        <v>0</v>
      </c>
      <c r="H116">
        <v>0</v>
      </c>
      <c r="I116" s="3">
        <f>Table13[Age]/$E$1</f>
        <v>0.27500000000000002</v>
      </c>
      <c r="J116" s="3">
        <f>LOG10(Table13[Fare] + 1)</f>
        <v>0.9566485792052033</v>
      </c>
      <c r="K116" s="5">
        <v>0</v>
      </c>
      <c r="L116">
        <v>0</v>
      </c>
      <c r="M116">
        <f t="shared" si="2"/>
        <v>0</v>
      </c>
      <c r="N116">
        <f t="shared" si="3"/>
        <v>1</v>
      </c>
      <c r="O116">
        <f>IF(Table13[Sex]="male",1,0)</f>
        <v>1</v>
      </c>
      <c r="P116">
        <v>1</v>
      </c>
      <c r="AC116" s="3">
        <f>SUMPRODUCT(Table13[[#This Row],[SibSp]:[Ones]],$R$4:$AA$4)</f>
        <v>0.32982109565554418</v>
      </c>
      <c r="AD116" s="3">
        <f>(AC116-Table13[[#This Row],[Survived]])^2</f>
        <v>0.10878195513942363</v>
      </c>
    </row>
    <row r="117" spans="1:30" x14ac:dyDescent="0.35">
      <c r="A117">
        <v>0</v>
      </c>
      <c r="B117" t="s">
        <v>9</v>
      </c>
      <c r="C117">
        <v>3</v>
      </c>
      <c r="D117" t="s">
        <v>10</v>
      </c>
      <c r="E117">
        <v>20</v>
      </c>
      <c r="F117" s="2">
        <v>9.8249999999999993</v>
      </c>
      <c r="G117">
        <v>1</v>
      </c>
      <c r="H117">
        <v>0</v>
      </c>
      <c r="I117" s="3">
        <f>Table13[Age]/$E$1</f>
        <v>0.25</v>
      </c>
      <c r="J117" s="3">
        <f>LOG10(Table13[Fare] + 1)</f>
        <v>1.034427905025403</v>
      </c>
      <c r="K117" s="5">
        <v>0</v>
      </c>
      <c r="L117">
        <v>0</v>
      </c>
      <c r="M117">
        <f t="shared" si="2"/>
        <v>1</v>
      </c>
      <c r="N117">
        <f t="shared" si="3"/>
        <v>0</v>
      </c>
      <c r="O117">
        <f>IF(Table13[Sex]="male",1,0)</f>
        <v>0</v>
      </c>
      <c r="P117">
        <v>1</v>
      </c>
      <c r="AC117" s="3">
        <f>SUMPRODUCT(Table13[[#This Row],[SibSp]:[Ones]],$R$4:$AA$4)</f>
        <v>0.20811860677168112</v>
      </c>
      <c r="AD117" s="3">
        <f>(AC117-Table13[[#This Row],[Survived]])^2</f>
        <v>4.3313354484585634E-2</v>
      </c>
    </row>
    <row r="118" spans="1:30" x14ac:dyDescent="0.35">
      <c r="A118">
        <v>0</v>
      </c>
      <c r="B118" t="s">
        <v>11</v>
      </c>
      <c r="C118">
        <v>3</v>
      </c>
      <c r="D118" t="s">
        <v>10</v>
      </c>
      <c r="E118">
        <v>17</v>
      </c>
      <c r="F118" s="2">
        <v>14.458299999999999</v>
      </c>
      <c r="G118">
        <v>0</v>
      </c>
      <c r="H118">
        <v>0</v>
      </c>
      <c r="I118" s="3">
        <f>Table13[Age]/$E$1</f>
        <v>0.21249999999999999</v>
      </c>
      <c r="J118" s="3">
        <f>LOG10(Table13[Fare] + 1)</f>
        <v>1.1891617314183722</v>
      </c>
      <c r="K118" s="5">
        <v>0</v>
      </c>
      <c r="L118">
        <v>0</v>
      </c>
      <c r="M118">
        <f t="shared" si="2"/>
        <v>0</v>
      </c>
      <c r="N118">
        <f t="shared" si="3"/>
        <v>0</v>
      </c>
      <c r="O118">
        <f>IF(Table13[Sex]="male",1,0)</f>
        <v>0</v>
      </c>
      <c r="P118">
        <v>1</v>
      </c>
      <c r="AC118" s="3">
        <f>SUMPRODUCT(Table13[[#This Row],[SibSp]:[Ones]],$R$4:$AA$4)</f>
        <v>0.2327934123740984</v>
      </c>
      <c r="AD118" s="3">
        <f>(AC118-Table13[[#This Row],[Survived]])^2</f>
        <v>5.4192772844777026E-2</v>
      </c>
    </row>
    <row r="119" spans="1:30" x14ac:dyDescent="0.35">
      <c r="A119">
        <v>0</v>
      </c>
      <c r="B119" t="s">
        <v>9</v>
      </c>
      <c r="C119">
        <v>3</v>
      </c>
      <c r="D119" t="s">
        <v>8</v>
      </c>
      <c r="E119">
        <v>21</v>
      </c>
      <c r="F119" s="2">
        <v>7.9249999999999998</v>
      </c>
      <c r="G119">
        <v>0</v>
      </c>
      <c r="H119">
        <v>0</v>
      </c>
      <c r="I119" s="3">
        <f>Table13[Age]/$E$1</f>
        <v>0.26250000000000001</v>
      </c>
      <c r="J119" s="3">
        <f>LOG10(Table13[Fare] + 1)</f>
        <v>0.95060822478423079</v>
      </c>
      <c r="K119" s="5">
        <v>0</v>
      </c>
      <c r="L119">
        <v>0</v>
      </c>
      <c r="M119">
        <f t="shared" si="2"/>
        <v>1</v>
      </c>
      <c r="N119">
        <f t="shared" si="3"/>
        <v>0</v>
      </c>
      <c r="O119">
        <f>IF(Table13[Sex]="male",1,0)</f>
        <v>1</v>
      </c>
      <c r="P119">
        <v>1</v>
      </c>
      <c r="AC119" s="3">
        <f>SUMPRODUCT(Table13[[#This Row],[SibSp]:[Ones]],$R$4:$AA$4)</f>
        <v>0.19170984682598849</v>
      </c>
      <c r="AD119" s="3">
        <f>(AC119-Table13[[#This Row],[Survived]])^2</f>
        <v>3.6752665370043971E-2</v>
      </c>
    </row>
    <row r="120" spans="1:30" x14ac:dyDescent="0.35">
      <c r="A120">
        <v>0</v>
      </c>
      <c r="B120" t="s">
        <v>12</v>
      </c>
      <c r="C120">
        <v>3</v>
      </c>
      <c r="D120" t="s">
        <v>8</v>
      </c>
      <c r="E120">
        <v>70.5</v>
      </c>
      <c r="F120" s="2">
        <v>7.75</v>
      </c>
      <c r="G120">
        <v>0</v>
      </c>
      <c r="H120">
        <v>0</v>
      </c>
      <c r="I120" s="3">
        <f>Table13[Age]/$E$1</f>
        <v>0.88124999999999998</v>
      </c>
      <c r="J120" s="3">
        <f>LOG10(Table13[Fare] + 1)</f>
        <v>0.94200805302231327</v>
      </c>
      <c r="K120" s="5">
        <v>0</v>
      </c>
      <c r="L120">
        <v>0</v>
      </c>
      <c r="M120">
        <f t="shared" si="2"/>
        <v>0</v>
      </c>
      <c r="N120">
        <f t="shared" si="3"/>
        <v>1</v>
      </c>
      <c r="O120">
        <f>IF(Table13[Sex]="male",1,0)</f>
        <v>1</v>
      </c>
      <c r="P120">
        <v>1</v>
      </c>
      <c r="AC120" s="3">
        <f>SUMPRODUCT(Table13[[#This Row],[SibSp]:[Ones]],$R$4:$AA$4)</f>
        <v>0.32695502793824377</v>
      </c>
      <c r="AD120" s="3">
        <f>(AC120-Table13[[#This Row],[Survived]])^2</f>
        <v>0.10689959029409776</v>
      </c>
    </row>
    <row r="121" spans="1:30" x14ac:dyDescent="0.35">
      <c r="A121">
        <v>0</v>
      </c>
      <c r="B121" t="s">
        <v>9</v>
      </c>
      <c r="C121">
        <v>2</v>
      </c>
      <c r="D121" t="s">
        <v>8</v>
      </c>
      <c r="E121">
        <v>29</v>
      </c>
      <c r="F121" s="2">
        <v>21</v>
      </c>
      <c r="G121">
        <v>1</v>
      </c>
      <c r="H121">
        <v>0</v>
      </c>
      <c r="I121" s="3">
        <f>Table13[Age]/$E$1</f>
        <v>0.36249999999999999</v>
      </c>
      <c r="J121" s="3">
        <f>LOG10(Table13[Fare] + 1)</f>
        <v>1.3424226808222062</v>
      </c>
      <c r="K121" s="5">
        <v>0</v>
      </c>
      <c r="L121">
        <v>1</v>
      </c>
      <c r="M121">
        <f t="shared" si="2"/>
        <v>1</v>
      </c>
      <c r="N121">
        <f t="shared" si="3"/>
        <v>0</v>
      </c>
      <c r="O121">
        <f>IF(Table13[Sex]="male",1,0)</f>
        <v>1</v>
      </c>
      <c r="P121">
        <v>1</v>
      </c>
      <c r="AC121" s="3">
        <f>SUMPRODUCT(Table13[[#This Row],[SibSp]:[Ones]],$R$4:$AA$4)</f>
        <v>0.26929676408285796</v>
      </c>
      <c r="AD121" s="3">
        <f>(AC121-Table13[[#This Row],[Survived]])^2</f>
        <v>7.2520747145498457E-2</v>
      </c>
    </row>
    <row r="122" spans="1:30" x14ac:dyDescent="0.35">
      <c r="A122">
        <v>0</v>
      </c>
      <c r="B122" t="s">
        <v>11</v>
      </c>
      <c r="C122">
        <v>1</v>
      </c>
      <c r="D122" t="s">
        <v>8</v>
      </c>
      <c r="E122">
        <v>24</v>
      </c>
      <c r="F122" s="2">
        <v>247.52080000000001</v>
      </c>
      <c r="G122">
        <v>0</v>
      </c>
      <c r="H122">
        <v>1</v>
      </c>
      <c r="I122" s="3">
        <f>Table13[Age]/$E$1</f>
        <v>0.3</v>
      </c>
      <c r="J122" s="3">
        <f>LOG10(Table13[Fare] + 1)</f>
        <v>2.3953627429574396</v>
      </c>
      <c r="K122" s="5">
        <v>1</v>
      </c>
      <c r="L122">
        <v>0</v>
      </c>
      <c r="M122">
        <f t="shared" si="2"/>
        <v>1</v>
      </c>
      <c r="N122">
        <f t="shared" si="3"/>
        <v>0</v>
      </c>
      <c r="O122">
        <f>IF(Table13[Sex]="male",1,0)</f>
        <v>1</v>
      </c>
      <c r="P122">
        <v>1</v>
      </c>
      <c r="AC122" s="3">
        <f>SUMPRODUCT(Table13[[#This Row],[SibSp]:[Ones]],$R$4:$AA$4)</f>
        <v>0.69403410814190192</v>
      </c>
      <c r="AD122" s="3">
        <f>(AC122-Table13[[#This Row],[Survived]])^2</f>
        <v>0.48168334326432521</v>
      </c>
    </row>
    <row r="123" spans="1:30" x14ac:dyDescent="0.35">
      <c r="A123">
        <v>0</v>
      </c>
      <c r="B123" t="s">
        <v>9</v>
      </c>
      <c r="C123">
        <v>3</v>
      </c>
      <c r="D123" t="s">
        <v>10</v>
      </c>
      <c r="E123">
        <v>2</v>
      </c>
      <c r="F123" s="2">
        <v>31.274999999999999</v>
      </c>
      <c r="G123">
        <v>4</v>
      </c>
      <c r="H123">
        <v>2</v>
      </c>
      <c r="I123" s="3">
        <f>Table13[Age]/$E$1</f>
        <v>2.5000000000000001E-2</v>
      </c>
      <c r="J123" s="3">
        <f>LOG10(Table13[Fare] + 1)</f>
        <v>1.5088662509384578</v>
      </c>
      <c r="K123" s="5">
        <v>0</v>
      </c>
      <c r="L123">
        <v>0</v>
      </c>
      <c r="M123">
        <f t="shared" si="2"/>
        <v>1</v>
      </c>
      <c r="N123">
        <f t="shared" si="3"/>
        <v>0</v>
      </c>
      <c r="O123">
        <f>IF(Table13[Sex]="male",1,0)</f>
        <v>0</v>
      </c>
      <c r="P123">
        <v>1</v>
      </c>
      <c r="AC123" s="3">
        <f>SUMPRODUCT(Table13[[#This Row],[SibSp]:[Ones]],$R$4:$AA$4)</f>
        <v>0.3009958988911377</v>
      </c>
      <c r="AD123" s="3">
        <f>(AC123-Table13[[#This Row],[Survived]])^2</f>
        <v>9.0598531149283998E-2</v>
      </c>
    </row>
    <row r="124" spans="1:30" x14ac:dyDescent="0.35">
      <c r="A124">
        <v>0</v>
      </c>
      <c r="B124" t="s">
        <v>9</v>
      </c>
      <c r="C124">
        <v>2</v>
      </c>
      <c r="D124" t="s">
        <v>8</v>
      </c>
      <c r="E124">
        <v>21</v>
      </c>
      <c r="F124" s="2">
        <v>73.5</v>
      </c>
      <c r="G124">
        <v>2</v>
      </c>
      <c r="H124">
        <v>0</v>
      </c>
      <c r="I124" s="3">
        <f>Table13[Age]/$E$1</f>
        <v>0.26250000000000001</v>
      </c>
      <c r="J124" s="3">
        <f>LOG10(Table13[Fare] + 1)</f>
        <v>1.8721562727482928</v>
      </c>
      <c r="K124" s="5">
        <v>0</v>
      </c>
      <c r="L124">
        <v>1</v>
      </c>
      <c r="M124">
        <f t="shared" si="2"/>
        <v>0</v>
      </c>
      <c r="N124">
        <f t="shared" si="3"/>
        <v>1</v>
      </c>
      <c r="O124">
        <f>IF(Table13[Sex]="male",1,0)</f>
        <v>1</v>
      </c>
      <c r="P124">
        <v>1</v>
      </c>
      <c r="AC124" s="3">
        <f>SUMPRODUCT(Table13[[#This Row],[SibSp]:[Ones]],$R$4:$AA$4)</f>
        <v>0.50992757150150803</v>
      </c>
      <c r="AD124" s="3">
        <f>(AC124-Table13[[#This Row],[Survived]])^2</f>
        <v>0.2600261281774256</v>
      </c>
    </row>
    <row r="125" spans="1:30" x14ac:dyDescent="0.35">
      <c r="A125">
        <v>0</v>
      </c>
      <c r="B125" t="s">
        <v>9</v>
      </c>
      <c r="C125">
        <v>3</v>
      </c>
      <c r="D125" t="s">
        <v>8</v>
      </c>
      <c r="F125" s="2">
        <v>8.0500000000000007</v>
      </c>
      <c r="G125">
        <v>0</v>
      </c>
      <c r="H125">
        <v>0</v>
      </c>
      <c r="I125" s="3">
        <f>Table13[Age]/$E$1</f>
        <v>0</v>
      </c>
      <c r="J125" s="3">
        <f>LOG10(Table13[Fare] + 1)</f>
        <v>0.9566485792052033</v>
      </c>
      <c r="K125" s="5">
        <v>0</v>
      </c>
      <c r="L125">
        <v>0</v>
      </c>
      <c r="M125">
        <f t="shared" si="2"/>
        <v>1</v>
      </c>
      <c r="N125">
        <f t="shared" si="3"/>
        <v>0</v>
      </c>
      <c r="O125">
        <f>IF(Table13[Sex]="male",1,0)</f>
        <v>1</v>
      </c>
      <c r="P125">
        <v>1</v>
      </c>
      <c r="AC125" s="3">
        <f>SUMPRODUCT(Table13[[#This Row],[SibSp]:[Ones]],$R$4:$AA$4)</f>
        <v>0.19289232241400625</v>
      </c>
      <c r="AD125" s="3">
        <f>(AC125-Table13[[#This Row],[Survived]])^2</f>
        <v>3.7207448046268937E-2</v>
      </c>
    </row>
    <row r="126" spans="1:30" x14ac:dyDescent="0.35">
      <c r="A126">
        <v>0</v>
      </c>
      <c r="B126" t="s">
        <v>11</v>
      </c>
      <c r="C126">
        <v>2</v>
      </c>
      <c r="D126" t="s">
        <v>8</v>
      </c>
      <c r="E126">
        <v>32.5</v>
      </c>
      <c r="F126" s="2">
        <v>30.070799999999998</v>
      </c>
      <c r="G126">
        <v>1</v>
      </c>
      <c r="H126">
        <v>0</v>
      </c>
      <c r="I126" s="3">
        <f>Table13[Age]/$E$1</f>
        <v>0.40625</v>
      </c>
      <c r="J126" s="3">
        <f>LOG10(Table13[Fare] + 1)</f>
        <v>1.492352435460081</v>
      </c>
      <c r="K126" s="5">
        <v>0</v>
      </c>
      <c r="L126">
        <v>1</v>
      </c>
      <c r="M126">
        <f t="shared" si="2"/>
        <v>1</v>
      </c>
      <c r="N126">
        <f t="shared" si="3"/>
        <v>0</v>
      </c>
      <c r="O126">
        <f>IF(Table13[Sex]="male",1,0)</f>
        <v>1</v>
      </c>
      <c r="P126">
        <v>1</v>
      </c>
      <c r="AC126" s="3">
        <f>SUMPRODUCT(Table13[[#This Row],[SibSp]:[Ones]],$R$4:$AA$4)</f>
        <v>0.29864740519113858</v>
      </c>
      <c r="AD126" s="3">
        <f>(AC126-Table13[[#This Row],[Survived]])^2</f>
        <v>8.9190272627400105E-2</v>
      </c>
    </row>
    <row r="127" spans="1:30" x14ac:dyDescent="0.35">
      <c r="A127">
        <v>1</v>
      </c>
      <c r="B127" t="s">
        <v>9</v>
      </c>
      <c r="C127">
        <v>2</v>
      </c>
      <c r="D127" t="s">
        <v>10</v>
      </c>
      <c r="E127">
        <v>32.5</v>
      </c>
      <c r="F127" s="2">
        <v>13</v>
      </c>
      <c r="G127">
        <v>0</v>
      </c>
      <c r="H127">
        <v>0</v>
      </c>
      <c r="I127" s="3">
        <f>Table13[Age]/$E$1</f>
        <v>0.40625</v>
      </c>
      <c r="J127" s="3">
        <f>LOG10(Table13[Fare] + 1)</f>
        <v>1.146128035678238</v>
      </c>
      <c r="K127" s="5">
        <v>0</v>
      </c>
      <c r="L127">
        <v>1</v>
      </c>
      <c r="M127">
        <f t="shared" si="2"/>
        <v>0</v>
      </c>
      <c r="N127">
        <f t="shared" si="3"/>
        <v>1</v>
      </c>
      <c r="O127">
        <f>IF(Table13[Sex]="male",1,0)</f>
        <v>0</v>
      </c>
      <c r="P127">
        <v>1</v>
      </c>
      <c r="AC127" s="3">
        <f>SUMPRODUCT(Table13[[#This Row],[SibSp]:[Ones]],$R$4:$AA$4)</f>
        <v>0.36779838392170183</v>
      </c>
      <c r="AD127" s="3">
        <f>(AC127-Table13[[#This Row],[Survived]])^2</f>
        <v>0.39967888337201191</v>
      </c>
    </row>
    <row r="128" spans="1:30" x14ac:dyDescent="0.35">
      <c r="A128">
        <v>0</v>
      </c>
      <c r="B128" t="s">
        <v>9</v>
      </c>
      <c r="C128">
        <v>1</v>
      </c>
      <c r="D128" t="s">
        <v>8</v>
      </c>
      <c r="E128">
        <v>54</v>
      </c>
      <c r="F128" s="2">
        <v>77.287499999999994</v>
      </c>
      <c r="G128">
        <v>0</v>
      </c>
      <c r="H128">
        <v>1</v>
      </c>
      <c r="I128" s="3">
        <f>Table13[Age]/$E$1</f>
        <v>0.67500000000000004</v>
      </c>
      <c r="J128" s="3">
        <f>LOG10(Table13[Fare] + 1)</f>
        <v>1.8936924247093643</v>
      </c>
      <c r="K128" s="5">
        <v>1</v>
      </c>
      <c r="L128">
        <v>0</v>
      </c>
      <c r="M128">
        <f t="shared" si="2"/>
        <v>0</v>
      </c>
      <c r="N128">
        <f t="shared" si="3"/>
        <v>0</v>
      </c>
      <c r="O128">
        <f>IF(Table13[Sex]="male",1,0)</f>
        <v>1</v>
      </c>
      <c r="P128">
        <v>1</v>
      </c>
      <c r="AC128" s="3">
        <f>SUMPRODUCT(Table13[[#This Row],[SibSp]:[Ones]],$R$4:$AA$4)</f>
        <v>0.59020952069268606</v>
      </c>
      <c r="AD128" s="3">
        <f>(AC128-Table13[[#This Row],[Survived]])^2</f>
        <v>0.3483472783162902</v>
      </c>
    </row>
    <row r="129" spans="1:30" x14ac:dyDescent="0.35">
      <c r="A129">
        <v>1</v>
      </c>
      <c r="B129" t="s">
        <v>11</v>
      </c>
      <c r="C129">
        <v>3</v>
      </c>
      <c r="D129" t="s">
        <v>8</v>
      </c>
      <c r="E129">
        <v>12</v>
      </c>
      <c r="F129" s="2">
        <v>11.2417</v>
      </c>
      <c r="G129">
        <v>1</v>
      </c>
      <c r="H129">
        <v>0</v>
      </c>
      <c r="I129" s="3">
        <f>Table13[Age]/$E$1</f>
        <v>0.15</v>
      </c>
      <c r="J129" s="3">
        <f>LOG10(Table13[Fare] + 1)</f>
        <v>1.0878417322991751</v>
      </c>
      <c r="K129" s="5">
        <v>0</v>
      </c>
      <c r="L129">
        <v>0</v>
      </c>
      <c r="M129">
        <f t="shared" si="2"/>
        <v>1</v>
      </c>
      <c r="N129">
        <f t="shared" si="3"/>
        <v>0</v>
      </c>
      <c r="O129">
        <f>IF(Table13[Sex]="male",1,0)</f>
        <v>1</v>
      </c>
      <c r="P129">
        <v>1</v>
      </c>
      <c r="AC129" s="3">
        <f>SUMPRODUCT(Table13[[#This Row],[SibSp]:[Ones]],$R$4:$AA$4)</f>
        <v>0.21857503737359008</v>
      </c>
      <c r="AD129" s="3">
        <f>(AC129-Table13[[#This Row],[Survived]])^2</f>
        <v>0.61062497221568612</v>
      </c>
    </row>
    <row r="130" spans="1:30" x14ac:dyDescent="0.35">
      <c r="A130">
        <v>0</v>
      </c>
      <c r="B130" t="s">
        <v>12</v>
      </c>
      <c r="C130">
        <v>3</v>
      </c>
      <c r="D130" t="s">
        <v>8</v>
      </c>
      <c r="F130" s="2">
        <v>7.75</v>
      </c>
      <c r="G130">
        <v>0</v>
      </c>
      <c r="H130">
        <v>0</v>
      </c>
      <c r="I130" s="3">
        <f>Table13[Age]/$E$1</f>
        <v>0</v>
      </c>
      <c r="J130" s="3">
        <f>LOG10(Table13[Fare] + 1)</f>
        <v>0.94200805302231327</v>
      </c>
      <c r="K130" s="5">
        <v>0</v>
      </c>
      <c r="L130">
        <v>0</v>
      </c>
      <c r="M130">
        <f t="shared" si="2"/>
        <v>0</v>
      </c>
      <c r="N130">
        <f t="shared" si="3"/>
        <v>1</v>
      </c>
      <c r="O130">
        <f>IF(Table13[Sex]="male",1,0)</f>
        <v>1</v>
      </c>
      <c r="P130">
        <v>1</v>
      </c>
      <c r="AC130" s="3">
        <f>SUMPRODUCT(Table13[[#This Row],[SibSp]:[Ones]],$R$4:$AA$4)</f>
        <v>0.32695502793824377</v>
      </c>
      <c r="AD130" s="3">
        <f>(AC130-Table13[[#This Row],[Survived]])^2</f>
        <v>0.10689959029409776</v>
      </c>
    </row>
    <row r="131" spans="1:30" x14ac:dyDescent="0.35">
      <c r="A131">
        <v>1</v>
      </c>
      <c r="B131" t="s">
        <v>9</v>
      </c>
      <c r="C131">
        <v>3</v>
      </c>
      <c r="D131" t="s">
        <v>8</v>
      </c>
      <c r="E131">
        <v>24</v>
      </c>
      <c r="F131" s="2">
        <v>7.1417000000000002</v>
      </c>
      <c r="G131">
        <v>0</v>
      </c>
      <c r="H131">
        <v>0</v>
      </c>
      <c r="I131" s="3">
        <f>Table13[Age]/$E$1</f>
        <v>0.3</v>
      </c>
      <c r="J131" s="3">
        <f>LOG10(Table13[Fare] + 1)</f>
        <v>0.9107150957411293</v>
      </c>
      <c r="K131" s="5">
        <v>0</v>
      </c>
      <c r="L131">
        <v>0</v>
      </c>
      <c r="M131">
        <f t="shared" si="2"/>
        <v>1</v>
      </c>
      <c r="N131">
        <f t="shared" si="3"/>
        <v>0</v>
      </c>
      <c r="O131">
        <f>IF(Table13[Sex]="male",1,0)</f>
        <v>1</v>
      </c>
      <c r="P131">
        <v>1</v>
      </c>
      <c r="AC131" s="3">
        <f>SUMPRODUCT(Table13[[#This Row],[SibSp]:[Ones]],$R$4:$AA$4)</f>
        <v>0.18390026349105645</v>
      </c>
      <c r="AD131" s="3">
        <f>(AC131-Table13[[#This Row],[Survived]])^2</f>
        <v>0.66601877992996705</v>
      </c>
    </row>
    <row r="132" spans="1:30" x14ac:dyDescent="0.35">
      <c r="A132">
        <v>1</v>
      </c>
      <c r="B132" t="s">
        <v>11</v>
      </c>
      <c r="C132">
        <v>3</v>
      </c>
      <c r="D132" t="s">
        <v>10</v>
      </c>
      <c r="F132" s="2">
        <v>22.3583</v>
      </c>
      <c r="G132">
        <v>1</v>
      </c>
      <c r="H132">
        <v>1</v>
      </c>
      <c r="I132" s="3">
        <f>Table13[Age]/$E$1</f>
        <v>0</v>
      </c>
      <c r="J132" s="3">
        <f>LOG10(Table13[Fare] + 1)</f>
        <v>1.3684412319555557</v>
      </c>
      <c r="K132" s="5">
        <v>0</v>
      </c>
      <c r="L132">
        <v>0</v>
      </c>
      <c r="M132">
        <f t="shared" ref="M132:M195" si="4">IF(Embarked="S",1,0)</f>
        <v>0</v>
      </c>
      <c r="N132">
        <f t="shared" ref="N132:N195" si="5">IF(Embarked="C",1,0)</f>
        <v>1</v>
      </c>
      <c r="O132">
        <f>IF(Table13[Sex]="male",1,0)</f>
        <v>0</v>
      </c>
      <c r="P132">
        <v>1</v>
      </c>
      <c r="AC132" s="3">
        <f>SUMPRODUCT(Table13[[#This Row],[SibSp]:[Ones]],$R$4:$AA$4)</f>
        <v>0.41043470294847029</v>
      </c>
      <c r="AD132" s="3">
        <f>(AC132-Table13[[#This Row],[Survived]])^2</f>
        <v>0.34758723948745845</v>
      </c>
    </row>
    <row r="133" spans="1:30" x14ac:dyDescent="0.35">
      <c r="A133">
        <v>0</v>
      </c>
      <c r="B133" t="s">
        <v>9</v>
      </c>
      <c r="C133">
        <v>3</v>
      </c>
      <c r="D133" t="s">
        <v>8</v>
      </c>
      <c r="E133">
        <v>45</v>
      </c>
      <c r="F133" s="2">
        <v>6.9749999999999996</v>
      </c>
      <c r="G133">
        <v>0</v>
      </c>
      <c r="H133">
        <v>0</v>
      </c>
      <c r="I133" s="3">
        <f>Table13[Age]/$E$1</f>
        <v>0.5625</v>
      </c>
      <c r="J133" s="3">
        <f>LOG10(Table13[Fare] + 1)</f>
        <v>0.90173069172921871</v>
      </c>
      <c r="K133" s="5">
        <v>0</v>
      </c>
      <c r="L133">
        <v>0</v>
      </c>
      <c r="M133">
        <f t="shared" si="4"/>
        <v>1</v>
      </c>
      <c r="N133">
        <f t="shared" si="5"/>
        <v>0</v>
      </c>
      <c r="O133">
        <f>IF(Table13[Sex]="male",1,0)</f>
        <v>1</v>
      </c>
      <c r="P133">
        <v>1</v>
      </c>
      <c r="AC133" s="3">
        <f>SUMPRODUCT(Table13[[#This Row],[SibSp]:[Ones]],$R$4:$AA$4)</f>
        <v>0.18214145305104545</v>
      </c>
      <c r="AD133" s="3">
        <f>(AC133-Table13[[#This Row],[Survived]])^2</f>
        <v>3.3175508919546196E-2</v>
      </c>
    </row>
    <row r="134" spans="1:30" x14ac:dyDescent="0.35">
      <c r="A134">
        <v>0</v>
      </c>
      <c r="B134" t="s">
        <v>11</v>
      </c>
      <c r="C134">
        <v>3</v>
      </c>
      <c r="D134" t="s">
        <v>8</v>
      </c>
      <c r="E134">
        <v>33</v>
      </c>
      <c r="F134" s="2">
        <v>7.8958000000000004</v>
      </c>
      <c r="G134">
        <v>0</v>
      </c>
      <c r="H134">
        <v>0</v>
      </c>
      <c r="I134" s="3">
        <f>Table13[Age]/$E$1</f>
        <v>0.41249999999999998</v>
      </c>
      <c r="J134" s="3">
        <f>LOG10(Table13[Fare] + 1)</f>
        <v>0.94918501031343461</v>
      </c>
      <c r="K134" s="5">
        <v>0</v>
      </c>
      <c r="L134">
        <v>0</v>
      </c>
      <c r="M134">
        <f t="shared" si="4"/>
        <v>1</v>
      </c>
      <c r="N134">
        <f t="shared" si="5"/>
        <v>0</v>
      </c>
      <c r="O134">
        <f>IF(Table13[Sex]="male",1,0)</f>
        <v>1</v>
      </c>
      <c r="P134">
        <v>1</v>
      </c>
      <c r="AC134" s="3">
        <f>SUMPRODUCT(Table13[[#This Row],[SibSp]:[Ones]],$R$4:$AA$4)</f>
        <v>0.19143123463687806</v>
      </c>
      <c r="AD134" s="3">
        <f>(AC134-Table13[[#This Row],[Survived]])^2</f>
        <v>3.664591759459946E-2</v>
      </c>
    </row>
    <row r="135" spans="1:30" x14ac:dyDescent="0.35">
      <c r="A135">
        <v>0</v>
      </c>
      <c r="B135" t="s">
        <v>9</v>
      </c>
      <c r="C135">
        <v>3</v>
      </c>
      <c r="D135" t="s">
        <v>8</v>
      </c>
      <c r="E135">
        <v>20</v>
      </c>
      <c r="F135" s="2">
        <v>7.05</v>
      </c>
      <c r="G135">
        <v>0</v>
      </c>
      <c r="H135">
        <v>0</v>
      </c>
      <c r="I135" s="3">
        <f>Table13[Age]/$E$1</f>
        <v>0.25</v>
      </c>
      <c r="J135" s="3">
        <f>LOG10(Table13[Fare] + 1)</f>
        <v>0.90579588036786851</v>
      </c>
      <c r="K135" s="5">
        <v>0</v>
      </c>
      <c r="L135">
        <v>0</v>
      </c>
      <c r="M135">
        <f t="shared" si="4"/>
        <v>1</v>
      </c>
      <c r="N135">
        <f t="shared" si="5"/>
        <v>0</v>
      </c>
      <c r="O135">
        <f>IF(Table13[Sex]="male",1,0)</f>
        <v>1</v>
      </c>
      <c r="P135">
        <v>1</v>
      </c>
      <c r="AC135" s="3">
        <f>SUMPRODUCT(Table13[[#This Row],[SibSp]:[Ones]],$R$4:$AA$4)</f>
        <v>0.18293726501684671</v>
      </c>
      <c r="AD135" s="3">
        <f>(AC135-Table13[[#This Row],[Survived]])^2</f>
        <v>3.3466042931844006E-2</v>
      </c>
    </row>
    <row r="136" spans="1:30" x14ac:dyDescent="0.35">
      <c r="A136">
        <v>0</v>
      </c>
      <c r="B136" t="s">
        <v>9</v>
      </c>
      <c r="C136">
        <v>3</v>
      </c>
      <c r="D136" t="s">
        <v>10</v>
      </c>
      <c r="E136">
        <v>47</v>
      </c>
      <c r="F136" s="2">
        <v>14.5</v>
      </c>
      <c r="G136">
        <v>1</v>
      </c>
      <c r="H136">
        <v>0</v>
      </c>
      <c r="I136" s="3">
        <f>Table13[Age]/$E$1</f>
        <v>0.58750000000000002</v>
      </c>
      <c r="J136" s="3">
        <f>LOG10(Table13[Fare] + 1)</f>
        <v>1.1903316981702914</v>
      </c>
      <c r="K136" s="5">
        <v>0</v>
      </c>
      <c r="L136">
        <v>0</v>
      </c>
      <c r="M136">
        <f t="shared" si="4"/>
        <v>1</v>
      </c>
      <c r="N136">
        <f t="shared" si="5"/>
        <v>0</v>
      </c>
      <c r="O136">
        <f>IF(Table13[Sex]="male",1,0)</f>
        <v>0</v>
      </c>
      <c r="P136">
        <v>1</v>
      </c>
      <c r="AC136" s="3">
        <f>SUMPRODUCT(Table13[[#This Row],[SibSp]:[Ones]],$R$4:$AA$4)</f>
        <v>0.23863874129112553</v>
      </c>
      <c r="AD136" s="3">
        <f>(AC136-Table13[[#This Row],[Survived]])^2</f>
        <v>5.6948448845012739E-2</v>
      </c>
    </row>
    <row r="137" spans="1:30" x14ac:dyDescent="0.35">
      <c r="A137">
        <v>1</v>
      </c>
      <c r="B137" t="s">
        <v>9</v>
      </c>
      <c r="C137">
        <v>2</v>
      </c>
      <c r="D137" t="s">
        <v>10</v>
      </c>
      <c r="E137">
        <v>29</v>
      </c>
      <c r="F137" s="2">
        <v>26</v>
      </c>
      <c r="G137">
        <v>1</v>
      </c>
      <c r="H137">
        <v>0</v>
      </c>
      <c r="I137" s="3">
        <f>Table13[Age]/$E$1</f>
        <v>0.36249999999999999</v>
      </c>
      <c r="J137" s="3">
        <f>LOG10(Table13[Fare] + 1)</f>
        <v>1.4313637641589874</v>
      </c>
      <c r="K137" s="5">
        <v>0</v>
      </c>
      <c r="L137">
        <v>1</v>
      </c>
      <c r="M137">
        <f t="shared" si="4"/>
        <v>0</v>
      </c>
      <c r="N137">
        <f t="shared" si="5"/>
        <v>1</v>
      </c>
      <c r="O137">
        <f>IF(Table13[Sex]="male",1,0)</f>
        <v>0</v>
      </c>
      <c r="P137">
        <v>1</v>
      </c>
      <c r="AC137" s="3">
        <f>SUMPRODUCT(Table13[[#This Row],[SibSp]:[Ones]],$R$4:$AA$4)</f>
        <v>0.42363687654191567</v>
      </c>
      <c r="AD137" s="3">
        <f>(AC137-Table13[[#This Row],[Survived]])^2</f>
        <v>0.33219445008235904</v>
      </c>
    </row>
    <row r="138" spans="1:30" x14ac:dyDescent="0.35">
      <c r="A138">
        <v>0</v>
      </c>
      <c r="B138" t="s">
        <v>9</v>
      </c>
      <c r="C138">
        <v>2</v>
      </c>
      <c r="D138" t="s">
        <v>8</v>
      </c>
      <c r="E138">
        <v>25</v>
      </c>
      <c r="F138" s="2">
        <v>13</v>
      </c>
      <c r="G138">
        <v>0</v>
      </c>
      <c r="H138">
        <v>0</v>
      </c>
      <c r="I138" s="3">
        <f>Table13[Age]/$E$1</f>
        <v>0.3125</v>
      </c>
      <c r="J138" s="3">
        <f>LOG10(Table13[Fare] + 1)</f>
        <v>1.146128035678238</v>
      </c>
      <c r="K138" s="5">
        <v>0</v>
      </c>
      <c r="L138">
        <v>1</v>
      </c>
      <c r="M138">
        <f t="shared" si="4"/>
        <v>1</v>
      </c>
      <c r="N138">
        <f t="shared" si="5"/>
        <v>0</v>
      </c>
      <c r="O138">
        <f>IF(Table13[Sex]="male",1,0)</f>
        <v>1</v>
      </c>
      <c r="P138">
        <v>1</v>
      </c>
      <c r="AC138" s="3">
        <f>SUMPRODUCT(Table13[[#This Row],[SibSp]:[Ones]],$R$4:$AA$4)</f>
        <v>0.23086961068016387</v>
      </c>
      <c r="AD138" s="3">
        <f>(AC138-Table13[[#This Row],[Survived]])^2</f>
        <v>5.3300777135610433E-2</v>
      </c>
    </row>
    <row r="139" spans="1:30" x14ac:dyDescent="0.35">
      <c r="A139">
        <v>0</v>
      </c>
      <c r="B139" t="s">
        <v>11</v>
      </c>
      <c r="C139">
        <v>2</v>
      </c>
      <c r="D139" t="s">
        <v>8</v>
      </c>
      <c r="E139">
        <v>23</v>
      </c>
      <c r="F139" s="2">
        <v>15.0458</v>
      </c>
      <c r="G139">
        <v>0</v>
      </c>
      <c r="H139">
        <v>0</v>
      </c>
      <c r="I139" s="3">
        <f>Table13[Age]/$E$1</f>
        <v>0.28749999999999998</v>
      </c>
      <c r="J139" s="3">
        <f>LOG10(Table13[Fare] + 1)</f>
        <v>1.2053613747144323</v>
      </c>
      <c r="K139" s="5">
        <v>0</v>
      </c>
      <c r="L139">
        <v>1</v>
      </c>
      <c r="M139">
        <f t="shared" si="4"/>
        <v>1</v>
      </c>
      <c r="N139">
        <f t="shared" si="5"/>
        <v>0</v>
      </c>
      <c r="O139">
        <f>IF(Table13[Sex]="male",1,0)</f>
        <v>1</v>
      </c>
      <c r="P139">
        <v>1</v>
      </c>
      <c r="AC139" s="3">
        <f>SUMPRODUCT(Table13[[#This Row],[SibSp]:[Ones]],$R$4:$AA$4)</f>
        <v>0.24246528413334553</v>
      </c>
      <c r="AD139" s="3">
        <f>(AC139-Table13[[#This Row],[Survived]])^2</f>
        <v>5.8789414009863983E-2</v>
      </c>
    </row>
    <row r="140" spans="1:30" x14ac:dyDescent="0.35">
      <c r="A140">
        <v>1</v>
      </c>
      <c r="B140" t="s">
        <v>9</v>
      </c>
      <c r="C140">
        <v>1</v>
      </c>
      <c r="D140" t="s">
        <v>10</v>
      </c>
      <c r="E140">
        <v>19</v>
      </c>
      <c r="F140" s="2">
        <v>26.283300000000001</v>
      </c>
      <c r="G140">
        <v>0</v>
      </c>
      <c r="H140">
        <v>2</v>
      </c>
      <c r="I140" s="3">
        <f>Table13[Age]/$E$1</f>
        <v>0.23749999999999999</v>
      </c>
      <c r="J140" s="3">
        <f>LOG10(Table13[Fare] + 1)</f>
        <v>1.4358968984299505</v>
      </c>
      <c r="K140" s="5">
        <v>1</v>
      </c>
      <c r="L140">
        <v>0</v>
      </c>
      <c r="M140">
        <f t="shared" si="4"/>
        <v>1</v>
      </c>
      <c r="N140">
        <f t="shared" si="5"/>
        <v>0</v>
      </c>
      <c r="O140">
        <f>IF(Table13[Sex]="male",1,0)</f>
        <v>0</v>
      </c>
      <c r="P140">
        <v>1</v>
      </c>
      <c r="AC140" s="3">
        <f>SUMPRODUCT(Table13[[#This Row],[SibSp]:[Ones]],$R$4:$AA$4)</f>
        <v>0.50620656366017625</v>
      </c>
      <c r="AD140" s="3">
        <f>(AC140-Table13[[#This Row],[Survived]])^2</f>
        <v>0.24383195777229158</v>
      </c>
    </row>
    <row r="141" spans="1:30" x14ac:dyDescent="0.35">
      <c r="A141">
        <v>0</v>
      </c>
      <c r="B141" t="s">
        <v>9</v>
      </c>
      <c r="C141">
        <v>1</v>
      </c>
      <c r="D141" t="s">
        <v>8</v>
      </c>
      <c r="E141">
        <v>37</v>
      </c>
      <c r="F141" s="2">
        <v>53.1</v>
      </c>
      <c r="G141">
        <v>1</v>
      </c>
      <c r="H141">
        <v>0</v>
      </c>
      <c r="I141" s="3">
        <f>Table13[Age]/$E$1</f>
        <v>0.46250000000000002</v>
      </c>
      <c r="J141" s="3">
        <f>LOG10(Table13[Fare] + 1)</f>
        <v>1.7331972651065695</v>
      </c>
      <c r="K141" s="5">
        <v>1</v>
      </c>
      <c r="L141">
        <v>0</v>
      </c>
      <c r="M141">
        <f t="shared" si="4"/>
        <v>0</v>
      </c>
      <c r="N141">
        <f t="shared" si="5"/>
        <v>1</v>
      </c>
      <c r="O141">
        <f>IF(Table13[Sex]="male",1,0)</f>
        <v>1</v>
      </c>
      <c r="P141">
        <v>1</v>
      </c>
      <c r="AC141" s="3">
        <f>SUMPRODUCT(Table13[[#This Row],[SibSp]:[Ones]],$R$4:$AA$4)</f>
        <v>0.70133563466623361</v>
      </c>
      <c r="AD141" s="3">
        <f>(AC141-Table13[[#This Row],[Survived]])^2</f>
        <v>0.4918716724526887</v>
      </c>
    </row>
    <row r="142" spans="1:30" x14ac:dyDescent="0.35">
      <c r="A142">
        <v>0</v>
      </c>
      <c r="B142" t="s">
        <v>9</v>
      </c>
      <c r="C142">
        <v>3</v>
      </c>
      <c r="D142" t="s">
        <v>8</v>
      </c>
      <c r="E142">
        <v>16</v>
      </c>
      <c r="F142" s="2">
        <v>9.2166999999999994</v>
      </c>
      <c r="G142">
        <v>0</v>
      </c>
      <c r="H142">
        <v>0</v>
      </c>
      <c r="I142" s="3">
        <f>Table13[Age]/$E$1</f>
        <v>0.2</v>
      </c>
      <c r="J142" s="3">
        <f>LOG10(Table13[Fare] + 1)</f>
        <v>1.0093106410801986</v>
      </c>
      <c r="K142" s="5">
        <v>0</v>
      </c>
      <c r="L142">
        <v>0</v>
      </c>
      <c r="M142">
        <f t="shared" si="4"/>
        <v>0</v>
      </c>
      <c r="N142">
        <f t="shared" si="5"/>
        <v>1</v>
      </c>
      <c r="O142">
        <f>IF(Table13[Sex]="male",1,0)</f>
        <v>1</v>
      </c>
      <c r="P142">
        <v>1</v>
      </c>
      <c r="AC142" s="3">
        <f>SUMPRODUCT(Table13[[#This Row],[SibSp]:[Ones]],$R$4:$AA$4)</f>
        <v>0.34013035869574793</v>
      </c>
      <c r="AD142" s="3">
        <f>(AC142-Table13[[#This Row],[Survived]])^2</f>
        <v>0.11568866090649815</v>
      </c>
    </row>
    <row r="143" spans="1:30" x14ac:dyDescent="0.35">
      <c r="A143">
        <v>0</v>
      </c>
      <c r="B143" t="s">
        <v>11</v>
      </c>
      <c r="C143">
        <v>1</v>
      </c>
      <c r="D143" t="s">
        <v>8</v>
      </c>
      <c r="E143">
        <v>24</v>
      </c>
      <c r="F143" s="2">
        <v>79.2</v>
      </c>
      <c r="G143">
        <v>0</v>
      </c>
      <c r="H143">
        <v>0</v>
      </c>
      <c r="I143" s="3">
        <f>Table13[Age]/$E$1</f>
        <v>0.3</v>
      </c>
      <c r="J143" s="3">
        <f>LOG10(Table13[Fare] + 1)</f>
        <v>1.9041743682841634</v>
      </c>
      <c r="K143" s="5">
        <v>1</v>
      </c>
      <c r="L143">
        <v>0</v>
      </c>
      <c r="M143">
        <f t="shared" si="4"/>
        <v>1</v>
      </c>
      <c r="N143">
        <f t="shared" si="5"/>
        <v>0</v>
      </c>
      <c r="O143">
        <f>IF(Table13[Sex]="male",1,0)</f>
        <v>1</v>
      </c>
      <c r="P143">
        <v>1</v>
      </c>
      <c r="AC143" s="3">
        <f>SUMPRODUCT(Table13[[#This Row],[SibSp]:[Ones]],$R$4:$AA$4)</f>
        <v>0.59787778656040125</v>
      </c>
      <c r="AD143" s="3">
        <f>(AC143-Table13[[#This Row],[Survived]])^2</f>
        <v>0.35745784766236471</v>
      </c>
    </row>
    <row r="144" spans="1:30" x14ac:dyDescent="0.35">
      <c r="A144">
        <v>0</v>
      </c>
      <c r="B144" t="s">
        <v>11</v>
      </c>
      <c r="C144">
        <v>3</v>
      </c>
      <c r="D144" t="s">
        <v>10</v>
      </c>
      <c r="F144" s="2">
        <v>15.245799999999999</v>
      </c>
      <c r="G144">
        <v>0</v>
      </c>
      <c r="H144">
        <v>2</v>
      </c>
      <c r="I144" s="3">
        <f>Table13[Age]/$E$1</f>
        <v>0</v>
      </c>
      <c r="J144" s="3">
        <f>LOG10(Table13[Fare] + 1)</f>
        <v>1.2107411023865056</v>
      </c>
      <c r="K144" s="5">
        <v>0</v>
      </c>
      <c r="L144">
        <v>0</v>
      </c>
      <c r="M144">
        <f t="shared" si="4"/>
        <v>1</v>
      </c>
      <c r="N144">
        <f t="shared" si="5"/>
        <v>0</v>
      </c>
      <c r="O144">
        <f>IF(Table13[Sex]="male",1,0)</f>
        <v>0</v>
      </c>
      <c r="P144">
        <v>1</v>
      </c>
      <c r="AC144" s="3">
        <f>SUMPRODUCT(Table13[[#This Row],[SibSp]:[Ones]],$R$4:$AA$4)</f>
        <v>0.2426341396683907</v>
      </c>
      <c r="AD144" s="3">
        <f>(AC144-Table13[[#This Row],[Survived]])^2</f>
        <v>5.8871325732620126E-2</v>
      </c>
    </row>
    <row r="145" spans="1:30" x14ac:dyDescent="0.35">
      <c r="A145">
        <v>1</v>
      </c>
      <c r="B145" t="s">
        <v>9</v>
      </c>
      <c r="C145">
        <v>3</v>
      </c>
      <c r="D145" t="s">
        <v>10</v>
      </c>
      <c r="E145">
        <v>22</v>
      </c>
      <c r="F145" s="2">
        <v>7.75</v>
      </c>
      <c r="G145">
        <v>0</v>
      </c>
      <c r="H145">
        <v>0</v>
      </c>
      <c r="I145" s="3">
        <f>Table13[Age]/$E$1</f>
        <v>0.27500000000000002</v>
      </c>
      <c r="J145" s="3">
        <f>LOG10(Table13[Fare] + 1)</f>
        <v>0.94200805302231327</v>
      </c>
      <c r="K145" s="5">
        <v>0</v>
      </c>
      <c r="L145">
        <v>0</v>
      </c>
      <c r="M145">
        <f t="shared" si="4"/>
        <v>0</v>
      </c>
      <c r="N145">
        <f t="shared" si="5"/>
        <v>0</v>
      </c>
      <c r="O145">
        <f>IF(Table13[Sex]="male",1,0)</f>
        <v>0</v>
      </c>
      <c r="P145">
        <v>1</v>
      </c>
      <c r="AC145" s="3">
        <f>SUMPRODUCT(Table13[[#This Row],[SibSp]:[Ones]],$R$4:$AA$4)</f>
        <v>0.18440996153263606</v>
      </c>
      <c r="AD145" s="3">
        <f>(AC145-Table13[[#This Row],[Survived]])^2</f>
        <v>0.66518711084719628</v>
      </c>
    </row>
    <row r="146" spans="1:30" x14ac:dyDescent="0.35">
      <c r="A146">
        <v>1</v>
      </c>
      <c r="B146" t="s">
        <v>9</v>
      </c>
      <c r="C146">
        <v>3</v>
      </c>
      <c r="D146" t="s">
        <v>10</v>
      </c>
      <c r="E146">
        <v>24</v>
      </c>
      <c r="F146" s="2">
        <v>15.85</v>
      </c>
      <c r="G146">
        <v>1</v>
      </c>
      <c r="H146">
        <v>0</v>
      </c>
      <c r="I146" s="3">
        <f>Table13[Age]/$E$1</f>
        <v>0.3</v>
      </c>
      <c r="J146" s="3">
        <f>LOG10(Table13[Fare] + 1)</f>
        <v>1.2265999052073575</v>
      </c>
      <c r="K146" s="5">
        <v>0</v>
      </c>
      <c r="L146">
        <v>0</v>
      </c>
      <c r="M146">
        <f t="shared" si="4"/>
        <v>1</v>
      </c>
      <c r="N146">
        <f t="shared" si="5"/>
        <v>0</v>
      </c>
      <c r="O146">
        <f>IF(Table13[Sex]="male",1,0)</f>
        <v>0</v>
      </c>
      <c r="P146">
        <v>1</v>
      </c>
      <c r="AC146" s="3">
        <f>SUMPRODUCT(Table13[[#This Row],[SibSp]:[Ones]],$R$4:$AA$4)</f>
        <v>0.24573870040835891</v>
      </c>
      <c r="AD146" s="3">
        <f>(AC146-Table13[[#This Row],[Survived]])^2</f>
        <v>0.56891010806167142</v>
      </c>
    </row>
    <row r="147" spans="1:30" x14ac:dyDescent="0.35">
      <c r="A147">
        <v>0</v>
      </c>
      <c r="B147" t="s">
        <v>12</v>
      </c>
      <c r="C147">
        <v>3</v>
      </c>
      <c r="D147" t="s">
        <v>8</v>
      </c>
      <c r="E147">
        <v>19</v>
      </c>
      <c r="F147" s="2">
        <v>6.75</v>
      </c>
      <c r="G147">
        <v>0</v>
      </c>
      <c r="H147">
        <v>0</v>
      </c>
      <c r="I147" s="3">
        <f>Table13[Age]/$E$1</f>
        <v>0.23749999999999999</v>
      </c>
      <c r="J147" s="3">
        <f>LOG10(Table13[Fare] + 1)</f>
        <v>0.88930170250631024</v>
      </c>
      <c r="K147" s="5">
        <v>0</v>
      </c>
      <c r="L147">
        <v>0</v>
      </c>
      <c r="M147">
        <f t="shared" si="4"/>
        <v>1</v>
      </c>
      <c r="N147">
        <f t="shared" si="5"/>
        <v>0</v>
      </c>
      <c r="O147">
        <f>IF(Table13[Sex]="male",1,0)</f>
        <v>1</v>
      </c>
      <c r="P147">
        <v>1</v>
      </c>
      <c r="AC147" s="3">
        <f>SUMPRODUCT(Table13[[#This Row],[SibSp]:[Ones]],$R$4:$AA$4)</f>
        <v>0.17970832159624267</v>
      </c>
      <c r="AD147" s="3">
        <f>(AC147-Table13[[#This Row],[Survived]])^2</f>
        <v>3.229508085093858E-2</v>
      </c>
    </row>
    <row r="148" spans="1:30" x14ac:dyDescent="0.35">
      <c r="A148">
        <v>0</v>
      </c>
      <c r="B148" t="s">
        <v>9</v>
      </c>
      <c r="C148">
        <v>2</v>
      </c>
      <c r="D148" t="s">
        <v>8</v>
      </c>
      <c r="E148">
        <v>18</v>
      </c>
      <c r="F148" s="2">
        <v>11.5</v>
      </c>
      <c r="G148">
        <v>0</v>
      </c>
      <c r="H148">
        <v>0</v>
      </c>
      <c r="I148" s="3">
        <f>Table13[Age]/$E$1</f>
        <v>0.22500000000000001</v>
      </c>
      <c r="J148" s="3">
        <f>LOG10(Table13[Fare] + 1)</f>
        <v>1.0969100130080565</v>
      </c>
      <c r="K148" s="5">
        <v>0</v>
      </c>
      <c r="L148">
        <v>1</v>
      </c>
      <c r="M148">
        <f t="shared" si="4"/>
        <v>1</v>
      </c>
      <c r="N148">
        <f t="shared" si="5"/>
        <v>0</v>
      </c>
      <c r="O148">
        <f>IF(Table13[Sex]="male",1,0)</f>
        <v>1</v>
      </c>
      <c r="P148">
        <v>1</v>
      </c>
      <c r="AC148" s="3">
        <f>SUMPRODUCT(Table13[[#This Row],[SibSp]:[Ones]],$R$4:$AA$4)</f>
        <v>0.22123456176715253</v>
      </c>
      <c r="AD148" s="3">
        <f>(AC148-Table13[[#This Row],[Survived]])^2</f>
        <v>4.8944731320304032E-2</v>
      </c>
    </row>
    <row r="149" spans="1:30" x14ac:dyDescent="0.35">
      <c r="A149">
        <v>0</v>
      </c>
      <c r="B149" t="s">
        <v>9</v>
      </c>
      <c r="C149">
        <v>2</v>
      </c>
      <c r="D149" t="s">
        <v>8</v>
      </c>
      <c r="E149">
        <v>19</v>
      </c>
      <c r="F149" s="2">
        <v>36.75</v>
      </c>
      <c r="G149">
        <v>1</v>
      </c>
      <c r="H149">
        <v>1</v>
      </c>
      <c r="I149" s="3">
        <f>Table13[Age]/$E$1</f>
        <v>0.23749999999999999</v>
      </c>
      <c r="J149" s="3">
        <f>LOG10(Table13[Fare] + 1)</f>
        <v>1.576916955965207</v>
      </c>
      <c r="K149" s="5">
        <v>0</v>
      </c>
      <c r="L149">
        <v>1</v>
      </c>
      <c r="M149">
        <f t="shared" si="4"/>
        <v>1</v>
      </c>
      <c r="N149">
        <f t="shared" si="5"/>
        <v>0</v>
      </c>
      <c r="O149">
        <f>IF(Table13[Sex]="male",1,0)</f>
        <v>1</v>
      </c>
      <c r="P149">
        <v>1</v>
      </c>
      <c r="AC149" s="3">
        <f>SUMPRODUCT(Table13[[#This Row],[SibSp]:[Ones]],$R$4:$AA$4)</f>
        <v>0.3152019770160216</v>
      </c>
      <c r="AD149" s="3">
        <f>(AC149-Table13[[#This Row],[Survived]])^2</f>
        <v>9.9352286314808608E-2</v>
      </c>
    </row>
    <row r="150" spans="1:30" x14ac:dyDescent="0.35">
      <c r="A150">
        <v>1</v>
      </c>
      <c r="B150" t="s">
        <v>9</v>
      </c>
      <c r="C150">
        <v>3</v>
      </c>
      <c r="D150" t="s">
        <v>8</v>
      </c>
      <c r="E150">
        <v>27</v>
      </c>
      <c r="F150" s="2">
        <v>7.7957999999999998</v>
      </c>
      <c r="G150">
        <v>0</v>
      </c>
      <c r="H150">
        <v>0</v>
      </c>
      <c r="I150" s="3">
        <f>Table13[Age]/$E$1</f>
        <v>0.33750000000000002</v>
      </c>
      <c r="J150" s="3">
        <f>LOG10(Table13[Fare] + 1)</f>
        <v>0.94427534575879857</v>
      </c>
      <c r="K150" s="5">
        <v>0</v>
      </c>
      <c r="L150">
        <v>0</v>
      </c>
      <c r="M150">
        <f t="shared" si="4"/>
        <v>1</v>
      </c>
      <c r="N150">
        <f t="shared" si="5"/>
        <v>0</v>
      </c>
      <c r="O150">
        <f>IF(Table13[Sex]="male",1,0)</f>
        <v>1</v>
      </c>
      <c r="P150">
        <v>1</v>
      </c>
      <c r="AC150" s="3">
        <f>SUMPRODUCT(Table13[[#This Row],[SibSp]:[Ones]],$R$4:$AA$4)</f>
        <v>0.19047010585591514</v>
      </c>
      <c r="AD150" s="3">
        <f>(AC150-Table13[[#This Row],[Survived]])^2</f>
        <v>0.65533864951293319</v>
      </c>
    </row>
    <row r="151" spans="1:30" x14ac:dyDescent="0.35">
      <c r="A151">
        <v>0</v>
      </c>
      <c r="B151" t="s">
        <v>9</v>
      </c>
      <c r="C151">
        <v>3</v>
      </c>
      <c r="D151" t="s">
        <v>10</v>
      </c>
      <c r="E151">
        <v>9</v>
      </c>
      <c r="F151" s="2">
        <v>34.375</v>
      </c>
      <c r="G151">
        <v>2</v>
      </c>
      <c r="H151">
        <v>2</v>
      </c>
      <c r="I151" s="3">
        <f>Table13[Age]/$E$1</f>
        <v>0.1125</v>
      </c>
      <c r="J151" s="3">
        <f>LOG10(Table13[Fare] + 1)</f>
        <v>1.5486964485323467</v>
      </c>
      <c r="K151" s="5">
        <v>0</v>
      </c>
      <c r="L151">
        <v>0</v>
      </c>
      <c r="M151">
        <f t="shared" si="4"/>
        <v>1</v>
      </c>
      <c r="N151">
        <f t="shared" si="5"/>
        <v>0</v>
      </c>
      <c r="O151">
        <f>IF(Table13[Sex]="male",1,0)</f>
        <v>0</v>
      </c>
      <c r="P151">
        <v>1</v>
      </c>
      <c r="AC151" s="3">
        <f>SUMPRODUCT(Table13[[#This Row],[SibSp]:[Ones]],$R$4:$AA$4)</f>
        <v>0.30879316260089107</v>
      </c>
      <c r="AD151" s="3">
        <f>(AC151-Table13[[#This Row],[Survived]])^2</f>
        <v>9.5353217269060347E-2</v>
      </c>
    </row>
    <row r="152" spans="1:30" x14ac:dyDescent="0.35">
      <c r="A152">
        <v>0</v>
      </c>
      <c r="B152" t="s">
        <v>9</v>
      </c>
      <c r="C152">
        <v>2</v>
      </c>
      <c r="D152" t="s">
        <v>8</v>
      </c>
      <c r="E152">
        <v>36.5</v>
      </c>
      <c r="F152" s="2">
        <v>26</v>
      </c>
      <c r="G152">
        <v>0</v>
      </c>
      <c r="H152">
        <v>2</v>
      </c>
      <c r="I152" s="3">
        <f>Table13[Age]/$E$1</f>
        <v>0.45624999999999999</v>
      </c>
      <c r="J152" s="3">
        <f>LOG10(Table13[Fare] + 1)</f>
        <v>1.4313637641589874</v>
      </c>
      <c r="K152" s="5">
        <v>0</v>
      </c>
      <c r="L152">
        <v>1</v>
      </c>
      <c r="M152">
        <f t="shared" si="4"/>
        <v>1</v>
      </c>
      <c r="N152">
        <f t="shared" si="5"/>
        <v>0</v>
      </c>
      <c r="O152">
        <f>IF(Table13[Sex]="male",1,0)</f>
        <v>1</v>
      </c>
      <c r="P152">
        <v>1</v>
      </c>
      <c r="AC152" s="3">
        <f>SUMPRODUCT(Table13[[#This Row],[SibSp]:[Ones]],$R$4:$AA$4)</f>
        <v>0.28670810330037771</v>
      </c>
      <c r="AD152" s="3">
        <f>(AC152-Table13[[#This Row],[Survived]])^2</f>
        <v>8.2201536498100053E-2</v>
      </c>
    </row>
    <row r="153" spans="1:30" x14ac:dyDescent="0.35">
      <c r="A153">
        <v>0</v>
      </c>
      <c r="B153" t="s">
        <v>9</v>
      </c>
      <c r="C153">
        <v>2</v>
      </c>
      <c r="D153" t="s">
        <v>8</v>
      </c>
      <c r="E153">
        <v>42</v>
      </c>
      <c r="F153" s="2">
        <v>13</v>
      </c>
      <c r="G153">
        <v>0</v>
      </c>
      <c r="H153">
        <v>0</v>
      </c>
      <c r="I153" s="3">
        <f>Table13[Age]/$E$1</f>
        <v>0.52500000000000002</v>
      </c>
      <c r="J153" s="3">
        <f>LOG10(Table13[Fare] + 1)</f>
        <v>1.146128035678238</v>
      </c>
      <c r="K153" s="5">
        <v>0</v>
      </c>
      <c r="L153">
        <v>1</v>
      </c>
      <c r="M153">
        <f t="shared" si="4"/>
        <v>1</v>
      </c>
      <c r="N153">
        <f t="shared" si="5"/>
        <v>0</v>
      </c>
      <c r="O153">
        <f>IF(Table13[Sex]="male",1,0)</f>
        <v>1</v>
      </c>
      <c r="P153">
        <v>1</v>
      </c>
      <c r="AC153" s="3">
        <f>SUMPRODUCT(Table13[[#This Row],[SibSp]:[Ones]],$R$4:$AA$4)</f>
        <v>0.23086961068016387</v>
      </c>
      <c r="AD153" s="3">
        <f>(AC153-Table13[[#This Row],[Survived]])^2</f>
        <v>5.3300777135610433E-2</v>
      </c>
    </row>
    <row r="154" spans="1:30" x14ac:dyDescent="0.35">
      <c r="A154">
        <v>0</v>
      </c>
      <c r="B154" t="s">
        <v>9</v>
      </c>
      <c r="C154">
        <v>2</v>
      </c>
      <c r="D154" t="s">
        <v>8</v>
      </c>
      <c r="E154">
        <v>51</v>
      </c>
      <c r="F154" s="2">
        <v>12.525</v>
      </c>
      <c r="G154">
        <v>0</v>
      </c>
      <c r="H154">
        <v>0</v>
      </c>
      <c r="I154" s="3">
        <f>Table13[Age]/$E$1</f>
        <v>0.63749999999999996</v>
      </c>
      <c r="J154" s="3">
        <f>LOG10(Table13[Fare] + 1)</f>
        <v>1.131137273778607</v>
      </c>
      <c r="K154" s="5">
        <v>0</v>
      </c>
      <c r="L154">
        <v>1</v>
      </c>
      <c r="M154">
        <f t="shared" si="4"/>
        <v>1</v>
      </c>
      <c r="N154">
        <f t="shared" si="5"/>
        <v>0</v>
      </c>
      <c r="O154">
        <f>IF(Table13[Sex]="male",1,0)</f>
        <v>1</v>
      </c>
      <c r="P154">
        <v>1</v>
      </c>
      <c r="AC154" s="3">
        <f>SUMPRODUCT(Table13[[#This Row],[SibSp]:[Ones]],$R$4:$AA$4)</f>
        <v>0.2279349799024476</v>
      </c>
      <c r="AD154" s="3">
        <f>(AC154-Table13[[#This Row],[Survived]])^2</f>
        <v>5.195435506312919E-2</v>
      </c>
    </row>
    <row r="155" spans="1:30" x14ac:dyDescent="0.35">
      <c r="A155">
        <v>1</v>
      </c>
      <c r="B155" t="s">
        <v>9</v>
      </c>
      <c r="C155">
        <v>1</v>
      </c>
      <c r="D155" t="s">
        <v>10</v>
      </c>
      <c r="E155">
        <v>22</v>
      </c>
      <c r="F155" s="2">
        <v>66.599999999999994</v>
      </c>
      <c r="G155">
        <v>1</v>
      </c>
      <c r="H155">
        <v>0</v>
      </c>
      <c r="I155" s="3">
        <f>Table13[Age]/$E$1</f>
        <v>0.27500000000000002</v>
      </c>
      <c r="J155" s="3">
        <f>LOG10(Table13[Fare] + 1)</f>
        <v>1.8299466959416359</v>
      </c>
      <c r="K155" s="5">
        <v>1</v>
      </c>
      <c r="L155">
        <v>0</v>
      </c>
      <c r="M155">
        <f t="shared" si="4"/>
        <v>1</v>
      </c>
      <c r="N155">
        <f t="shared" si="5"/>
        <v>0</v>
      </c>
      <c r="O155">
        <f>IF(Table13[Sex]="male",1,0)</f>
        <v>0</v>
      </c>
      <c r="P155">
        <v>1</v>
      </c>
      <c r="AC155" s="3">
        <f>SUMPRODUCT(Table13[[#This Row],[SibSp]:[Ones]],$R$4:$AA$4)</f>
        <v>0.58334678318158162</v>
      </c>
      <c r="AD155" s="3">
        <f>(AC155-Table13[[#This Row],[Survived]])^2</f>
        <v>0.17359990308513595</v>
      </c>
    </row>
    <row r="156" spans="1:30" x14ac:dyDescent="0.35">
      <c r="A156">
        <v>0</v>
      </c>
      <c r="B156" t="s">
        <v>9</v>
      </c>
      <c r="C156">
        <v>3</v>
      </c>
      <c r="D156" t="s">
        <v>8</v>
      </c>
      <c r="E156">
        <v>55.5</v>
      </c>
      <c r="F156" s="2">
        <v>8.0500000000000007</v>
      </c>
      <c r="G156">
        <v>0</v>
      </c>
      <c r="H156">
        <v>0</v>
      </c>
      <c r="I156" s="3">
        <f>Table13[Age]/$E$1</f>
        <v>0.69374999999999998</v>
      </c>
      <c r="J156" s="3">
        <f>LOG10(Table13[Fare] + 1)</f>
        <v>0.9566485792052033</v>
      </c>
      <c r="K156" s="5">
        <v>0</v>
      </c>
      <c r="L156">
        <v>0</v>
      </c>
      <c r="M156">
        <f t="shared" si="4"/>
        <v>1</v>
      </c>
      <c r="N156">
        <f t="shared" si="5"/>
        <v>0</v>
      </c>
      <c r="O156">
        <f>IF(Table13[Sex]="male",1,0)</f>
        <v>1</v>
      </c>
      <c r="P156">
        <v>1</v>
      </c>
      <c r="AC156" s="3">
        <f>SUMPRODUCT(Table13[[#This Row],[SibSp]:[Ones]],$R$4:$AA$4)</f>
        <v>0.19289232241400625</v>
      </c>
      <c r="AD156" s="3">
        <f>(AC156-Table13[[#This Row],[Survived]])^2</f>
        <v>3.7207448046268937E-2</v>
      </c>
    </row>
    <row r="157" spans="1:30" x14ac:dyDescent="0.35">
      <c r="A157">
        <v>0</v>
      </c>
      <c r="B157" t="s">
        <v>9</v>
      </c>
      <c r="C157">
        <v>3</v>
      </c>
      <c r="D157" t="s">
        <v>8</v>
      </c>
      <c r="E157">
        <v>40.5</v>
      </c>
      <c r="F157" s="2">
        <v>14.5</v>
      </c>
      <c r="G157">
        <v>0</v>
      </c>
      <c r="H157">
        <v>2</v>
      </c>
      <c r="I157" s="3">
        <f>Table13[Age]/$E$1</f>
        <v>0.50624999999999998</v>
      </c>
      <c r="J157" s="3">
        <f>LOG10(Table13[Fare] + 1)</f>
        <v>1.1903316981702914</v>
      </c>
      <c r="K157" s="5">
        <v>0</v>
      </c>
      <c r="L157">
        <v>0</v>
      </c>
      <c r="M157">
        <f t="shared" si="4"/>
        <v>0</v>
      </c>
      <c r="N157">
        <f t="shared" si="5"/>
        <v>1</v>
      </c>
      <c r="O157">
        <f>IF(Table13[Sex]="male",1,0)</f>
        <v>1</v>
      </c>
      <c r="P157">
        <v>1</v>
      </c>
      <c r="AC157" s="3">
        <f>SUMPRODUCT(Table13[[#This Row],[SibSp]:[Ones]],$R$4:$AA$4)</f>
        <v>0.37556751453266346</v>
      </c>
      <c r="AD157" s="3">
        <f>(AC157-Table13[[#This Row],[Survived]])^2</f>
        <v>0.14105095797224237</v>
      </c>
    </row>
    <row r="158" spans="1:30" x14ac:dyDescent="0.35">
      <c r="A158">
        <v>0</v>
      </c>
      <c r="B158" t="s">
        <v>9</v>
      </c>
      <c r="C158">
        <v>3</v>
      </c>
      <c r="D158" t="s">
        <v>8</v>
      </c>
      <c r="F158" s="2">
        <v>7.3125</v>
      </c>
      <c r="G158">
        <v>0</v>
      </c>
      <c r="H158">
        <v>0</v>
      </c>
      <c r="I158" s="3">
        <f>Table13[Age]/$E$1</f>
        <v>0</v>
      </c>
      <c r="J158" s="3">
        <f>LOG10(Table13[Fare] + 1)</f>
        <v>0.91973165831116099</v>
      </c>
      <c r="K158" s="5">
        <v>0</v>
      </c>
      <c r="L158">
        <v>0</v>
      </c>
      <c r="M158">
        <f t="shared" si="4"/>
        <v>0</v>
      </c>
      <c r="N158">
        <f t="shared" si="5"/>
        <v>0</v>
      </c>
      <c r="O158">
        <f>IF(Table13[Sex]="male",1,0)</f>
        <v>1</v>
      </c>
      <c r="P158">
        <v>1</v>
      </c>
      <c r="AC158" s="3">
        <f>SUMPRODUCT(Table13[[#This Row],[SibSp]:[Ones]],$R$4:$AA$4)</f>
        <v>0.18004907621048891</v>
      </c>
      <c r="AD158" s="3">
        <f>(AC158-Table13[[#This Row],[Survived]])^2</f>
        <v>3.2417669844250444E-2</v>
      </c>
    </row>
    <row r="159" spans="1:30" x14ac:dyDescent="0.35">
      <c r="A159">
        <v>0</v>
      </c>
      <c r="B159" t="s">
        <v>11</v>
      </c>
      <c r="C159">
        <v>1</v>
      </c>
      <c r="D159" t="s">
        <v>8</v>
      </c>
      <c r="E159">
        <v>51</v>
      </c>
      <c r="F159" s="2">
        <v>61.379199999999997</v>
      </c>
      <c r="G159">
        <v>0</v>
      </c>
      <c r="H159">
        <v>1</v>
      </c>
      <c r="I159" s="3">
        <f>Table13[Age]/$E$1</f>
        <v>0.63749999999999996</v>
      </c>
      <c r="J159" s="3">
        <f>LOG10(Table13[Fare] + 1)</f>
        <v>1.7950398007222887</v>
      </c>
      <c r="K159" s="5">
        <v>1</v>
      </c>
      <c r="L159">
        <v>0</v>
      </c>
      <c r="M159">
        <f t="shared" si="4"/>
        <v>1</v>
      </c>
      <c r="N159">
        <f t="shared" si="5"/>
        <v>0</v>
      </c>
      <c r="O159">
        <f>IF(Table13[Sex]="male",1,0)</f>
        <v>1</v>
      </c>
      <c r="P159">
        <v>1</v>
      </c>
      <c r="AC159" s="3">
        <f>SUMPRODUCT(Table13[[#This Row],[SibSp]:[Ones]],$R$4:$AA$4)</f>
        <v>0.57651331802810368</v>
      </c>
      <c r="AD159" s="3">
        <f>(AC159-Table13[[#This Row],[Survived]])^2</f>
        <v>0.3323676058637734</v>
      </c>
    </row>
    <row r="160" spans="1:30" x14ac:dyDescent="0.35">
      <c r="A160">
        <v>1</v>
      </c>
      <c r="B160" t="s">
        <v>12</v>
      </c>
      <c r="C160">
        <v>3</v>
      </c>
      <c r="D160" t="s">
        <v>10</v>
      </c>
      <c r="E160">
        <v>16</v>
      </c>
      <c r="F160" s="2">
        <v>7.7332999999999998</v>
      </c>
      <c r="G160">
        <v>0</v>
      </c>
      <c r="H160">
        <v>0</v>
      </c>
      <c r="I160" s="3">
        <f>Table13[Age]/$E$1</f>
        <v>0.2</v>
      </c>
      <c r="J160" s="3">
        <f>LOG10(Table13[Fare] + 1)</f>
        <v>0.94117837898439327</v>
      </c>
      <c r="K160" s="5">
        <v>0</v>
      </c>
      <c r="L160">
        <v>0</v>
      </c>
      <c r="M160">
        <f t="shared" si="4"/>
        <v>1</v>
      </c>
      <c r="N160">
        <f t="shared" si="5"/>
        <v>0</v>
      </c>
      <c r="O160">
        <f>IF(Table13[Sex]="male",1,0)</f>
        <v>0</v>
      </c>
      <c r="P160">
        <v>1</v>
      </c>
      <c r="AC160" s="3">
        <f>SUMPRODUCT(Table13[[#This Row],[SibSp]:[Ones]],$R$4:$AA$4)</f>
        <v>0.18986383553592839</v>
      </c>
      <c r="AD160" s="3">
        <f>(AC160-Table13[[#This Row],[Survived]])^2</f>
        <v>0.6563206049725574</v>
      </c>
    </row>
    <row r="161" spans="1:30" x14ac:dyDescent="0.35">
      <c r="A161">
        <v>0</v>
      </c>
      <c r="B161" t="s">
        <v>9</v>
      </c>
      <c r="C161">
        <v>3</v>
      </c>
      <c r="D161" t="s">
        <v>8</v>
      </c>
      <c r="E161">
        <v>30</v>
      </c>
      <c r="F161" s="2">
        <v>8.0500000000000007</v>
      </c>
      <c r="G161">
        <v>0</v>
      </c>
      <c r="H161">
        <v>0</v>
      </c>
      <c r="I161" s="3">
        <f>Table13[Age]/$E$1</f>
        <v>0.375</v>
      </c>
      <c r="J161" s="3">
        <f>LOG10(Table13[Fare] + 1)</f>
        <v>0.9566485792052033</v>
      </c>
      <c r="K161" s="5">
        <v>0</v>
      </c>
      <c r="L161">
        <v>0</v>
      </c>
      <c r="M161">
        <f t="shared" si="4"/>
        <v>1</v>
      </c>
      <c r="N161">
        <f t="shared" si="5"/>
        <v>0</v>
      </c>
      <c r="O161">
        <f>IF(Table13[Sex]="male",1,0)</f>
        <v>1</v>
      </c>
      <c r="P161">
        <v>1</v>
      </c>
      <c r="AC161" s="3">
        <f>SUMPRODUCT(Table13[[#This Row],[SibSp]:[Ones]],$R$4:$AA$4)</f>
        <v>0.19289232241400625</v>
      </c>
      <c r="AD161" s="3">
        <f>(AC161-Table13[[#This Row],[Survived]])^2</f>
        <v>3.7207448046268937E-2</v>
      </c>
    </row>
    <row r="162" spans="1:30" x14ac:dyDescent="0.35">
      <c r="A162">
        <v>0</v>
      </c>
      <c r="B162" t="s">
        <v>9</v>
      </c>
      <c r="C162">
        <v>3</v>
      </c>
      <c r="D162" t="s">
        <v>8</v>
      </c>
      <c r="F162" s="2">
        <v>8.6624999999999996</v>
      </c>
      <c r="G162">
        <v>0</v>
      </c>
      <c r="H162">
        <v>0</v>
      </c>
      <c r="I162" s="3">
        <f>Table13[Age]/$E$1</f>
        <v>0</v>
      </c>
      <c r="J162" s="3">
        <f>LOG10(Table13[Fare] + 1)</f>
        <v>0.98508950692638131</v>
      </c>
      <c r="K162" s="5">
        <v>0</v>
      </c>
      <c r="L162">
        <v>0</v>
      </c>
      <c r="M162">
        <f t="shared" si="4"/>
        <v>1</v>
      </c>
      <c r="N162">
        <f t="shared" si="5"/>
        <v>0</v>
      </c>
      <c r="O162">
        <f>IF(Table13[Sex]="male",1,0)</f>
        <v>1</v>
      </c>
      <c r="P162">
        <v>1</v>
      </c>
      <c r="AC162" s="3">
        <f>SUMPRODUCT(Table13[[#This Row],[SibSp]:[Ones]],$R$4:$AA$4)</f>
        <v>0.19845999284971821</v>
      </c>
      <c r="AD162" s="3">
        <f>(AC162-Table13[[#This Row],[Survived]])^2</f>
        <v>3.9386368761910207E-2</v>
      </c>
    </row>
    <row r="163" spans="1:30" x14ac:dyDescent="0.35">
      <c r="A163">
        <v>0</v>
      </c>
      <c r="B163" t="s">
        <v>9</v>
      </c>
      <c r="C163">
        <v>3</v>
      </c>
      <c r="D163" t="s">
        <v>8</v>
      </c>
      <c r="F163" s="2">
        <v>69.55</v>
      </c>
      <c r="G163">
        <v>8</v>
      </c>
      <c r="H163">
        <v>2</v>
      </c>
      <c r="I163" s="3">
        <f>Table13[Age]/$E$1</f>
        <v>0</v>
      </c>
      <c r="J163" s="3">
        <f>LOG10(Table13[Fare] + 1)</f>
        <v>1.8484970180903666</v>
      </c>
      <c r="K163" s="5">
        <v>0</v>
      </c>
      <c r="L163">
        <v>0</v>
      </c>
      <c r="M163">
        <f t="shared" si="4"/>
        <v>1</v>
      </c>
      <c r="N163">
        <f t="shared" si="5"/>
        <v>0</v>
      </c>
      <c r="O163">
        <f>IF(Table13[Sex]="male",1,0)</f>
        <v>1</v>
      </c>
      <c r="P163">
        <v>1</v>
      </c>
      <c r="AC163" s="3">
        <f>SUMPRODUCT(Table13[[#This Row],[SibSp]:[Ones]],$R$4:$AA$4)</f>
        <v>0.36748290662407435</v>
      </c>
      <c r="AD163" s="3">
        <f>(AC163-Table13[[#This Row],[Survived]])^2</f>
        <v>0.13504368666087815</v>
      </c>
    </row>
    <row r="164" spans="1:30" x14ac:dyDescent="0.35">
      <c r="A164">
        <v>0</v>
      </c>
      <c r="B164" t="s">
        <v>9</v>
      </c>
      <c r="C164">
        <v>3</v>
      </c>
      <c r="D164" t="s">
        <v>8</v>
      </c>
      <c r="E164">
        <v>44</v>
      </c>
      <c r="F164" s="2">
        <v>16.100000000000001</v>
      </c>
      <c r="G164">
        <v>0</v>
      </c>
      <c r="H164">
        <v>1</v>
      </c>
      <c r="I164" s="3">
        <f>Table13[Age]/$E$1</f>
        <v>0.55000000000000004</v>
      </c>
      <c r="J164" s="3">
        <f>LOG10(Table13[Fare] + 1)</f>
        <v>1.2329961103921538</v>
      </c>
      <c r="K164" s="5">
        <v>0</v>
      </c>
      <c r="L164">
        <v>0</v>
      </c>
      <c r="M164">
        <f t="shared" si="4"/>
        <v>1</v>
      </c>
      <c r="N164">
        <f t="shared" si="5"/>
        <v>0</v>
      </c>
      <c r="O164">
        <f>IF(Table13[Sex]="male",1,0)</f>
        <v>1</v>
      </c>
      <c r="P164">
        <v>1</v>
      </c>
      <c r="AC164" s="3">
        <f>SUMPRODUCT(Table13[[#This Row],[SibSp]:[Ones]],$R$4:$AA$4)</f>
        <v>0.24699083827310303</v>
      </c>
      <c r="AD164" s="3">
        <f>(AC164-Table13[[#This Row],[Survived]])^2</f>
        <v>6.1004474190850137E-2</v>
      </c>
    </row>
    <row r="165" spans="1:30" x14ac:dyDescent="0.35">
      <c r="A165">
        <v>1</v>
      </c>
      <c r="B165" t="s">
        <v>9</v>
      </c>
      <c r="C165">
        <v>2</v>
      </c>
      <c r="D165" t="s">
        <v>10</v>
      </c>
      <c r="E165">
        <v>40</v>
      </c>
      <c r="F165" s="2">
        <v>15.75</v>
      </c>
      <c r="G165">
        <v>0</v>
      </c>
      <c r="H165">
        <v>0</v>
      </c>
      <c r="I165" s="3">
        <f>Table13[Age]/$E$1</f>
        <v>0.5</v>
      </c>
      <c r="J165" s="3">
        <f>LOG10(Table13[Fare] + 1)</f>
        <v>1.2240148113728639</v>
      </c>
      <c r="K165" s="5">
        <v>0</v>
      </c>
      <c r="L165">
        <v>1</v>
      </c>
      <c r="M165">
        <f t="shared" si="4"/>
        <v>1</v>
      </c>
      <c r="N165">
        <f t="shared" si="5"/>
        <v>0</v>
      </c>
      <c r="O165">
        <f>IF(Table13[Sex]="male",1,0)</f>
        <v>0</v>
      </c>
      <c r="P165">
        <v>1</v>
      </c>
      <c r="AC165" s="3">
        <f>SUMPRODUCT(Table13[[#This Row],[SibSp]:[Ones]],$R$4:$AA$4)</f>
        <v>0.24611692970643426</v>
      </c>
      <c r="AD165" s="3">
        <f>(AC165-Table13[[#This Row],[Survived]])^2</f>
        <v>0.56833968367525334</v>
      </c>
    </row>
    <row r="166" spans="1:30" x14ac:dyDescent="0.35">
      <c r="A166">
        <v>0</v>
      </c>
      <c r="B166" t="s">
        <v>9</v>
      </c>
      <c r="C166">
        <v>3</v>
      </c>
      <c r="D166" t="s">
        <v>8</v>
      </c>
      <c r="E166">
        <v>26</v>
      </c>
      <c r="F166" s="2">
        <v>7.7750000000000004</v>
      </c>
      <c r="G166">
        <v>0</v>
      </c>
      <c r="H166">
        <v>0</v>
      </c>
      <c r="I166" s="3">
        <f>Table13[Age]/$E$1</f>
        <v>0.32500000000000001</v>
      </c>
      <c r="J166" s="3">
        <f>LOG10(Table13[Fare] + 1)</f>
        <v>0.94324712513786169</v>
      </c>
      <c r="K166" s="5">
        <v>0</v>
      </c>
      <c r="L166">
        <v>0</v>
      </c>
      <c r="M166">
        <f t="shared" si="4"/>
        <v>1</v>
      </c>
      <c r="N166">
        <f t="shared" si="5"/>
        <v>0</v>
      </c>
      <c r="O166">
        <f>IF(Table13[Sex]="male",1,0)</f>
        <v>1</v>
      </c>
      <c r="P166">
        <v>1</v>
      </c>
      <c r="AC166" s="3">
        <f>SUMPRODUCT(Table13[[#This Row],[SibSp]:[Ones]],$R$4:$AA$4)</f>
        <v>0.1902688186964841</v>
      </c>
      <c r="AD166" s="3">
        <f>(AC166-Table13[[#This Row],[Survived]])^2</f>
        <v>3.6202223368155539E-2</v>
      </c>
    </row>
    <row r="167" spans="1:30" x14ac:dyDescent="0.35">
      <c r="A167">
        <v>0</v>
      </c>
      <c r="B167" t="s">
        <v>9</v>
      </c>
      <c r="C167">
        <v>3</v>
      </c>
      <c r="D167" t="s">
        <v>8</v>
      </c>
      <c r="E167">
        <v>17</v>
      </c>
      <c r="F167" s="2">
        <v>8.6624999999999996</v>
      </c>
      <c r="G167">
        <v>0</v>
      </c>
      <c r="H167">
        <v>0</v>
      </c>
      <c r="I167" s="3">
        <f>Table13[Age]/$E$1</f>
        <v>0.21249999999999999</v>
      </c>
      <c r="J167" s="3">
        <f>LOG10(Table13[Fare] + 1)</f>
        <v>0.98508950692638131</v>
      </c>
      <c r="K167" s="5">
        <v>0</v>
      </c>
      <c r="L167">
        <v>0</v>
      </c>
      <c r="M167">
        <f t="shared" si="4"/>
        <v>1</v>
      </c>
      <c r="N167">
        <f t="shared" si="5"/>
        <v>0</v>
      </c>
      <c r="O167">
        <f>IF(Table13[Sex]="male",1,0)</f>
        <v>1</v>
      </c>
      <c r="P167">
        <v>1</v>
      </c>
      <c r="AC167" s="3">
        <f>SUMPRODUCT(Table13[[#This Row],[SibSp]:[Ones]],$R$4:$AA$4)</f>
        <v>0.19845999284971821</v>
      </c>
      <c r="AD167" s="3">
        <f>(AC167-Table13[[#This Row],[Survived]])^2</f>
        <v>3.9386368761910207E-2</v>
      </c>
    </row>
    <row r="168" spans="1:30" x14ac:dyDescent="0.35">
      <c r="A168">
        <v>0</v>
      </c>
      <c r="B168" t="s">
        <v>9</v>
      </c>
      <c r="C168">
        <v>3</v>
      </c>
      <c r="D168" t="s">
        <v>8</v>
      </c>
      <c r="E168">
        <v>1</v>
      </c>
      <c r="F168" s="2">
        <v>39.6875</v>
      </c>
      <c r="G168">
        <v>4</v>
      </c>
      <c r="H168">
        <v>1</v>
      </c>
      <c r="I168" s="3">
        <f>Table13[Age]/$E$1</f>
        <v>1.2500000000000001E-2</v>
      </c>
      <c r="J168" s="3">
        <f>LOG10(Table13[Fare] + 1)</f>
        <v>1.6094610059122672</v>
      </c>
      <c r="K168" s="5">
        <v>0</v>
      </c>
      <c r="L168">
        <v>0</v>
      </c>
      <c r="M168">
        <f t="shared" si="4"/>
        <v>1</v>
      </c>
      <c r="N168">
        <f t="shared" si="5"/>
        <v>0</v>
      </c>
      <c r="O168">
        <f>IF(Table13[Sex]="male",1,0)</f>
        <v>1</v>
      </c>
      <c r="P168">
        <v>1</v>
      </c>
      <c r="AC168" s="3">
        <f>SUMPRODUCT(Table13[[#This Row],[SibSp]:[Ones]],$R$4:$AA$4)</f>
        <v>0.32068859136397548</v>
      </c>
      <c r="AD168" s="3">
        <f>(AC168-Table13[[#This Row],[Survived]])^2</f>
        <v>0.10284117263101085</v>
      </c>
    </row>
    <row r="169" spans="1:30" x14ac:dyDescent="0.35">
      <c r="A169">
        <v>1</v>
      </c>
      <c r="B169" t="s">
        <v>9</v>
      </c>
      <c r="C169">
        <v>3</v>
      </c>
      <c r="D169" t="s">
        <v>8</v>
      </c>
      <c r="E169">
        <v>9</v>
      </c>
      <c r="F169" s="2">
        <v>20.524999999999999</v>
      </c>
      <c r="G169">
        <v>0</v>
      </c>
      <c r="H169">
        <v>2</v>
      </c>
      <c r="I169" s="3">
        <f>Table13[Age]/$E$1</f>
        <v>0.1125</v>
      </c>
      <c r="J169" s="3">
        <f>LOG10(Table13[Fare] + 1)</f>
        <v>1.3329431601256923</v>
      </c>
      <c r="K169" s="5">
        <v>0</v>
      </c>
      <c r="L169">
        <v>0</v>
      </c>
      <c r="M169">
        <f t="shared" si="4"/>
        <v>1</v>
      </c>
      <c r="N169">
        <f t="shared" si="5"/>
        <v>0</v>
      </c>
      <c r="O169">
        <f>IF(Table13[Sex]="male",1,0)</f>
        <v>1</v>
      </c>
      <c r="P169">
        <v>1</v>
      </c>
      <c r="AC169" s="3">
        <f>SUMPRODUCT(Table13[[#This Row],[SibSp]:[Ones]],$R$4:$AA$4)</f>
        <v>0.26655673427317228</v>
      </c>
      <c r="AD169" s="3">
        <f>(AC169-Table13[[#This Row],[Survived]])^2</f>
        <v>0.53793902404003402</v>
      </c>
    </row>
    <row r="170" spans="1:30" x14ac:dyDescent="0.35">
      <c r="A170">
        <v>1</v>
      </c>
      <c r="B170" t="s">
        <v>9</v>
      </c>
      <c r="C170">
        <v>1</v>
      </c>
      <c r="D170" t="s">
        <v>10</v>
      </c>
      <c r="F170" s="2">
        <v>55</v>
      </c>
      <c r="G170">
        <v>0</v>
      </c>
      <c r="H170">
        <v>1</v>
      </c>
      <c r="I170" s="3">
        <f>Table13[Age]/$E$1</f>
        <v>0</v>
      </c>
      <c r="J170" s="3">
        <f>LOG10(Table13[Fare] + 1)</f>
        <v>1.7481880270062005</v>
      </c>
      <c r="K170" s="5">
        <v>1</v>
      </c>
      <c r="L170">
        <v>0</v>
      </c>
      <c r="M170">
        <f t="shared" si="4"/>
        <v>1</v>
      </c>
      <c r="N170">
        <f t="shared" si="5"/>
        <v>0</v>
      </c>
      <c r="O170">
        <f>IF(Table13[Sex]="male",1,0)</f>
        <v>0</v>
      </c>
      <c r="P170">
        <v>1</v>
      </c>
      <c r="AC170" s="3">
        <f>SUMPRODUCT(Table13[[#This Row],[SibSp]:[Ones]],$R$4:$AA$4)</f>
        <v>0.56734149220241192</v>
      </c>
      <c r="AD170" s="3">
        <f>(AC170-Table13[[#This Row],[Survived]])^2</f>
        <v>0.18719338436963559</v>
      </c>
    </row>
    <row r="171" spans="1:30" x14ac:dyDescent="0.35">
      <c r="A171">
        <v>0</v>
      </c>
      <c r="B171" t="s">
        <v>9</v>
      </c>
      <c r="C171">
        <v>3</v>
      </c>
      <c r="D171" t="s">
        <v>10</v>
      </c>
      <c r="E171">
        <v>45</v>
      </c>
      <c r="F171" s="2">
        <v>27.9</v>
      </c>
      <c r="G171">
        <v>1</v>
      </c>
      <c r="H171">
        <v>4</v>
      </c>
      <c r="I171" s="3">
        <f>Table13[Age]/$E$1</f>
        <v>0.5625</v>
      </c>
      <c r="J171" s="3">
        <f>LOG10(Table13[Fare] + 1)</f>
        <v>1.4608978427565478</v>
      </c>
      <c r="K171" s="5">
        <v>0</v>
      </c>
      <c r="L171">
        <v>0</v>
      </c>
      <c r="M171">
        <f t="shared" si="4"/>
        <v>1</v>
      </c>
      <c r="N171">
        <f t="shared" si="5"/>
        <v>0</v>
      </c>
      <c r="O171">
        <f>IF(Table13[Sex]="male",1,0)</f>
        <v>0</v>
      </c>
      <c r="P171">
        <v>1</v>
      </c>
      <c r="AC171" s="3">
        <f>SUMPRODUCT(Table13[[#This Row],[SibSp]:[Ones]],$R$4:$AA$4)</f>
        <v>0.29160547778037643</v>
      </c>
      <c r="AD171" s="3">
        <f>(AC171-Table13[[#This Row],[Survived]])^2</f>
        <v>8.5033754671521619E-2</v>
      </c>
    </row>
    <row r="172" spans="1:30" x14ac:dyDescent="0.35">
      <c r="A172">
        <v>0</v>
      </c>
      <c r="B172" t="s">
        <v>9</v>
      </c>
      <c r="C172">
        <v>1</v>
      </c>
      <c r="D172" t="s">
        <v>8</v>
      </c>
      <c r="F172" s="2">
        <v>25.925000000000001</v>
      </c>
      <c r="G172">
        <v>0</v>
      </c>
      <c r="H172">
        <v>0</v>
      </c>
      <c r="I172" s="3">
        <f>Table13[Age]/$E$1</f>
        <v>0</v>
      </c>
      <c r="J172" s="3">
        <f>LOG10(Table13[Fare] + 1)</f>
        <v>1.4301557119700192</v>
      </c>
      <c r="K172" s="5">
        <v>1</v>
      </c>
      <c r="L172">
        <v>0</v>
      </c>
      <c r="M172">
        <f t="shared" si="4"/>
        <v>1</v>
      </c>
      <c r="N172">
        <f t="shared" si="5"/>
        <v>0</v>
      </c>
      <c r="O172">
        <f>IF(Table13[Sex]="male",1,0)</f>
        <v>1</v>
      </c>
      <c r="P172">
        <v>1</v>
      </c>
      <c r="AC172" s="3">
        <f>SUMPRODUCT(Table13[[#This Row],[SibSp]:[Ones]],$R$4:$AA$4)</f>
        <v>0.5050826539750829</v>
      </c>
      <c r="AD172" s="3">
        <f>(AC172-Table13[[#This Row],[Survived]])^2</f>
        <v>0.25510848734651331</v>
      </c>
    </row>
    <row r="173" spans="1:30" x14ac:dyDescent="0.35">
      <c r="A173">
        <v>0</v>
      </c>
      <c r="B173" t="s">
        <v>9</v>
      </c>
      <c r="C173">
        <v>3</v>
      </c>
      <c r="D173" t="s">
        <v>8</v>
      </c>
      <c r="E173">
        <v>28</v>
      </c>
      <c r="F173" s="2">
        <v>56.495800000000003</v>
      </c>
      <c r="G173">
        <v>0</v>
      </c>
      <c r="H173">
        <v>0</v>
      </c>
      <c r="I173" s="3">
        <f>Table13[Age]/$E$1</f>
        <v>0.35</v>
      </c>
      <c r="J173" s="3">
        <f>LOG10(Table13[Fare] + 1)</f>
        <v>1.7596361211514699</v>
      </c>
      <c r="K173" s="5">
        <v>0</v>
      </c>
      <c r="L173">
        <v>0</v>
      </c>
      <c r="M173">
        <f t="shared" si="4"/>
        <v>0</v>
      </c>
      <c r="N173">
        <f t="shared" si="5"/>
        <v>0</v>
      </c>
      <c r="O173">
        <f>IF(Table13[Sex]="male",1,0)</f>
        <v>1</v>
      </c>
      <c r="P173">
        <v>1</v>
      </c>
      <c r="AC173" s="3">
        <f>SUMPRODUCT(Table13[[#This Row],[SibSp]:[Ones]],$R$4:$AA$4)</f>
        <v>0.34447097174156877</v>
      </c>
      <c r="AD173" s="3">
        <f>(AC173-Table13[[#This Row],[Survived]])^2</f>
        <v>0.11866025037258067</v>
      </c>
    </row>
    <row r="174" spans="1:30" x14ac:dyDescent="0.35">
      <c r="A174">
        <v>0</v>
      </c>
      <c r="B174" t="s">
        <v>9</v>
      </c>
      <c r="C174">
        <v>1</v>
      </c>
      <c r="D174" t="s">
        <v>8</v>
      </c>
      <c r="E174">
        <v>61</v>
      </c>
      <c r="F174" s="2">
        <v>33.5</v>
      </c>
      <c r="G174">
        <v>0</v>
      </c>
      <c r="H174">
        <v>0</v>
      </c>
      <c r="I174" s="3">
        <f>Table13[Age]/$E$1</f>
        <v>0.76249999999999996</v>
      </c>
      <c r="J174" s="3">
        <f>LOG10(Table13[Fare] + 1)</f>
        <v>1.5378190950732742</v>
      </c>
      <c r="K174" s="5">
        <v>1</v>
      </c>
      <c r="L174">
        <v>0</v>
      </c>
      <c r="M174">
        <f t="shared" si="4"/>
        <v>1</v>
      </c>
      <c r="N174">
        <f t="shared" si="5"/>
        <v>0</v>
      </c>
      <c r="O174">
        <f>IF(Table13[Sex]="male",1,0)</f>
        <v>1</v>
      </c>
      <c r="P174">
        <v>1</v>
      </c>
      <c r="AC174" s="3">
        <f>SUMPRODUCT(Table13[[#This Row],[SibSp]:[Ones]],$R$4:$AA$4)</f>
        <v>0.52615911958792461</v>
      </c>
      <c r="AD174" s="3">
        <f>(AC174-Table13[[#This Row],[Survived]])^2</f>
        <v>0.27684341912553995</v>
      </c>
    </row>
    <row r="175" spans="1:30" x14ac:dyDescent="0.35">
      <c r="A175">
        <v>0</v>
      </c>
      <c r="B175" t="s">
        <v>12</v>
      </c>
      <c r="C175">
        <v>3</v>
      </c>
      <c r="D175" t="s">
        <v>8</v>
      </c>
      <c r="E175">
        <v>4</v>
      </c>
      <c r="F175" s="2">
        <v>29.125</v>
      </c>
      <c r="G175">
        <v>4</v>
      </c>
      <c r="H175">
        <v>1</v>
      </c>
      <c r="I175" s="3">
        <f>Table13[Age]/$E$1</f>
        <v>0.05</v>
      </c>
      <c r="J175" s="3">
        <f>LOG10(Table13[Fare] + 1)</f>
        <v>1.4789270555829248</v>
      </c>
      <c r="K175" s="5">
        <v>0</v>
      </c>
      <c r="L175">
        <v>0</v>
      </c>
      <c r="M175">
        <f t="shared" si="4"/>
        <v>1</v>
      </c>
      <c r="N175">
        <f t="shared" si="5"/>
        <v>0</v>
      </c>
      <c r="O175">
        <f>IF(Table13[Sex]="male",1,0)</f>
        <v>1</v>
      </c>
      <c r="P175">
        <v>1</v>
      </c>
      <c r="AC175" s="3">
        <f>SUMPRODUCT(Table13[[#This Row],[SibSp]:[Ones]],$R$4:$AA$4)</f>
        <v>0.29513492366261579</v>
      </c>
      <c r="AD175" s="3">
        <f>(AC175-Table13[[#This Row],[Survived]])^2</f>
        <v>8.7104623165338055E-2</v>
      </c>
    </row>
    <row r="176" spans="1:30" x14ac:dyDescent="0.35">
      <c r="A176">
        <v>1</v>
      </c>
      <c r="B176" t="s">
        <v>9</v>
      </c>
      <c r="C176">
        <v>3</v>
      </c>
      <c r="D176" t="s">
        <v>10</v>
      </c>
      <c r="E176">
        <v>1</v>
      </c>
      <c r="F176" s="2">
        <v>11.1333</v>
      </c>
      <c r="G176">
        <v>1</v>
      </c>
      <c r="H176">
        <v>1</v>
      </c>
      <c r="I176" s="3">
        <f>Table13[Age]/$E$1</f>
        <v>1.2500000000000001E-2</v>
      </c>
      <c r="J176" s="3">
        <f>LOG10(Table13[Fare] + 1)</f>
        <v>1.0839789358110461</v>
      </c>
      <c r="K176" s="5">
        <v>0</v>
      </c>
      <c r="L176">
        <v>0</v>
      </c>
      <c r="M176">
        <f t="shared" si="4"/>
        <v>0</v>
      </c>
      <c r="N176">
        <f t="shared" si="5"/>
        <v>1</v>
      </c>
      <c r="O176">
        <f>IF(Table13[Sex]="male",1,0)</f>
        <v>0</v>
      </c>
      <c r="P176">
        <v>1</v>
      </c>
      <c r="AC176" s="3">
        <f>SUMPRODUCT(Table13[[#This Row],[SibSp]:[Ones]],$R$4:$AA$4)</f>
        <v>0.35474761946633815</v>
      </c>
      <c r="AD176" s="3">
        <f>(AC176-Table13[[#This Row],[Survived]])^2</f>
        <v>0.41635063458435756</v>
      </c>
    </row>
    <row r="177" spans="1:30" x14ac:dyDescent="0.35">
      <c r="A177">
        <v>0</v>
      </c>
      <c r="B177" t="s">
        <v>9</v>
      </c>
      <c r="C177">
        <v>3</v>
      </c>
      <c r="D177" t="s">
        <v>8</v>
      </c>
      <c r="E177">
        <v>21</v>
      </c>
      <c r="F177" s="2">
        <v>7.9249999999999998</v>
      </c>
      <c r="G177">
        <v>0</v>
      </c>
      <c r="H177">
        <v>0</v>
      </c>
      <c r="I177" s="3">
        <f>Table13[Age]/$E$1</f>
        <v>0.26250000000000001</v>
      </c>
      <c r="J177" s="3">
        <f>LOG10(Table13[Fare] + 1)</f>
        <v>0.95060822478423079</v>
      </c>
      <c r="K177" s="5">
        <v>0</v>
      </c>
      <c r="L177">
        <v>0</v>
      </c>
      <c r="M177">
        <f t="shared" si="4"/>
        <v>1</v>
      </c>
      <c r="N177">
        <f t="shared" si="5"/>
        <v>0</v>
      </c>
      <c r="O177">
        <f>IF(Table13[Sex]="male",1,0)</f>
        <v>1</v>
      </c>
      <c r="P177">
        <v>1</v>
      </c>
      <c r="AC177" s="3">
        <f>SUMPRODUCT(Table13[[#This Row],[SibSp]:[Ones]],$R$4:$AA$4)</f>
        <v>0.19170984682598849</v>
      </c>
      <c r="AD177" s="3">
        <f>(AC177-Table13[[#This Row],[Survived]])^2</f>
        <v>3.6752665370043971E-2</v>
      </c>
    </row>
    <row r="178" spans="1:30" x14ac:dyDescent="0.35">
      <c r="A178">
        <v>0</v>
      </c>
      <c r="B178" t="s">
        <v>11</v>
      </c>
      <c r="C178">
        <v>1</v>
      </c>
      <c r="D178" t="s">
        <v>8</v>
      </c>
      <c r="E178">
        <v>56</v>
      </c>
      <c r="F178" s="2">
        <v>30.695799999999998</v>
      </c>
      <c r="G178">
        <v>0</v>
      </c>
      <c r="H178">
        <v>0</v>
      </c>
      <c r="I178" s="3">
        <f>Table13[Age]/$E$1</f>
        <v>0.7</v>
      </c>
      <c r="J178" s="3">
        <f>LOG10(Table13[Fare] + 1)</f>
        <v>1.5010017178117605</v>
      </c>
      <c r="K178" s="5">
        <v>1</v>
      </c>
      <c r="L178">
        <v>0</v>
      </c>
      <c r="M178">
        <f t="shared" si="4"/>
        <v>1</v>
      </c>
      <c r="N178">
        <f t="shared" si="5"/>
        <v>0</v>
      </c>
      <c r="O178">
        <f>IF(Table13[Sex]="male",1,0)</f>
        <v>1</v>
      </c>
      <c r="P178">
        <v>1</v>
      </c>
      <c r="AC178" s="3">
        <f>SUMPRODUCT(Table13[[#This Row],[SibSp]:[Ones]],$R$4:$AA$4)</f>
        <v>0.51895165347046934</v>
      </c>
      <c r="AD178" s="3">
        <f>(AC178-Table13[[#This Row],[Survived]])^2</f>
        <v>0.26931081863973411</v>
      </c>
    </row>
    <row r="179" spans="1:30" x14ac:dyDescent="0.35">
      <c r="A179">
        <v>0</v>
      </c>
      <c r="B179" t="s">
        <v>9</v>
      </c>
      <c r="C179">
        <v>3</v>
      </c>
      <c r="D179" t="s">
        <v>8</v>
      </c>
      <c r="E179">
        <v>18</v>
      </c>
      <c r="F179" s="2">
        <v>7.8541999999999996</v>
      </c>
      <c r="G179">
        <v>1</v>
      </c>
      <c r="H179">
        <v>1</v>
      </c>
      <c r="I179" s="3">
        <f>Table13[Age]/$E$1</f>
        <v>0.22500000000000001</v>
      </c>
      <c r="J179" s="3">
        <f>LOG10(Table13[Fare] + 1)</f>
        <v>0.94714932766263737</v>
      </c>
      <c r="K179" s="5">
        <v>0</v>
      </c>
      <c r="L179">
        <v>0</v>
      </c>
      <c r="M179">
        <f t="shared" si="4"/>
        <v>0</v>
      </c>
      <c r="N179">
        <f t="shared" si="5"/>
        <v>1</v>
      </c>
      <c r="O179">
        <f>IF(Table13[Sex]="male",1,0)</f>
        <v>1</v>
      </c>
      <c r="P179">
        <v>1</v>
      </c>
      <c r="AC179" s="3">
        <f>SUMPRODUCT(Table13[[#This Row],[SibSp]:[Ones]],$R$4:$AA$4)</f>
        <v>0.32796149731566471</v>
      </c>
      <c r="AD179" s="3">
        <f>(AC179-Table13[[#This Row],[Survived]])^2</f>
        <v>0.10755874372153275</v>
      </c>
    </row>
    <row r="180" spans="1:30" x14ac:dyDescent="0.35">
      <c r="A180">
        <v>0</v>
      </c>
      <c r="B180" t="s">
        <v>9</v>
      </c>
      <c r="C180">
        <v>3</v>
      </c>
      <c r="D180" t="s">
        <v>8</v>
      </c>
      <c r="F180" s="2">
        <v>25.466699999999999</v>
      </c>
      <c r="G180">
        <v>3</v>
      </c>
      <c r="H180">
        <v>1</v>
      </c>
      <c r="I180" s="3">
        <f>Table13[Age]/$E$1</f>
        <v>0</v>
      </c>
      <c r="J180" s="3">
        <f>LOG10(Table13[Fare] + 1)</f>
        <v>1.4226997946774695</v>
      </c>
      <c r="K180" s="5">
        <v>0</v>
      </c>
      <c r="L180">
        <v>0</v>
      </c>
      <c r="M180">
        <f t="shared" si="4"/>
        <v>1</v>
      </c>
      <c r="N180">
        <f t="shared" si="5"/>
        <v>0</v>
      </c>
      <c r="O180">
        <f>IF(Table13[Sex]="male",1,0)</f>
        <v>1</v>
      </c>
      <c r="P180">
        <v>1</v>
      </c>
      <c r="AC180" s="3">
        <f>SUMPRODUCT(Table13[[#This Row],[SibSp]:[Ones]],$R$4:$AA$4)</f>
        <v>0.28412772793069679</v>
      </c>
      <c r="AD180" s="3">
        <f>(AC180-Table13[[#This Row],[Survived]])^2</f>
        <v>8.0728565779060055E-2</v>
      </c>
    </row>
    <row r="181" spans="1:30" x14ac:dyDescent="0.35">
      <c r="A181">
        <v>0</v>
      </c>
      <c r="B181" t="s">
        <v>11</v>
      </c>
      <c r="C181">
        <v>1</v>
      </c>
      <c r="D181" t="s">
        <v>10</v>
      </c>
      <c r="E181">
        <v>50</v>
      </c>
      <c r="F181" s="2">
        <v>28.712499999999999</v>
      </c>
      <c r="G181">
        <v>0</v>
      </c>
      <c r="H181">
        <v>0</v>
      </c>
      <c r="I181" s="3">
        <f>Table13[Age]/$E$1</f>
        <v>0.625</v>
      </c>
      <c r="J181" s="3">
        <f>LOG10(Table13[Fare] + 1)</f>
        <v>1.4729391947362367</v>
      </c>
      <c r="K181" s="5">
        <v>1</v>
      </c>
      <c r="L181">
        <v>0</v>
      </c>
      <c r="M181">
        <f t="shared" si="4"/>
        <v>1</v>
      </c>
      <c r="N181">
        <f t="shared" si="5"/>
        <v>0</v>
      </c>
      <c r="O181">
        <f>IF(Table13[Sex]="male",1,0)</f>
        <v>0</v>
      </c>
      <c r="P181">
        <v>1</v>
      </c>
      <c r="AC181" s="3">
        <f>SUMPRODUCT(Table13[[#This Row],[SibSp]:[Ones]],$R$4:$AA$4)</f>
        <v>0.51345806051841048</v>
      </c>
      <c r="AD181" s="3">
        <f>(AC181-Table13[[#This Row],[Survived]])^2</f>
        <v>0.26363917991132768</v>
      </c>
    </row>
    <row r="182" spans="1:30" x14ac:dyDescent="0.35">
      <c r="A182">
        <v>0</v>
      </c>
      <c r="B182" t="s">
        <v>9</v>
      </c>
      <c r="C182">
        <v>2</v>
      </c>
      <c r="D182" t="s">
        <v>8</v>
      </c>
      <c r="E182">
        <v>30</v>
      </c>
      <c r="F182" s="2">
        <v>13</v>
      </c>
      <c r="G182">
        <v>0</v>
      </c>
      <c r="H182">
        <v>0</v>
      </c>
      <c r="I182" s="3">
        <f>Table13[Age]/$E$1</f>
        <v>0.375</v>
      </c>
      <c r="J182" s="3">
        <f>LOG10(Table13[Fare] + 1)</f>
        <v>1.146128035678238</v>
      </c>
      <c r="K182" s="5">
        <v>0</v>
      </c>
      <c r="L182">
        <v>1</v>
      </c>
      <c r="M182">
        <f t="shared" si="4"/>
        <v>1</v>
      </c>
      <c r="N182">
        <f t="shared" si="5"/>
        <v>0</v>
      </c>
      <c r="O182">
        <f>IF(Table13[Sex]="male",1,0)</f>
        <v>1</v>
      </c>
      <c r="P182">
        <v>1</v>
      </c>
      <c r="AC182" s="3">
        <f>SUMPRODUCT(Table13[[#This Row],[SibSp]:[Ones]],$R$4:$AA$4)</f>
        <v>0.23086961068016387</v>
      </c>
      <c r="AD182" s="3">
        <f>(AC182-Table13[[#This Row],[Survived]])^2</f>
        <v>5.3300777135610433E-2</v>
      </c>
    </row>
    <row r="183" spans="1:30" x14ac:dyDescent="0.35">
      <c r="A183">
        <v>0</v>
      </c>
      <c r="B183" t="s">
        <v>9</v>
      </c>
      <c r="C183">
        <v>3</v>
      </c>
      <c r="D183" t="s">
        <v>8</v>
      </c>
      <c r="E183">
        <v>36</v>
      </c>
      <c r="F183" s="2">
        <v>0</v>
      </c>
      <c r="G183">
        <v>0</v>
      </c>
      <c r="H183">
        <v>0</v>
      </c>
      <c r="I183" s="3">
        <f>Table13[Age]/$E$1</f>
        <v>0.45</v>
      </c>
      <c r="J183" s="3">
        <f>LOG10(Table13[Fare] + 1)</f>
        <v>0</v>
      </c>
      <c r="K183" s="5">
        <v>0</v>
      </c>
      <c r="L183">
        <v>0</v>
      </c>
      <c r="M183">
        <f t="shared" si="4"/>
        <v>0</v>
      </c>
      <c r="N183">
        <f t="shared" si="5"/>
        <v>1</v>
      </c>
      <c r="O183">
        <f>IF(Table13[Sex]="male",1,0)</f>
        <v>1</v>
      </c>
      <c r="P183">
        <v>1</v>
      </c>
      <c r="AC183" s="3">
        <f>SUMPRODUCT(Table13[[#This Row],[SibSp]:[Ones]],$R$4:$AA$4)</f>
        <v>0.14254506640560771</v>
      </c>
      <c r="AD183" s="3">
        <f>(AC183-Table13[[#This Row],[Survived]])^2</f>
        <v>2.0319095956579113E-2</v>
      </c>
    </row>
    <row r="184" spans="1:30" x14ac:dyDescent="0.35">
      <c r="A184">
        <v>0</v>
      </c>
      <c r="B184" t="s">
        <v>9</v>
      </c>
      <c r="C184">
        <v>3</v>
      </c>
      <c r="D184" t="s">
        <v>10</v>
      </c>
      <c r="F184" s="2">
        <v>69.55</v>
      </c>
      <c r="G184">
        <v>8</v>
      </c>
      <c r="H184">
        <v>2</v>
      </c>
      <c r="I184" s="3">
        <f>Table13[Age]/$E$1</f>
        <v>0</v>
      </c>
      <c r="J184" s="3">
        <f>LOG10(Table13[Fare] + 1)</f>
        <v>1.8484970180903666</v>
      </c>
      <c r="K184" s="5">
        <v>0</v>
      </c>
      <c r="L184">
        <v>0</v>
      </c>
      <c r="M184">
        <f t="shared" si="4"/>
        <v>1</v>
      </c>
      <c r="N184">
        <f t="shared" si="5"/>
        <v>0</v>
      </c>
      <c r="O184">
        <f>IF(Table13[Sex]="male",1,0)</f>
        <v>0</v>
      </c>
      <c r="P184">
        <v>1</v>
      </c>
      <c r="AC184" s="3">
        <f>SUMPRODUCT(Table13[[#This Row],[SibSp]:[Ones]],$R$4:$AA$4)</f>
        <v>0.36748290662407435</v>
      </c>
      <c r="AD184" s="3">
        <f>(AC184-Table13[[#This Row],[Survived]])^2</f>
        <v>0.13504368666087815</v>
      </c>
    </row>
    <row r="185" spans="1:30" x14ac:dyDescent="0.35">
      <c r="A185">
        <v>0</v>
      </c>
      <c r="B185" t="s">
        <v>11</v>
      </c>
      <c r="C185">
        <v>2</v>
      </c>
      <c r="D185" t="s">
        <v>8</v>
      </c>
      <c r="F185" s="2">
        <v>15.05</v>
      </c>
      <c r="G185">
        <v>0</v>
      </c>
      <c r="H185">
        <v>0</v>
      </c>
      <c r="I185" s="3">
        <f>Table13[Age]/$E$1</f>
        <v>0</v>
      </c>
      <c r="J185" s="3">
        <f>LOG10(Table13[Fare] + 1)</f>
        <v>1.2054750367408908</v>
      </c>
      <c r="K185" s="5">
        <v>0</v>
      </c>
      <c r="L185">
        <v>1</v>
      </c>
      <c r="M185">
        <f t="shared" si="4"/>
        <v>1</v>
      </c>
      <c r="N185">
        <f t="shared" si="5"/>
        <v>0</v>
      </c>
      <c r="O185">
        <f>IF(Table13[Sex]="male",1,0)</f>
        <v>1</v>
      </c>
      <c r="P185">
        <v>1</v>
      </c>
      <c r="AC185" s="3">
        <f>SUMPRODUCT(Table13[[#This Row],[SibSp]:[Ones]],$R$4:$AA$4)</f>
        <v>0.24248753490907904</v>
      </c>
      <c r="AD185" s="3">
        <f>(AC185-Table13[[#This Row],[Survived]])^2</f>
        <v>5.8800204586281823E-2</v>
      </c>
    </row>
    <row r="186" spans="1:30" x14ac:dyDescent="0.35">
      <c r="A186">
        <v>0</v>
      </c>
      <c r="B186" t="s">
        <v>9</v>
      </c>
      <c r="C186">
        <v>3</v>
      </c>
      <c r="D186" t="s">
        <v>8</v>
      </c>
      <c r="E186">
        <v>9</v>
      </c>
      <c r="F186" s="2">
        <v>31.387499999999999</v>
      </c>
      <c r="G186">
        <v>4</v>
      </c>
      <c r="H186">
        <v>2</v>
      </c>
      <c r="I186" s="3">
        <f>Table13[Age]/$E$1</f>
        <v>0.1125</v>
      </c>
      <c r="J186" s="3">
        <f>LOG10(Table13[Fare] + 1)</f>
        <v>1.5103774259938814</v>
      </c>
      <c r="K186" s="5">
        <v>0</v>
      </c>
      <c r="L186">
        <v>0</v>
      </c>
      <c r="M186">
        <f t="shared" si="4"/>
        <v>1</v>
      </c>
      <c r="N186">
        <f t="shared" si="5"/>
        <v>0</v>
      </c>
      <c r="O186">
        <f>IF(Table13[Sex]="male",1,0)</f>
        <v>1</v>
      </c>
      <c r="P186">
        <v>1</v>
      </c>
      <c r="AC186" s="3">
        <f>SUMPRODUCT(Table13[[#This Row],[SibSp]:[Ones]],$R$4:$AA$4)</f>
        <v>0.3012917304744725</v>
      </c>
      <c r="AD186" s="3">
        <f>(AC186-Table13[[#This Row],[Survived]])^2</f>
        <v>9.0776706852302186E-2</v>
      </c>
    </row>
    <row r="187" spans="1:30" x14ac:dyDescent="0.35">
      <c r="A187">
        <v>1</v>
      </c>
      <c r="B187" t="s">
        <v>9</v>
      </c>
      <c r="C187">
        <v>2</v>
      </c>
      <c r="D187" t="s">
        <v>8</v>
      </c>
      <c r="E187">
        <v>1</v>
      </c>
      <c r="F187" s="2">
        <v>39</v>
      </c>
      <c r="G187">
        <v>2</v>
      </c>
      <c r="H187">
        <v>1</v>
      </c>
      <c r="I187" s="3">
        <f>Table13[Age]/$E$1</f>
        <v>1.2500000000000001E-2</v>
      </c>
      <c r="J187" s="3">
        <f>LOG10(Table13[Fare] + 1)</f>
        <v>1.6020599913279623</v>
      </c>
      <c r="K187" s="5">
        <v>0</v>
      </c>
      <c r="L187">
        <v>1</v>
      </c>
      <c r="M187">
        <f t="shared" si="4"/>
        <v>1</v>
      </c>
      <c r="N187">
        <f t="shared" si="5"/>
        <v>0</v>
      </c>
      <c r="O187">
        <f>IF(Table13[Sex]="male",1,0)</f>
        <v>1</v>
      </c>
      <c r="P187">
        <v>1</v>
      </c>
      <c r="AC187" s="3">
        <f>SUMPRODUCT(Table13[[#This Row],[SibSp]:[Ones]],$R$4:$AA$4)</f>
        <v>0.32012404341363188</v>
      </c>
      <c r="AD187" s="3">
        <f>(AC187-Table13[[#This Row],[Survived]])^2</f>
        <v>0.46223131634422909</v>
      </c>
    </row>
    <row r="188" spans="1:30" x14ac:dyDescent="0.35">
      <c r="A188">
        <v>1</v>
      </c>
      <c r="B188" t="s">
        <v>9</v>
      </c>
      <c r="C188">
        <v>3</v>
      </c>
      <c r="D188" t="s">
        <v>10</v>
      </c>
      <c r="E188">
        <v>4</v>
      </c>
      <c r="F188" s="2">
        <v>22.024999999999999</v>
      </c>
      <c r="G188">
        <v>0</v>
      </c>
      <c r="H188">
        <v>2</v>
      </c>
      <c r="I188" s="3">
        <f>Table13[Age]/$E$1</f>
        <v>0.05</v>
      </c>
      <c r="J188" s="3">
        <f>LOG10(Table13[Fare] + 1)</f>
        <v>1.3621996388688864</v>
      </c>
      <c r="K188" s="5">
        <v>0</v>
      </c>
      <c r="L188">
        <v>0</v>
      </c>
      <c r="M188">
        <f t="shared" si="4"/>
        <v>0</v>
      </c>
      <c r="N188">
        <f t="shared" si="5"/>
        <v>0</v>
      </c>
      <c r="O188">
        <f>IF(Table13[Sex]="male",1,0)</f>
        <v>0</v>
      </c>
      <c r="P188">
        <v>1</v>
      </c>
      <c r="AC188" s="3">
        <f>SUMPRODUCT(Table13[[#This Row],[SibSp]:[Ones]],$R$4:$AA$4)</f>
        <v>0.26666776594704106</v>
      </c>
      <c r="AD188" s="3">
        <f>(AC188-Table13[[#This Row],[Survived]])^2</f>
        <v>0.53777616550110363</v>
      </c>
    </row>
    <row r="189" spans="1:30" x14ac:dyDescent="0.35">
      <c r="A189">
        <v>0</v>
      </c>
      <c r="B189" t="s">
        <v>9</v>
      </c>
      <c r="C189">
        <v>1</v>
      </c>
      <c r="D189" t="s">
        <v>8</v>
      </c>
      <c r="F189" s="2">
        <v>50</v>
      </c>
      <c r="G189">
        <v>0</v>
      </c>
      <c r="H189">
        <v>0</v>
      </c>
      <c r="I189" s="3">
        <f>Table13[Age]/$E$1</f>
        <v>0</v>
      </c>
      <c r="J189" s="3">
        <f>LOG10(Table13[Fare] + 1)</f>
        <v>1.7075701760979363</v>
      </c>
      <c r="K189" s="5">
        <v>1</v>
      </c>
      <c r="L189">
        <v>0</v>
      </c>
      <c r="M189">
        <f t="shared" si="4"/>
        <v>1</v>
      </c>
      <c r="N189">
        <f t="shared" si="5"/>
        <v>0</v>
      </c>
      <c r="O189">
        <f>IF(Table13[Sex]="male",1,0)</f>
        <v>1</v>
      </c>
      <c r="P189">
        <v>1</v>
      </c>
      <c r="AC189" s="3">
        <f>SUMPRODUCT(Table13[[#This Row],[SibSp]:[Ones]],$R$4:$AA$4)</f>
        <v>0.55939003541868326</v>
      </c>
      <c r="AD189" s="3">
        <f>(AC189-Table13[[#This Row],[Survived]])^2</f>
        <v>0.31291721172571574</v>
      </c>
    </row>
    <row r="190" spans="1:30" x14ac:dyDescent="0.35">
      <c r="A190">
        <v>1</v>
      </c>
      <c r="B190" t="s">
        <v>12</v>
      </c>
      <c r="C190">
        <v>3</v>
      </c>
      <c r="D190" t="s">
        <v>10</v>
      </c>
      <c r="F190" s="2">
        <v>15.5</v>
      </c>
      <c r="G190">
        <v>1</v>
      </c>
      <c r="H190">
        <v>0</v>
      </c>
      <c r="I190" s="3">
        <f>Table13[Age]/$E$1</f>
        <v>0</v>
      </c>
      <c r="J190" s="3">
        <f>LOG10(Table13[Fare] + 1)</f>
        <v>1.2174839442139063</v>
      </c>
      <c r="K190" s="5">
        <v>0</v>
      </c>
      <c r="L190">
        <v>0</v>
      </c>
      <c r="M190">
        <f t="shared" si="4"/>
        <v>0</v>
      </c>
      <c r="N190">
        <f t="shared" si="5"/>
        <v>0</v>
      </c>
      <c r="O190">
        <f>IF(Table13[Sex]="male",1,0)</f>
        <v>0</v>
      </c>
      <c r="P190">
        <v>1</v>
      </c>
      <c r="AC190" s="3">
        <f>SUMPRODUCT(Table13[[#This Row],[SibSp]:[Ones]],$R$4:$AA$4)</f>
        <v>0.23833784286530976</v>
      </c>
      <c r="AD190" s="3">
        <f>(AC190-Table13[[#This Row],[Survived]])^2</f>
        <v>0.58012924161106949</v>
      </c>
    </row>
    <row r="191" spans="1:30" x14ac:dyDescent="0.35">
      <c r="A191">
        <v>1</v>
      </c>
      <c r="B191" t="s">
        <v>9</v>
      </c>
      <c r="C191">
        <v>1</v>
      </c>
      <c r="D191" t="s">
        <v>8</v>
      </c>
      <c r="E191">
        <v>45</v>
      </c>
      <c r="F191" s="2">
        <v>26.55</v>
      </c>
      <c r="G191">
        <v>0</v>
      </c>
      <c r="H191">
        <v>0</v>
      </c>
      <c r="I191" s="3">
        <f>Table13[Age]/$E$1</f>
        <v>0.5625</v>
      </c>
      <c r="J191" s="3">
        <f>LOG10(Table13[Fare] + 1)</f>
        <v>1.4401216031878039</v>
      </c>
      <c r="K191" s="5">
        <v>1</v>
      </c>
      <c r="L191">
        <v>0</v>
      </c>
      <c r="M191">
        <f t="shared" si="4"/>
        <v>1</v>
      </c>
      <c r="N191">
        <f t="shared" si="5"/>
        <v>0</v>
      </c>
      <c r="O191">
        <f>IF(Table13[Sex]="male",1,0)</f>
        <v>1</v>
      </c>
      <c r="P191">
        <v>1</v>
      </c>
      <c r="AC191" s="3">
        <f>SUMPRODUCT(Table13[[#This Row],[SibSp]:[Ones]],$R$4:$AA$4)</f>
        <v>0.50703360291889898</v>
      </c>
      <c r="AD191" s="3">
        <f>(AC191-Table13[[#This Row],[Survived]])^2</f>
        <v>0.24301586865112176</v>
      </c>
    </row>
    <row r="192" spans="1:30" x14ac:dyDescent="0.35">
      <c r="A192">
        <v>0</v>
      </c>
      <c r="B192" t="s">
        <v>12</v>
      </c>
      <c r="C192">
        <v>3</v>
      </c>
      <c r="D192" t="s">
        <v>8</v>
      </c>
      <c r="E192">
        <v>40</v>
      </c>
      <c r="F192" s="2">
        <v>15.5</v>
      </c>
      <c r="G192">
        <v>1</v>
      </c>
      <c r="H192">
        <v>1</v>
      </c>
      <c r="I192" s="3">
        <f>Table13[Age]/$E$1</f>
        <v>0.5</v>
      </c>
      <c r="J192" s="3">
        <f>LOG10(Table13[Fare] + 1)</f>
        <v>1.2174839442139063</v>
      </c>
      <c r="K192" s="5">
        <v>0</v>
      </c>
      <c r="L192">
        <v>0</v>
      </c>
      <c r="M192">
        <f t="shared" si="4"/>
        <v>1</v>
      </c>
      <c r="N192">
        <f t="shared" si="5"/>
        <v>0</v>
      </c>
      <c r="O192">
        <f>IF(Table13[Sex]="male",1,0)</f>
        <v>1</v>
      </c>
      <c r="P192">
        <v>1</v>
      </c>
      <c r="AC192" s="3">
        <f>SUMPRODUCT(Table13[[#This Row],[SibSp]:[Ones]],$R$4:$AA$4)</f>
        <v>0.24395413602937951</v>
      </c>
      <c r="AD192" s="3">
        <f>(AC192-Table13[[#This Row],[Survived]])^2</f>
        <v>5.9513620485841003E-2</v>
      </c>
    </row>
    <row r="193" spans="1:30" x14ac:dyDescent="0.35">
      <c r="A193">
        <v>0</v>
      </c>
      <c r="B193" t="s">
        <v>9</v>
      </c>
      <c r="C193">
        <v>3</v>
      </c>
      <c r="D193" t="s">
        <v>8</v>
      </c>
      <c r="E193">
        <v>36</v>
      </c>
      <c r="F193" s="2">
        <v>7.8958000000000004</v>
      </c>
      <c r="G193">
        <v>0</v>
      </c>
      <c r="H193">
        <v>0</v>
      </c>
      <c r="I193" s="3">
        <f>Table13[Age]/$E$1</f>
        <v>0.45</v>
      </c>
      <c r="J193" s="3">
        <f>LOG10(Table13[Fare] + 1)</f>
        <v>0.94918501031343461</v>
      </c>
      <c r="K193" s="5">
        <v>0</v>
      </c>
      <c r="L193">
        <v>0</v>
      </c>
      <c r="M193">
        <f t="shared" si="4"/>
        <v>1</v>
      </c>
      <c r="N193">
        <f t="shared" si="5"/>
        <v>0</v>
      </c>
      <c r="O193">
        <f>IF(Table13[Sex]="male",1,0)</f>
        <v>1</v>
      </c>
      <c r="P193">
        <v>1</v>
      </c>
      <c r="AC193" s="3">
        <f>SUMPRODUCT(Table13[[#This Row],[SibSp]:[Ones]],$R$4:$AA$4)</f>
        <v>0.19143123463687806</v>
      </c>
      <c r="AD193" s="3">
        <f>(AC193-Table13[[#This Row],[Survived]])^2</f>
        <v>3.664591759459946E-2</v>
      </c>
    </row>
    <row r="194" spans="1:30" x14ac:dyDescent="0.35">
      <c r="A194">
        <v>1</v>
      </c>
      <c r="B194" t="s">
        <v>9</v>
      </c>
      <c r="C194">
        <v>2</v>
      </c>
      <c r="D194" t="s">
        <v>10</v>
      </c>
      <c r="E194">
        <v>32</v>
      </c>
      <c r="F194" s="2">
        <v>13</v>
      </c>
      <c r="G194">
        <v>0</v>
      </c>
      <c r="H194">
        <v>0</v>
      </c>
      <c r="I194" s="3">
        <f>Table13[Age]/$E$1</f>
        <v>0.4</v>
      </c>
      <c r="J194" s="3">
        <f>LOG10(Table13[Fare] + 1)</f>
        <v>1.146128035678238</v>
      </c>
      <c r="K194" s="5">
        <v>0</v>
      </c>
      <c r="L194">
        <v>1</v>
      </c>
      <c r="M194">
        <f t="shared" si="4"/>
        <v>1</v>
      </c>
      <c r="N194">
        <f t="shared" si="5"/>
        <v>0</v>
      </c>
      <c r="O194">
        <f>IF(Table13[Sex]="male",1,0)</f>
        <v>0</v>
      </c>
      <c r="P194">
        <v>1</v>
      </c>
      <c r="AC194" s="3">
        <f>SUMPRODUCT(Table13[[#This Row],[SibSp]:[Ones]],$R$4:$AA$4)</f>
        <v>0.23086961068016387</v>
      </c>
      <c r="AD194" s="3">
        <f>(AC194-Table13[[#This Row],[Survived]])^2</f>
        <v>0.59156155577528269</v>
      </c>
    </row>
    <row r="195" spans="1:30" x14ac:dyDescent="0.35">
      <c r="A195">
        <v>0</v>
      </c>
      <c r="B195" t="s">
        <v>9</v>
      </c>
      <c r="C195">
        <v>2</v>
      </c>
      <c r="D195" t="s">
        <v>8</v>
      </c>
      <c r="E195">
        <v>19</v>
      </c>
      <c r="F195" s="2">
        <v>13</v>
      </c>
      <c r="G195">
        <v>0</v>
      </c>
      <c r="H195">
        <v>0</v>
      </c>
      <c r="I195" s="3">
        <f>Table13[Age]/$E$1</f>
        <v>0.23749999999999999</v>
      </c>
      <c r="J195" s="3">
        <f>LOG10(Table13[Fare] + 1)</f>
        <v>1.146128035678238</v>
      </c>
      <c r="K195" s="5">
        <v>0</v>
      </c>
      <c r="L195">
        <v>1</v>
      </c>
      <c r="M195">
        <f t="shared" si="4"/>
        <v>1</v>
      </c>
      <c r="N195">
        <f t="shared" si="5"/>
        <v>0</v>
      </c>
      <c r="O195">
        <f>IF(Table13[Sex]="male",1,0)</f>
        <v>1</v>
      </c>
      <c r="P195">
        <v>1</v>
      </c>
      <c r="AC195" s="3">
        <f>SUMPRODUCT(Table13[[#This Row],[SibSp]:[Ones]],$R$4:$AA$4)</f>
        <v>0.23086961068016387</v>
      </c>
      <c r="AD195" s="3">
        <f>(AC195-Table13[[#This Row],[Survived]])^2</f>
        <v>5.3300777135610433E-2</v>
      </c>
    </row>
    <row r="196" spans="1:30" x14ac:dyDescent="0.35">
      <c r="A196">
        <v>1</v>
      </c>
      <c r="B196" t="s">
        <v>9</v>
      </c>
      <c r="C196">
        <v>3</v>
      </c>
      <c r="D196" t="s">
        <v>10</v>
      </c>
      <c r="E196">
        <v>19</v>
      </c>
      <c r="F196" s="2">
        <v>7.8541999999999996</v>
      </c>
      <c r="G196">
        <v>1</v>
      </c>
      <c r="H196">
        <v>0</v>
      </c>
      <c r="I196" s="3">
        <f>Table13[Age]/$E$1</f>
        <v>0.23749999999999999</v>
      </c>
      <c r="J196" s="3">
        <f>LOG10(Table13[Fare] + 1)</f>
        <v>0.94714932766263737</v>
      </c>
      <c r="K196" s="5">
        <v>0</v>
      </c>
      <c r="L196">
        <v>0</v>
      </c>
      <c r="M196">
        <f t="shared" ref="M196:M259" si="6">IF(Embarked="S",1,0)</f>
        <v>0</v>
      </c>
      <c r="N196">
        <f t="shared" ref="N196:N259" si="7">IF(Embarked="C",1,0)</f>
        <v>1</v>
      </c>
      <c r="O196">
        <f>IF(Table13[Sex]="male",1,0)</f>
        <v>0</v>
      </c>
      <c r="P196">
        <v>1</v>
      </c>
      <c r="AC196" s="3">
        <f>SUMPRODUCT(Table13[[#This Row],[SibSp]:[Ones]],$R$4:$AA$4)</f>
        <v>0.32796149731566471</v>
      </c>
      <c r="AD196" s="3">
        <f>(AC196-Table13[[#This Row],[Survived]])^2</f>
        <v>0.45163574909020332</v>
      </c>
    </row>
    <row r="197" spans="1:30" x14ac:dyDescent="0.35">
      <c r="A197">
        <v>1</v>
      </c>
      <c r="B197" t="s">
        <v>9</v>
      </c>
      <c r="C197">
        <v>2</v>
      </c>
      <c r="D197" t="s">
        <v>8</v>
      </c>
      <c r="E197">
        <v>3</v>
      </c>
      <c r="F197" s="2">
        <v>26</v>
      </c>
      <c r="G197">
        <v>1</v>
      </c>
      <c r="H197">
        <v>1</v>
      </c>
      <c r="I197" s="3">
        <f>Table13[Age]/$E$1</f>
        <v>3.7499999999999999E-2</v>
      </c>
      <c r="J197" s="3">
        <f>LOG10(Table13[Fare] + 1)</f>
        <v>1.4313637641589874</v>
      </c>
      <c r="K197" s="5">
        <v>0</v>
      </c>
      <c r="L197">
        <v>1</v>
      </c>
      <c r="M197">
        <f t="shared" si="6"/>
        <v>0</v>
      </c>
      <c r="N197">
        <f t="shared" si="7"/>
        <v>1</v>
      </c>
      <c r="O197">
        <f>IF(Table13[Sex]="male",1,0)</f>
        <v>1</v>
      </c>
      <c r="P197">
        <v>1</v>
      </c>
      <c r="AC197" s="3">
        <f>SUMPRODUCT(Table13[[#This Row],[SibSp]:[Ones]],$R$4:$AA$4)</f>
        <v>0.42363687654191567</v>
      </c>
      <c r="AD197" s="3">
        <f>(AC197-Table13[[#This Row],[Survived]])^2</f>
        <v>0.33219445008235904</v>
      </c>
    </row>
    <row r="198" spans="1:30" x14ac:dyDescent="0.35">
      <c r="A198">
        <v>1</v>
      </c>
      <c r="B198" t="s">
        <v>11</v>
      </c>
      <c r="C198">
        <v>1</v>
      </c>
      <c r="D198" t="s">
        <v>10</v>
      </c>
      <c r="E198">
        <v>44</v>
      </c>
      <c r="F198" s="2">
        <v>27.720800000000001</v>
      </c>
      <c r="G198">
        <v>0</v>
      </c>
      <c r="H198">
        <v>0</v>
      </c>
      <c r="I198" s="3">
        <f>Table13[Age]/$E$1</f>
        <v>0.55000000000000004</v>
      </c>
      <c r="J198" s="3">
        <f>LOG10(Table13[Fare] + 1)</f>
        <v>1.4581965327411079</v>
      </c>
      <c r="K198" s="5">
        <v>1</v>
      </c>
      <c r="L198">
        <v>0</v>
      </c>
      <c r="M198">
        <f t="shared" si="6"/>
        <v>0</v>
      </c>
      <c r="N198">
        <f t="shared" si="7"/>
        <v>0</v>
      </c>
      <c r="O198">
        <f>IF(Table13[Sex]="male",1,0)</f>
        <v>0</v>
      </c>
      <c r="P198">
        <v>1</v>
      </c>
      <c r="AC198" s="3">
        <f>SUMPRODUCT(Table13[[#This Row],[SibSp]:[Ones]],$R$4:$AA$4)</f>
        <v>0.50495570526316458</v>
      </c>
      <c r="AD198" s="3">
        <f>(AC198-Table13[[#This Row],[Survived]])^2</f>
        <v>0.24506885375149079</v>
      </c>
    </row>
    <row r="199" spans="1:30" x14ac:dyDescent="0.35">
      <c r="A199">
        <v>1</v>
      </c>
      <c r="B199" t="s">
        <v>11</v>
      </c>
      <c r="C199">
        <v>1</v>
      </c>
      <c r="D199" t="s">
        <v>10</v>
      </c>
      <c r="E199">
        <v>58</v>
      </c>
      <c r="F199" s="2">
        <v>146.52080000000001</v>
      </c>
      <c r="G199">
        <v>0</v>
      </c>
      <c r="H199">
        <v>0</v>
      </c>
      <c r="I199" s="3">
        <f>Table13[Age]/$E$1</f>
        <v>0.72499999999999998</v>
      </c>
      <c r="J199" s="3">
        <f>LOG10(Table13[Fare] + 1)</f>
        <v>2.1688532588793175</v>
      </c>
      <c r="K199" s="5">
        <v>1</v>
      </c>
      <c r="L199">
        <v>0</v>
      </c>
      <c r="M199">
        <f t="shared" si="6"/>
        <v>1</v>
      </c>
      <c r="N199">
        <f t="shared" si="7"/>
        <v>0</v>
      </c>
      <c r="O199">
        <f>IF(Table13[Sex]="male",1,0)</f>
        <v>0</v>
      </c>
      <c r="P199">
        <v>1</v>
      </c>
      <c r="AC199" s="3">
        <f>SUMPRODUCT(Table13[[#This Row],[SibSp]:[Ones]],$R$4:$AA$4)</f>
        <v>0.64969201880242333</v>
      </c>
      <c r="AD199" s="3">
        <f>(AC199-Table13[[#This Row],[Survived]])^2</f>
        <v>0.12271568169072172</v>
      </c>
    </row>
    <row r="200" spans="1:30" x14ac:dyDescent="0.35">
      <c r="A200">
        <v>0</v>
      </c>
      <c r="B200" t="s">
        <v>12</v>
      </c>
      <c r="C200">
        <v>3</v>
      </c>
      <c r="D200" t="s">
        <v>8</v>
      </c>
      <c r="F200" s="2">
        <v>7.75</v>
      </c>
      <c r="G200">
        <v>0</v>
      </c>
      <c r="H200">
        <v>0</v>
      </c>
      <c r="I200" s="3">
        <f>Table13[Age]/$E$1</f>
        <v>0</v>
      </c>
      <c r="J200" s="3">
        <f>LOG10(Table13[Fare] + 1)</f>
        <v>0.94200805302231327</v>
      </c>
      <c r="K200" s="5">
        <v>0</v>
      </c>
      <c r="L200">
        <v>0</v>
      </c>
      <c r="M200">
        <f t="shared" si="6"/>
        <v>0</v>
      </c>
      <c r="N200">
        <f t="shared" si="7"/>
        <v>0</v>
      </c>
      <c r="O200">
        <f>IF(Table13[Sex]="male",1,0)</f>
        <v>1</v>
      </c>
      <c r="P200">
        <v>1</v>
      </c>
      <c r="AC200" s="3">
        <f>SUMPRODUCT(Table13[[#This Row],[SibSp]:[Ones]],$R$4:$AA$4)</f>
        <v>0.18440996153263606</v>
      </c>
      <c r="AD200" s="3">
        <f>(AC200-Table13[[#This Row],[Survived]])^2</f>
        <v>3.4007033912468308E-2</v>
      </c>
    </row>
    <row r="201" spans="1:30" x14ac:dyDescent="0.35">
      <c r="A201">
        <v>0</v>
      </c>
      <c r="B201" t="s">
        <v>9</v>
      </c>
      <c r="C201">
        <v>3</v>
      </c>
      <c r="D201" t="s">
        <v>8</v>
      </c>
      <c r="E201">
        <v>42</v>
      </c>
      <c r="F201" s="2">
        <v>8.4041999999999994</v>
      </c>
      <c r="G201">
        <v>0</v>
      </c>
      <c r="H201">
        <v>1</v>
      </c>
      <c r="I201" s="3">
        <f>Table13[Age]/$E$1</f>
        <v>0.52500000000000002</v>
      </c>
      <c r="J201" s="3">
        <f>LOG10(Table13[Fare] + 1)</f>
        <v>0.97332185673243765</v>
      </c>
      <c r="K201" s="5">
        <v>0</v>
      </c>
      <c r="L201">
        <v>0</v>
      </c>
      <c r="M201">
        <f t="shared" si="6"/>
        <v>1</v>
      </c>
      <c r="N201">
        <f t="shared" si="7"/>
        <v>0</v>
      </c>
      <c r="O201">
        <f>IF(Table13[Sex]="male",1,0)</f>
        <v>1</v>
      </c>
      <c r="P201">
        <v>1</v>
      </c>
      <c r="AC201" s="3">
        <f>SUMPRODUCT(Table13[[#This Row],[SibSp]:[Ones]],$R$4:$AA$4)</f>
        <v>0.19615632685383605</v>
      </c>
      <c r="AD201" s="3">
        <f>(AC201-Table13[[#This Row],[Survived]])^2</f>
        <v>3.8477304564788962E-2</v>
      </c>
    </row>
    <row r="202" spans="1:30" x14ac:dyDescent="0.35">
      <c r="A202">
        <v>1</v>
      </c>
      <c r="B202" t="s">
        <v>12</v>
      </c>
      <c r="C202">
        <v>3</v>
      </c>
      <c r="D202" t="s">
        <v>10</v>
      </c>
      <c r="F202" s="2">
        <v>7.75</v>
      </c>
      <c r="G202">
        <v>0</v>
      </c>
      <c r="H202">
        <v>0</v>
      </c>
      <c r="I202" s="3">
        <f>Table13[Age]/$E$1</f>
        <v>0</v>
      </c>
      <c r="J202" s="3">
        <f>LOG10(Table13[Fare] + 1)</f>
        <v>0.94200805302231327</v>
      </c>
      <c r="K202" s="5">
        <v>0</v>
      </c>
      <c r="L202">
        <v>0</v>
      </c>
      <c r="M202">
        <f t="shared" si="6"/>
        <v>1</v>
      </c>
      <c r="N202">
        <f t="shared" si="7"/>
        <v>0</v>
      </c>
      <c r="O202">
        <f>IF(Table13[Sex]="male",1,0)</f>
        <v>0</v>
      </c>
      <c r="P202">
        <v>1</v>
      </c>
      <c r="AC202" s="3">
        <f>SUMPRODUCT(Table13[[#This Row],[SibSp]:[Ones]],$R$4:$AA$4)</f>
        <v>0.19002625469670581</v>
      </c>
      <c r="AD202" s="3">
        <f>(AC202-Table13[[#This Row],[Survived]])^2</f>
        <v>0.6560574680806458</v>
      </c>
    </row>
    <row r="203" spans="1:30" x14ac:dyDescent="0.35">
      <c r="A203">
        <v>0</v>
      </c>
      <c r="B203" t="s">
        <v>9</v>
      </c>
      <c r="C203">
        <v>2</v>
      </c>
      <c r="D203" t="s">
        <v>10</v>
      </c>
      <c r="E203">
        <v>24</v>
      </c>
      <c r="F203" s="2">
        <v>13</v>
      </c>
      <c r="G203">
        <v>0</v>
      </c>
      <c r="H203">
        <v>0</v>
      </c>
      <c r="I203" s="3">
        <f>Table13[Age]/$E$1</f>
        <v>0.3</v>
      </c>
      <c r="J203" s="3">
        <f>LOG10(Table13[Fare] + 1)</f>
        <v>1.146128035678238</v>
      </c>
      <c r="K203" s="5">
        <v>0</v>
      </c>
      <c r="L203">
        <v>1</v>
      </c>
      <c r="M203">
        <f t="shared" si="6"/>
        <v>1</v>
      </c>
      <c r="N203">
        <f t="shared" si="7"/>
        <v>0</v>
      </c>
      <c r="O203">
        <f>IF(Table13[Sex]="male",1,0)</f>
        <v>0</v>
      </c>
      <c r="P203">
        <v>1</v>
      </c>
      <c r="AC203" s="3">
        <f>SUMPRODUCT(Table13[[#This Row],[SibSp]:[Ones]],$R$4:$AA$4)</f>
        <v>0.23086961068016387</v>
      </c>
      <c r="AD203" s="3">
        <f>(AC203-Table13[[#This Row],[Survived]])^2</f>
        <v>5.3300777135610433E-2</v>
      </c>
    </row>
    <row r="204" spans="1:30" x14ac:dyDescent="0.35">
      <c r="A204">
        <v>0</v>
      </c>
      <c r="B204" t="s">
        <v>9</v>
      </c>
      <c r="C204">
        <v>3</v>
      </c>
      <c r="D204" t="s">
        <v>8</v>
      </c>
      <c r="E204">
        <v>28</v>
      </c>
      <c r="F204" s="2">
        <v>9.5</v>
      </c>
      <c r="G204">
        <v>0</v>
      </c>
      <c r="H204">
        <v>0</v>
      </c>
      <c r="I204" s="3">
        <f>Table13[Age]/$E$1</f>
        <v>0.35</v>
      </c>
      <c r="J204" s="3">
        <f>LOG10(Table13[Fare] + 1)</f>
        <v>1.0211892990699381</v>
      </c>
      <c r="K204" s="5">
        <v>0</v>
      </c>
      <c r="L204">
        <v>0</v>
      </c>
      <c r="M204">
        <f t="shared" si="6"/>
        <v>1</v>
      </c>
      <c r="N204">
        <f t="shared" si="7"/>
        <v>0</v>
      </c>
      <c r="O204">
        <f>IF(Table13[Sex]="male",1,0)</f>
        <v>1</v>
      </c>
      <c r="P204">
        <v>1</v>
      </c>
      <c r="AC204" s="3">
        <f>SUMPRODUCT(Table13[[#This Row],[SibSp]:[Ones]],$R$4:$AA$4)</f>
        <v>0.20552698262668542</v>
      </c>
      <c r="AD204" s="3">
        <f>(AC204-Table13[[#This Row],[Survived]])^2</f>
        <v>4.224134058762985E-2</v>
      </c>
    </row>
    <row r="205" spans="1:30" x14ac:dyDescent="0.35">
      <c r="A205">
        <v>0</v>
      </c>
      <c r="B205" t="s">
        <v>9</v>
      </c>
      <c r="C205">
        <v>3</v>
      </c>
      <c r="D205" t="s">
        <v>8</v>
      </c>
      <c r="F205" s="2">
        <v>69.55</v>
      </c>
      <c r="G205">
        <v>8</v>
      </c>
      <c r="H205">
        <v>2</v>
      </c>
      <c r="I205" s="3">
        <f>Table13[Age]/$E$1</f>
        <v>0</v>
      </c>
      <c r="J205" s="3">
        <f>LOG10(Table13[Fare] + 1)</f>
        <v>1.8484970180903666</v>
      </c>
      <c r="K205" s="5">
        <v>0</v>
      </c>
      <c r="L205">
        <v>0</v>
      </c>
      <c r="M205">
        <f t="shared" si="6"/>
        <v>0</v>
      </c>
      <c r="N205">
        <f t="shared" si="7"/>
        <v>1</v>
      </c>
      <c r="O205">
        <f>IF(Table13[Sex]="male",1,0)</f>
        <v>1</v>
      </c>
      <c r="P205">
        <v>1</v>
      </c>
      <c r="AC205" s="3">
        <f>SUMPRODUCT(Table13[[#This Row],[SibSp]:[Ones]],$R$4:$AA$4)</f>
        <v>0.50441167986561231</v>
      </c>
      <c r="AD205" s="3">
        <f>(AC205-Table13[[#This Row],[Survived]])^2</f>
        <v>0.25443114278484896</v>
      </c>
    </row>
    <row r="206" spans="1:30" x14ac:dyDescent="0.35">
      <c r="A206">
        <v>0</v>
      </c>
      <c r="B206" t="s">
        <v>9</v>
      </c>
      <c r="C206">
        <v>3</v>
      </c>
      <c r="D206" t="s">
        <v>8</v>
      </c>
      <c r="E206">
        <v>34</v>
      </c>
      <c r="F206" s="2">
        <v>6.4958</v>
      </c>
      <c r="G206">
        <v>0</v>
      </c>
      <c r="H206">
        <v>0</v>
      </c>
      <c r="I206" s="3">
        <f>Table13[Age]/$E$1</f>
        <v>0.42499999999999999</v>
      </c>
      <c r="J206" s="3">
        <f>LOG10(Table13[Fare] + 1)</f>
        <v>0.87481799035902574</v>
      </c>
      <c r="K206" s="5">
        <v>0</v>
      </c>
      <c r="L206">
        <v>0</v>
      </c>
      <c r="M206">
        <f t="shared" si="6"/>
        <v>1</v>
      </c>
      <c r="N206">
        <f t="shared" si="7"/>
        <v>0</v>
      </c>
      <c r="O206">
        <f>IF(Table13[Sex]="male",1,0)</f>
        <v>1</v>
      </c>
      <c r="P206">
        <v>1</v>
      </c>
      <c r="AC206" s="3">
        <f>SUMPRODUCT(Table13[[#This Row],[SibSp]:[Ones]],$R$4:$AA$4)</f>
        <v>0.17687295220490773</v>
      </c>
      <c r="AD206" s="3">
        <f>(AC206-Table13[[#This Row],[Survived]])^2</f>
        <v>3.1284041221679576E-2</v>
      </c>
    </row>
    <row r="207" spans="1:30" x14ac:dyDescent="0.35">
      <c r="A207">
        <v>0</v>
      </c>
      <c r="B207" t="s">
        <v>11</v>
      </c>
      <c r="C207">
        <v>3</v>
      </c>
      <c r="D207" t="s">
        <v>8</v>
      </c>
      <c r="E207">
        <v>45.5</v>
      </c>
      <c r="F207" s="2">
        <v>7.2249999999999996</v>
      </c>
      <c r="G207">
        <v>0</v>
      </c>
      <c r="H207">
        <v>0</v>
      </c>
      <c r="I207" s="3">
        <f>Table13[Age]/$E$1</f>
        <v>0.56874999999999998</v>
      </c>
      <c r="J207" s="3">
        <f>LOG10(Table13[Fare] + 1)</f>
        <v>0.91513590662201194</v>
      </c>
      <c r="K207" s="5">
        <v>0</v>
      </c>
      <c r="L207">
        <v>0</v>
      </c>
      <c r="M207">
        <f t="shared" si="6"/>
        <v>1</v>
      </c>
      <c r="N207">
        <f t="shared" si="7"/>
        <v>0</v>
      </c>
      <c r="O207">
        <f>IF(Table13[Sex]="male",1,0)</f>
        <v>1</v>
      </c>
      <c r="P207">
        <v>1</v>
      </c>
      <c r="AC207" s="3">
        <f>SUMPRODUCT(Table13[[#This Row],[SibSp]:[Ones]],$R$4:$AA$4)</f>
        <v>0.18476569299759946</v>
      </c>
      <c r="AD207" s="3">
        <f>(AC207-Table13[[#This Row],[Survived]])^2</f>
        <v>3.4138361308883175E-2</v>
      </c>
    </row>
    <row r="208" spans="1:30" x14ac:dyDescent="0.35">
      <c r="A208">
        <v>1</v>
      </c>
      <c r="B208" t="s">
        <v>9</v>
      </c>
      <c r="C208">
        <v>3</v>
      </c>
      <c r="D208" t="s">
        <v>8</v>
      </c>
      <c r="E208">
        <v>18</v>
      </c>
      <c r="F208" s="2">
        <v>8.0500000000000007</v>
      </c>
      <c r="G208">
        <v>0</v>
      </c>
      <c r="H208">
        <v>0</v>
      </c>
      <c r="I208" s="3">
        <f>Table13[Age]/$E$1</f>
        <v>0.22500000000000001</v>
      </c>
      <c r="J208" s="3">
        <f>LOG10(Table13[Fare] + 1)</f>
        <v>0.9566485792052033</v>
      </c>
      <c r="K208" s="5">
        <v>0</v>
      </c>
      <c r="L208">
        <v>0</v>
      </c>
      <c r="M208">
        <f t="shared" si="6"/>
        <v>1</v>
      </c>
      <c r="N208">
        <f t="shared" si="7"/>
        <v>0</v>
      </c>
      <c r="O208">
        <f>IF(Table13[Sex]="male",1,0)</f>
        <v>1</v>
      </c>
      <c r="P208">
        <v>1</v>
      </c>
      <c r="AC208" s="3">
        <f>SUMPRODUCT(Table13[[#This Row],[SibSp]:[Ones]],$R$4:$AA$4)</f>
        <v>0.19289232241400625</v>
      </c>
      <c r="AD208" s="3">
        <f>(AC208-Table13[[#This Row],[Survived]])^2</f>
        <v>0.65142280321825652</v>
      </c>
    </row>
    <row r="209" spans="1:30" x14ac:dyDescent="0.35">
      <c r="A209">
        <v>0</v>
      </c>
      <c r="B209" t="s">
        <v>9</v>
      </c>
      <c r="C209">
        <v>3</v>
      </c>
      <c r="D209" t="s">
        <v>10</v>
      </c>
      <c r="E209">
        <v>2</v>
      </c>
      <c r="F209" s="2">
        <v>10.4625</v>
      </c>
      <c r="G209">
        <v>0</v>
      </c>
      <c r="H209">
        <v>1</v>
      </c>
      <c r="I209" s="3">
        <f>Table13[Age]/$E$1</f>
        <v>2.5000000000000001E-2</v>
      </c>
      <c r="J209" s="3">
        <f>LOG10(Table13[Fare] + 1)</f>
        <v>1.0592793486780776</v>
      </c>
      <c r="K209" s="5">
        <v>0</v>
      </c>
      <c r="L209">
        <v>0</v>
      </c>
      <c r="M209">
        <f t="shared" si="6"/>
        <v>0</v>
      </c>
      <c r="N209">
        <f t="shared" si="7"/>
        <v>1</v>
      </c>
      <c r="O209">
        <f>IF(Table13[Sex]="male",1,0)</f>
        <v>0</v>
      </c>
      <c r="P209">
        <v>1</v>
      </c>
      <c r="AC209" s="3">
        <f>SUMPRODUCT(Table13[[#This Row],[SibSp]:[Ones]],$R$4:$AA$4)</f>
        <v>0.34991236365461864</v>
      </c>
      <c r="AD209" s="3">
        <f>(AC209-Table13[[#This Row],[Survived]])^2</f>
        <v>0.12243866223836208</v>
      </c>
    </row>
    <row r="210" spans="1:30" x14ac:dyDescent="0.35">
      <c r="A210">
        <v>0</v>
      </c>
      <c r="B210" t="s">
        <v>9</v>
      </c>
      <c r="C210">
        <v>3</v>
      </c>
      <c r="D210" t="s">
        <v>8</v>
      </c>
      <c r="E210">
        <v>32</v>
      </c>
      <c r="F210" s="2">
        <v>15.85</v>
      </c>
      <c r="G210">
        <v>1</v>
      </c>
      <c r="H210">
        <v>0</v>
      </c>
      <c r="I210" s="3">
        <f>Table13[Age]/$E$1</f>
        <v>0.4</v>
      </c>
      <c r="J210" s="3">
        <f>LOG10(Table13[Fare] + 1)</f>
        <v>1.2265999052073575</v>
      </c>
      <c r="K210" s="5">
        <v>0</v>
      </c>
      <c r="L210">
        <v>0</v>
      </c>
      <c r="M210">
        <f t="shared" si="6"/>
        <v>0</v>
      </c>
      <c r="N210">
        <f t="shared" si="7"/>
        <v>0</v>
      </c>
      <c r="O210">
        <f>IF(Table13[Sex]="male",1,0)</f>
        <v>1</v>
      </c>
      <c r="P210">
        <v>1</v>
      </c>
      <c r="AC210" s="3">
        <f>SUMPRODUCT(Table13[[#This Row],[SibSp]:[Ones]],$R$4:$AA$4)</f>
        <v>0.24012240724428915</v>
      </c>
      <c r="AD210" s="3">
        <f>(AC210-Table13[[#This Row],[Survived]])^2</f>
        <v>5.765877046079225E-2</v>
      </c>
    </row>
    <row r="211" spans="1:30" x14ac:dyDescent="0.35">
      <c r="A211">
        <v>1</v>
      </c>
      <c r="B211" t="s">
        <v>11</v>
      </c>
      <c r="C211">
        <v>3</v>
      </c>
      <c r="D211" t="s">
        <v>8</v>
      </c>
      <c r="E211">
        <v>26</v>
      </c>
      <c r="F211" s="2">
        <v>18.787500000000001</v>
      </c>
      <c r="G211">
        <v>0</v>
      </c>
      <c r="H211">
        <v>0</v>
      </c>
      <c r="I211" s="3">
        <f>Table13[Age]/$E$1</f>
        <v>0.32500000000000001</v>
      </c>
      <c r="J211" s="3">
        <f>LOG10(Table13[Fare] + 1)</f>
        <v>1.2963909278704124</v>
      </c>
      <c r="K211" s="5">
        <v>0</v>
      </c>
      <c r="L211">
        <v>0</v>
      </c>
      <c r="M211">
        <f t="shared" si="6"/>
        <v>0</v>
      </c>
      <c r="N211">
        <f t="shared" si="7"/>
        <v>1</v>
      </c>
      <c r="O211">
        <f>IF(Table13[Sex]="male",1,0)</f>
        <v>1</v>
      </c>
      <c r="P211">
        <v>1</v>
      </c>
      <c r="AC211" s="3">
        <f>SUMPRODUCT(Table13[[#This Row],[SibSp]:[Ones]],$R$4:$AA$4)</f>
        <v>0.39632994687751422</v>
      </c>
      <c r="AD211" s="3">
        <f>(AC211-Table13[[#This Row],[Survived]])^2</f>
        <v>0.36441753303690483</v>
      </c>
    </row>
    <row r="212" spans="1:30" x14ac:dyDescent="0.35">
      <c r="A212">
        <v>1</v>
      </c>
      <c r="B212" t="s">
        <v>12</v>
      </c>
      <c r="C212">
        <v>3</v>
      </c>
      <c r="D212" t="s">
        <v>10</v>
      </c>
      <c r="E212">
        <v>16</v>
      </c>
      <c r="F212" s="2">
        <v>7.75</v>
      </c>
      <c r="G212">
        <v>0</v>
      </c>
      <c r="H212">
        <v>0</v>
      </c>
      <c r="I212" s="3">
        <f>Table13[Age]/$E$1</f>
        <v>0.2</v>
      </c>
      <c r="J212" s="3">
        <f>LOG10(Table13[Fare] + 1)</f>
        <v>0.94200805302231327</v>
      </c>
      <c r="K212" s="5">
        <v>0</v>
      </c>
      <c r="L212">
        <v>0</v>
      </c>
      <c r="M212">
        <f t="shared" si="6"/>
        <v>1</v>
      </c>
      <c r="N212">
        <f t="shared" si="7"/>
        <v>0</v>
      </c>
      <c r="O212">
        <f>IF(Table13[Sex]="male",1,0)</f>
        <v>0</v>
      </c>
      <c r="P212">
        <v>1</v>
      </c>
      <c r="AC212" s="3">
        <f>SUMPRODUCT(Table13[[#This Row],[SibSp]:[Ones]],$R$4:$AA$4)</f>
        <v>0.19002625469670581</v>
      </c>
      <c r="AD212" s="3">
        <f>(AC212-Table13[[#This Row],[Survived]])^2</f>
        <v>0.6560574680806458</v>
      </c>
    </row>
    <row r="213" spans="1:30" x14ac:dyDescent="0.35">
      <c r="A213">
        <v>1</v>
      </c>
      <c r="B213" t="s">
        <v>11</v>
      </c>
      <c r="C213">
        <v>1</v>
      </c>
      <c r="D213" t="s">
        <v>8</v>
      </c>
      <c r="E213">
        <v>40</v>
      </c>
      <c r="F213" s="2">
        <v>31</v>
      </c>
      <c r="G213">
        <v>0</v>
      </c>
      <c r="H213">
        <v>0</v>
      </c>
      <c r="I213" s="3">
        <f>Table13[Age]/$E$1</f>
        <v>0.5</v>
      </c>
      <c r="J213" s="3">
        <f>LOG10(Table13[Fare] + 1)</f>
        <v>1.505149978319906</v>
      </c>
      <c r="K213" s="5">
        <v>1</v>
      </c>
      <c r="L213">
        <v>0</v>
      </c>
      <c r="M213">
        <f t="shared" si="6"/>
        <v>1</v>
      </c>
      <c r="N213">
        <f t="shared" si="7"/>
        <v>0</v>
      </c>
      <c r="O213">
        <f>IF(Table13[Sex]="male",1,0)</f>
        <v>1</v>
      </c>
      <c r="P213">
        <v>1</v>
      </c>
      <c r="AC213" s="3">
        <f>SUMPRODUCT(Table13[[#This Row],[SibSp]:[Ones]],$R$4:$AA$4)</f>
        <v>0.51976372780282787</v>
      </c>
      <c r="AD213" s="3">
        <f>(AC213-Table13[[#This Row],[Survived]])^2</f>
        <v>0.23062687713383639</v>
      </c>
    </row>
    <row r="214" spans="1:30" x14ac:dyDescent="0.35">
      <c r="A214">
        <v>0</v>
      </c>
      <c r="B214" t="s">
        <v>9</v>
      </c>
      <c r="C214">
        <v>3</v>
      </c>
      <c r="D214" t="s">
        <v>8</v>
      </c>
      <c r="E214">
        <v>24</v>
      </c>
      <c r="F214" s="2">
        <v>7.05</v>
      </c>
      <c r="G214">
        <v>0</v>
      </c>
      <c r="H214">
        <v>0</v>
      </c>
      <c r="I214" s="3">
        <f>Table13[Age]/$E$1</f>
        <v>0.3</v>
      </c>
      <c r="J214" s="3">
        <f>LOG10(Table13[Fare] + 1)</f>
        <v>0.90579588036786851</v>
      </c>
      <c r="K214" s="5">
        <v>0</v>
      </c>
      <c r="L214">
        <v>0</v>
      </c>
      <c r="M214">
        <f t="shared" si="6"/>
        <v>1</v>
      </c>
      <c r="N214">
        <f t="shared" si="7"/>
        <v>0</v>
      </c>
      <c r="O214">
        <f>IF(Table13[Sex]="male",1,0)</f>
        <v>1</v>
      </c>
      <c r="P214">
        <v>1</v>
      </c>
      <c r="AC214" s="3">
        <f>SUMPRODUCT(Table13[[#This Row],[SibSp]:[Ones]],$R$4:$AA$4)</f>
        <v>0.18293726501684671</v>
      </c>
      <c r="AD214" s="3">
        <f>(AC214-Table13[[#This Row],[Survived]])^2</f>
        <v>3.3466042931844006E-2</v>
      </c>
    </row>
    <row r="215" spans="1:30" x14ac:dyDescent="0.35">
      <c r="A215">
        <v>1</v>
      </c>
      <c r="B215" t="s">
        <v>9</v>
      </c>
      <c r="C215">
        <v>2</v>
      </c>
      <c r="D215" t="s">
        <v>10</v>
      </c>
      <c r="E215">
        <v>35</v>
      </c>
      <c r="F215" s="2">
        <v>21</v>
      </c>
      <c r="G215">
        <v>0</v>
      </c>
      <c r="H215">
        <v>0</v>
      </c>
      <c r="I215" s="3">
        <f>Table13[Age]/$E$1</f>
        <v>0.4375</v>
      </c>
      <c r="J215" s="3">
        <f>LOG10(Table13[Fare] + 1)</f>
        <v>1.3424226808222062</v>
      </c>
      <c r="K215" s="5">
        <v>0</v>
      </c>
      <c r="L215">
        <v>1</v>
      </c>
      <c r="M215">
        <f t="shared" si="6"/>
        <v>1</v>
      </c>
      <c r="N215">
        <f t="shared" si="7"/>
        <v>0</v>
      </c>
      <c r="O215">
        <f>IF(Table13[Sex]="male",1,0)</f>
        <v>0</v>
      </c>
      <c r="P215">
        <v>1</v>
      </c>
      <c r="AC215" s="3">
        <f>SUMPRODUCT(Table13[[#This Row],[SibSp]:[Ones]],$R$4:$AA$4)</f>
        <v>0.26929676408285796</v>
      </c>
      <c r="AD215" s="3">
        <f>(AC215-Table13[[#This Row],[Survived]])^2</f>
        <v>0.53392721897978257</v>
      </c>
    </row>
    <row r="216" spans="1:30" x14ac:dyDescent="0.35">
      <c r="A216">
        <v>0</v>
      </c>
      <c r="B216" t="s">
        <v>9</v>
      </c>
      <c r="C216">
        <v>3</v>
      </c>
      <c r="D216" t="s">
        <v>8</v>
      </c>
      <c r="E216">
        <v>22</v>
      </c>
      <c r="F216" s="2">
        <v>7.25</v>
      </c>
      <c r="G216">
        <v>0</v>
      </c>
      <c r="H216">
        <v>0</v>
      </c>
      <c r="I216" s="3">
        <f>Table13[Age]/$E$1</f>
        <v>0.27500000000000002</v>
      </c>
      <c r="J216" s="3">
        <f>LOG10(Table13[Fare] + 1)</f>
        <v>0.91645394854992512</v>
      </c>
      <c r="K216" s="5">
        <v>0</v>
      </c>
      <c r="L216">
        <v>0</v>
      </c>
      <c r="M216">
        <f t="shared" si="6"/>
        <v>0</v>
      </c>
      <c r="N216">
        <f t="shared" si="7"/>
        <v>0</v>
      </c>
      <c r="O216">
        <f>IF(Table13[Sex]="male",1,0)</f>
        <v>1</v>
      </c>
      <c r="P216">
        <v>1</v>
      </c>
      <c r="AC216" s="3">
        <f>SUMPRODUCT(Table13[[#This Row],[SibSp]:[Ones]],$R$4:$AA$4)</f>
        <v>0.17940742317042693</v>
      </c>
      <c r="AD216" s="3">
        <f>(AC216-Table13[[#This Row],[Survived]])^2</f>
        <v>3.2187023488652641E-2</v>
      </c>
    </row>
    <row r="217" spans="1:30" x14ac:dyDescent="0.35">
      <c r="A217">
        <v>0</v>
      </c>
      <c r="B217" t="s">
        <v>9</v>
      </c>
      <c r="C217">
        <v>2</v>
      </c>
      <c r="D217" t="s">
        <v>8</v>
      </c>
      <c r="E217">
        <v>30</v>
      </c>
      <c r="F217" s="2">
        <v>13</v>
      </c>
      <c r="G217">
        <v>0</v>
      </c>
      <c r="H217">
        <v>0</v>
      </c>
      <c r="I217" s="3">
        <f>Table13[Age]/$E$1</f>
        <v>0.375</v>
      </c>
      <c r="J217" s="3">
        <f>LOG10(Table13[Fare] + 1)</f>
        <v>1.146128035678238</v>
      </c>
      <c r="K217" s="5">
        <v>0</v>
      </c>
      <c r="L217">
        <v>1</v>
      </c>
      <c r="M217">
        <f t="shared" si="6"/>
        <v>0</v>
      </c>
      <c r="N217">
        <f t="shared" si="7"/>
        <v>1</v>
      </c>
      <c r="O217">
        <f>IF(Table13[Sex]="male",1,0)</f>
        <v>1</v>
      </c>
      <c r="P217">
        <v>1</v>
      </c>
      <c r="AC217" s="3">
        <f>SUMPRODUCT(Table13[[#This Row],[SibSp]:[Ones]],$R$4:$AA$4)</f>
        <v>0.36779838392170183</v>
      </c>
      <c r="AD217" s="3">
        <f>(AC217-Table13[[#This Row],[Survived]])^2</f>
        <v>0.13527565121541557</v>
      </c>
    </row>
    <row r="218" spans="1:30" x14ac:dyDescent="0.35">
      <c r="A218">
        <v>0</v>
      </c>
      <c r="B218" t="s">
        <v>12</v>
      </c>
      <c r="C218">
        <v>3</v>
      </c>
      <c r="D218" t="s">
        <v>8</v>
      </c>
      <c r="F218" s="2">
        <v>7.75</v>
      </c>
      <c r="G218">
        <v>1</v>
      </c>
      <c r="H218">
        <v>0</v>
      </c>
      <c r="I218" s="3">
        <f>Table13[Age]/$E$1</f>
        <v>0</v>
      </c>
      <c r="J218" s="3">
        <f>LOG10(Table13[Fare] + 1)</f>
        <v>0.94200805302231327</v>
      </c>
      <c r="K218" s="5">
        <v>0</v>
      </c>
      <c r="L218">
        <v>0</v>
      </c>
      <c r="M218">
        <f t="shared" si="6"/>
        <v>1</v>
      </c>
      <c r="N218">
        <f t="shared" si="7"/>
        <v>0</v>
      </c>
      <c r="O218">
        <f>IF(Table13[Sex]="male",1,0)</f>
        <v>1</v>
      </c>
      <c r="P218">
        <v>1</v>
      </c>
      <c r="AC218" s="3">
        <f>SUMPRODUCT(Table13[[#This Row],[SibSp]:[Ones]],$R$4:$AA$4)</f>
        <v>0.19002625469670581</v>
      </c>
      <c r="AD218" s="3">
        <f>(AC218-Table13[[#This Row],[Survived]])^2</f>
        <v>3.6109977474057309E-2</v>
      </c>
    </row>
    <row r="219" spans="1:30" x14ac:dyDescent="0.35">
      <c r="A219">
        <v>1</v>
      </c>
      <c r="B219" t="s">
        <v>11</v>
      </c>
      <c r="C219">
        <v>1</v>
      </c>
      <c r="D219" t="s">
        <v>10</v>
      </c>
      <c r="E219">
        <v>31</v>
      </c>
      <c r="F219" s="2">
        <v>113.27500000000001</v>
      </c>
      <c r="G219">
        <v>1</v>
      </c>
      <c r="H219">
        <v>0</v>
      </c>
      <c r="I219" s="3">
        <f>Table13[Age]/$E$1</f>
        <v>0.38750000000000001</v>
      </c>
      <c r="J219" s="3">
        <f>LOG10(Table13[Fare] + 1)</f>
        <v>2.0579512299613683</v>
      </c>
      <c r="K219" s="5">
        <v>1</v>
      </c>
      <c r="L219">
        <v>0</v>
      </c>
      <c r="M219">
        <f t="shared" si="6"/>
        <v>1</v>
      </c>
      <c r="N219">
        <f t="shared" si="7"/>
        <v>0</v>
      </c>
      <c r="O219">
        <f>IF(Table13[Sex]="male",1,0)</f>
        <v>0</v>
      </c>
      <c r="P219">
        <v>1</v>
      </c>
      <c r="AC219" s="3">
        <f>SUMPRODUCT(Table13[[#This Row],[SibSp]:[Ones]],$R$4:$AA$4)</f>
        <v>0.62798154740991829</v>
      </c>
      <c r="AD219" s="3">
        <f>(AC219-Table13[[#This Row],[Survived]])^2</f>
        <v>0.13839772906751888</v>
      </c>
    </row>
    <row r="220" spans="1:30" x14ac:dyDescent="0.35">
      <c r="A220">
        <v>1</v>
      </c>
      <c r="B220" t="s">
        <v>9</v>
      </c>
      <c r="C220">
        <v>3</v>
      </c>
      <c r="D220" t="s">
        <v>10</v>
      </c>
      <c r="E220">
        <v>27</v>
      </c>
      <c r="F220" s="2">
        <v>7.9249999999999998</v>
      </c>
      <c r="G220">
        <v>0</v>
      </c>
      <c r="H220">
        <v>0</v>
      </c>
      <c r="I220" s="3">
        <f>Table13[Age]/$E$1</f>
        <v>0.33750000000000002</v>
      </c>
      <c r="J220" s="3">
        <f>LOG10(Table13[Fare] + 1)</f>
        <v>0.95060822478423079</v>
      </c>
      <c r="K220" s="5">
        <v>0</v>
      </c>
      <c r="L220">
        <v>0</v>
      </c>
      <c r="M220">
        <f t="shared" si="6"/>
        <v>0</v>
      </c>
      <c r="N220">
        <f t="shared" si="7"/>
        <v>1</v>
      </c>
      <c r="O220">
        <f>IF(Table13[Sex]="male",1,0)</f>
        <v>0</v>
      </c>
      <c r="P220">
        <v>1</v>
      </c>
      <c r="AC220" s="3">
        <f>SUMPRODUCT(Table13[[#This Row],[SibSp]:[Ones]],$R$4:$AA$4)</f>
        <v>0.32863862006752642</v>
      </c>
      <c r="AD220" s="3">
        <f>(AC220-Table13[[#This Row],[Survived]])^2</f>
        <v>0.45072610246483513</v>
      </c>
    </row>
    <row r="221" spans="1:30" x14ac:dyDescent="0.35">
      <c r="A221">
        <v>0</v>
      </c>
      <c r="B221" t="s">
        <v>9</v>
      </c>
      <c r="C221">
        <v>2</v>
      </c>
      <c r="D221" t="s">
        <v>8</v>
      </c>
      <c r="E221">
        <v>42</v>
      </c>
      <c r="F221" s="2">
        <v>27</v>
      </c>
      <c r="G221">
        <v>1</v>
      </c>
      <c r="H221">
        <v>0</v>
      </c>
      <c r="I221" s="3">
        <f>Table13[Age]/$E$1</f>
        <v>0.52500000000000002</v>
      </c>
      <c r="J221" s="3">
        <f>LOG10(Table13[Fare] + 1)</f>
        <v>1.4471580313422192</v>
      </c>
      <c r="K221" s="5">
        <v>0</v>
      </c>
      <c r="L221">
        <v>1</v>
      </c>
      <c r="M221">
        <f t="shared" si="6"/>
        <v>1</v>
      </c>
      <c r="N221">
        <f t="shared" si="7"/>
        <v>0</v>
      </c>
      <c r="O221">
        <f>IF(Table13[Sex]="male",1,0)</f>
        <v>1</v>
      </c>
      <c r="P221">
        <v>1</v>
      </c>
      <c r="AC221" s="3">
        <f>SUMPRODUCT(Table13[[#This Row],[SibSp]:[Ones]],$R$4:$AA$4)</f>
        <v>0.28980003037504676</v>
      </c>
      <c r="AD221" s="3">
        <f>(AC221-Table13[[#This Row],[Survived]])^2</f>
        <v>8.3984057605378026E-2</v>
      </c>
    </row>
    <row r="222" spans="1:30" x14ac:dyDescent="0.35">
      <c r="A222">
        <v>1</v>
      </c>
      <c r="B222" t="s">
        <v>11</v>
      </c>
      <c r="C222">
        <v>1</v>
      </c>
      <c r="D222" t="s">
        <v>10</v>
      </c>
      <c r="E222">
        <v>32</v>
      </c>
      <c r="F222" s="2">
        <v>76.291700000000006</v>
      </c>
      <c r="G222">
        <v>0</v>
      </c>
      <c r="H222">
        <v>0</v>
      </c>
      <c r="I222" s="3">
        <f>Table13[Age]/$E$1</f>
        <v>0.4</v>
      </c>
      <c r="J222" s="3">
        <f>LOG10(Table13[Fare] + 1)</f>
        <v>1.8881328595362299</v>
      </c>
      <c r="K222" s="5">
        <v>1</v>
      </c>
      <c r="L222">
        <v>0</v>
      </c>
      <c r="M222">
        <f t="shared" si="6"/>
        <v>1</v>
      </c>
      <c r="N222">
        <f t="shared" si="7"/>
        <v>0</v>
      </c>
      <c r="O222">
        <f>IF(Table13[Sex]="male",1,0)</f>
        <v>0</v>
      </c>
      <c r="P222">
        <v>1</v>
      </c>
      <c r="AC222" s="3">
        <f>SUMPRODUCT(Table13[[#This Row],[SibSp]:[Ones]],$R$4:$AA$4)</f>
        <v>0.59473745883003759</v>
      </c>
      <c r="AD222" s="3">
        <f>(AC222-Table13[[#This Row],[Survived]])^2</f>
        <v>0.16423772727553548</v>
      </c>
    </row>
    <row r="223" spans="1:30" x14ac:dyDescent="0.35">
      <c r="A223">
        <v>0</v>
      </c>
      <c r="B223" t="s">
        <v>9</v>
      </c>
      <c r="C223">
        <v>2</v>
      </c>
      <c r="D223" t="s">
        <v>8</v>
      </c>
      <c r="E223">
        <v>30</v>
      </c>
      <c r="F223" s="2">
        <v>10.5</v>
      </c>
      <c r="G223">
        <v>0</v>
      </c>
      <c r="H223">
        <v>0</v>
      </c>
      <c r="I223" s="3">
        <f>Table13[Age]/$E$1</f>
        <v>0.375</v>
      </c>
      <c r="J223" s="3">
        <f>LOG10(Table13[Fare] + 1)</f>
        <v>1.0606978403536116</v>
      </c>
      <c r="K223" s="5">
        <v>0</v>
      </c>
      <c r="L223">
        <v>1</v>
      </c>
      <c r="M223">
        <f t="shared" si="6"/>
        <v>1</v>
      </c>
      <c r="N223">
        <f t="shared" si="7"/>
        <v>0</v>
      </c>
      <c r="O223">
        <f>IF(Table13[Sex]="male",1,0)</f>
        <v>1</v>
      </c>
      <c r="P223">
        <v>1</v>
      </c>
      <c r="AC223" s="3">
        <f>SUMPRODUCT(Table13[[#This Row],[SibSp]:[Ones]],$R$4:$AA$4)</f>
        <v>0.21414557208729343</v>
      </c>
      <c r="AD223" s="3">
        <f>(AC223-Table13[[#This Row],[Survived]])^2</f>
        <v>4.5858326044594187E-2</v>
      </c>
    </row>
    <row r="224" spans="1:30" x14ac:dyDescent="0.35">
      <c r="A224">
        <v>1</v>
      </c>
      <c r="B224" t="s">
        <v>9</v>
      </c>
      <c r="C224">
        <v>3</v>
      </c>
      <c r="D224" t="s">
        <v>8</v>
      </c>
      <c r="E224">
        <v>16</v>
      </c>
      <c r="F224" s="2">
        <v>8.0500000000000007</v>
      </c>
      <c r="G224">
        <v>0</v>
      </c>
      <c r="H224">
        <v>0</v>
      </c>
      <c r="I224" s="3">
        <f>Table13[Age]/$E$1</f>
        <v>0.2</v>
      </c>
      <c r="J224" s="3">
        <f>LOG10(Table13[Fare] + 1)</f>
        <v>0.9566485792052033</v>
      </c>
      <c r="K224" s="5">
        <v>0</v>
      </c>
      <c r="L224">
        <v>0</v>
      </c>
      <c r="M224">
        <f t="shared" si="6"/>
        <v>1</v>
      </c>
      <c r="N224">
        <f t="shared" si="7"/>
        <v>0</v>
      </c>
      <c r="O224">
        <f>IF(Table13[Sex]="male",1,0)</f>
        <v>1</v>
      </c>
      <c r="P224">
        <v>1</v>
      </c>
      <c r="AC224" s="3">
        <f>SUMPRODUCT(Table13[[#This Row],[SibSp]:[Ones]],$R$4:$AA$4)</f>
        <v>0.19289232241400625</v>
      </c>
      <c r="AD224" s="3">
        <f>(AC224-Table13[[#This Row],[Survived]])^2</f>
        <v>0.65142280321825652</v>
      </c>
    </row>
    <row r="225" spans="1:30" x14ac:dyDescent="0.35">
      <c r="A225">
        <v>0</v>
      </c>
      <c r="B225" t="s">
        <v>9</v>
      </c>
      <c r="C225">
        <v>2</v>
      </c>
      <c r="D225" t="s">
        <v>8</v>
      </c>
      <c r="E225">
        <v>27</v>
      </c>
      <c r="F225" s="2">
        <v>13</v>
      </c>
      <c r="G225">
        <v>0</v>
      </c>
      <c r="H225">
        <v>0</v>
      </c>
      <c r="I225" s="3">
        <f>Table13[Age]/$E$1</f>
        <v>0.33750000000000002</v>
      </c>
      <c r="J225" s="3">
        <f>LOG10(Table13[Fare] + 1)</f>
        <v>1.146128035678238</v>
      </c>
      <c r="K225" s="5">
        <v>0</v>
      </c>
      <c r="L225">
        <v>1</v>
      </c>
      <c r="M225">
        <f t="shared" si="6"/>
        <v>1</v>
      </c>
      <c r="N225">
        <f t="shared" si="7"/>
        <v>0</v>
      </c>
      <c r="O225">
        <f>IF(Table13[Sex]="male",1,0)</f>
        <v>1</v>
      </c>
      <c r="P225">
        <v>1</v>
      </c>
      <c r="AC225" s="3">
        <f>SUMPRODUCT(Table13[[#This Row],[SibSp]:[Ones]],$R$4:$AA$4)</f>
        <v>0.23086961068016387</v>
      </c>
      <c r="AD225" s="3">
        <f>(AC225-Table13[[#This Row],[Survived]])^2</f>
        <v>5.3300777135610433E-2</v>
      </c>
    </row>
    <row r="226" spans="1:30" x14ac:dyDescent="0.35">
      <c r="A226">
        <v>0</v>
      </c>
      <c r="B226" t="s">
        <v>9</v>
      </c>
      <c r="C226">
        <v>3</v>
      </c>
      <c r="D226" t="s">
        <v>8</v>
      </c>
      <c r="E226">
        <v>51</v>
      </c>
      <c r="F226" s="2">
        <v>8.0500000000000007</v>
      </c>
      <c r="G226">
        <v>0</v>
      </c>
      <c r="H226">
        <v>0</v>
      </c>
      <c r="I226" s="3">
        <f>Table13[Age]/$E$1</f>
        <v>0.63749999999999996</v>
      </c>
      <c r="J226" s="3">
        <f>LOG10(Table13[Fare] + 1)</f>
        <v>0.9566485792052033</v>
      </c>
      <c r="K226" s="5">
        <v>0</v>
      </c>
      <c r="L226">
        <v>0</v>
      </c>
      <c r="M226">
        <f t="shared" si="6"/>
        <v>1</v>
      </c>
      <c r="N226">
        <f t="shared" si="7"/>
        <v>0</v>
      </c>
      <c r="O226">
        <f>IF(Table13[Sex]="male",1,0)</f>
        <v>1</v>
      </c>
      <c r="P226">
        <v>1</v>
      </c>
      <c r="AC226" s="3">
        <f>SUMPRODUCT(Table13[[#This Row],[SibSp]:[Ones]],$R$4:$AA$4)</f>
        <v>0.19289232241400625</v>
      </c>
      <c r="AD226" s="3">
        <f>(AC226-Table13[[#This Row],[Survived]])^2</f>
        <v>3.7207448046268937E-2</v>
      </c>
    </row>
    <row r="227" spans="1:30" x14ac:dyDescent="0.35">
      <c r="A227">
        <v>0</v>
      </c>
      <c r="B227" t="s">
        <v>9</v>
      </c>
      <c r="C227">
        <v>3</v>
      </c>
      <c r="D227" t="s">
        <v>8</v>
      </c>
      <c r="F227" s="2">
        <v>7.8958000000000004</v>
      </c>
      <c r="G227">
        <v>0</v>
      </c>
      <c r="H227">
        <v>0</v>
      </c>
      <c r="I227" s="3">
        <f>Table13[Age]/$E$1</f>
        <v>0</v>
      </c>
      <c r="J227" s="3">
        <f>LOG10(Table13[Fare] + 1)</f>
        <v>0.94918501031343461</v>
      </c>
      <c r="K227" s="5">
        <v>0</v>
      </c>
      <c r="L227">
        <v>0</v>
      </c>
      <c r="M227">
        <f t="shared" si="6"/>
        <v>1</v>
      </c>
      <c r="N227">
        <f t="shared" si="7"/>
        <v>0</v>
      </c>
      <c r="O227">
        <f>IF(Table13[Sex]="male",1,0)</f>
        <v>1</v>
      </c>
      <c r="P227">
        <v>1</v>
      </c>
      <c r="AC227" s="3">
        <f>SUMPRODUCT(Table13[[#This Row],[SibSp]:[Ones]],$R$4:$AA$4)</f>
        <v>0.19143123463687806</v>
      </c>
      <c r="AD227" s="3">
        <f>(AC227-Table13[[#This Row],[Survived]])^2</f>
        <v>3.664591759459946E-2</v>
      </c>
    </row>
    <row r="228" spans="1:30" x14ac:dyDescent="0.35">
      <c r="A228">
        <v>1</v>
      </c>
      <c r="B228" t="s">
        <v>9</v>
      </c>
      <c r="C228">
        <v>1</v>
      </c>
      <c r="D228" t="s">
        <v>8</v>
      </c>
      <c r="E228">
        <v>38</v>
      </c>
      <c r="F228" s="2">
        <v>90</v>
      </c>
      <c r="G228">
        <v>1</v>
      </c>
      <c r="H228">
        <v>0</v>
      </c>
      <c r="I228" s="3">
        <f>Table13[Age]/$E$1</f>
        <v>0.47499999999999998</v>
      </c>
      <c r="J228" s="3">
        <f>LOG10(Table13[Fare] + 1)</f>
        <v>1.9590413923210936</v>
      </c>
      <c r="K228" s="5">
        <v>1</v>
      </c>
      <c r="L228">
        <v>0</v>
      </c>
      <c r="M228">
        <f t="shared" si="6"/>
        <v>1</v>
      </c>
      <c r="N228">
        <f t="shared" si="7"/>
        <v>0</v>
      </c>
      <c r="O228">
        <f>IF(Table13[Sex]="male",1,0)</f>
        <v>1</v>
      </c>
      <c r="P228">
        <v>1</v>
      </c>
      <c r="AC228" s="3">
        <f>SUMPRODUCT(Table13[[#This Row],[SibSp]:[Ones]],$R$4:$AA$4)</f>
        <v>0.608618698763432</v>
      </c>
      <c r="AD228" s="3">
        <f>(AC228-Table13[[#This Row],[Survived]])^2</f>
        <v>0.15317932295762918</v>
      </c>
    </row>
    <row r="229" spans="1:30" x14ac:dyDescent="0.35">
      <c r="A229">
        <v>0</v>
      </c>
      <c r="B229" t="s">
        <v>9</v>
      </c>
      <c r="C229">
        <v>3</v>
      </c>
      <c r="D229" t="s">
        <v>8</v>
      </c>
      <c r="E229">
        <v>22</v>
      </c>
      <c r="F229" s="2">
        <v>9.35</v>
      </c>
      <c r="G229">
        <v>0</v>
      </c>
      <c r="H229">
        <v>0</v>
      </c>
      <c r="I229" s="3">
        <f>Table13[Age]/$E$1</f>
        <v>0.27500000000000002</v>
      </c>
      <c r="J229" s="3">
        <f>LOG10(Table13[Fare] + 1)</f>
        <v>1.0149403497929366</v>
      </c>
      <c r="K229" s="5">
        <v>0</v>
      </c>
      <c r="L229">
        <v>0</v>
      </c>
      <c r="M229">
        <f t="shared" si="6"/>
        <v>1</v>
      </c>
      <c r="N229">
        <f t="shared" si="7"/>
        <v>0</v>
      </c>
      <c r="O229">
        <f>IF(Table13[Sex]="male",1,0)</f>
        <v>1</v>
      </c>
      <c r="P229">
        <v>1</v>
      </c>
      <c r="AC229" s="3">
        <f>SUMPRODUCT(Table13[[#This Row],[SibSp]:[Ones]],$R$4:$AA$4)</f>
        <v>0.20430367196379456</v>
      </c>
      <c r="AD229" s="3">
        <f>(AC229-Table13[[#This Row],[Survived]])^2</f>
        <v>4.173999037788978E-2</v>
      </c>
    </row>
    <row r="230" spans="1:30" x14ac:dyDescent="0.35">
      <c r="A230">
        <v>1</v>
      </c>
      <c r="B230" t="s">
        <v>9</v>
      </c>
      <c r="C230">
        <v>2</v>
      </c>
      <c r="D230" t="s">
        <v>8</v>
      </c>
      <c r="E230">
        <v>19</v>
      </c>
      <c r="F230" s="2">
        <v>10.5</v>
      </c>
      <c r="G230">
        <v>0</v>
      </c>
      <c r="H230">
        <v>0</v>
      </c>
      <c r="I230" s="3">
        <f>Table13[Age]/$E$1</f>
        <v>0.23749999999999999</v>
      </c>
      <c r="J230" s="3">
        <f>LOG10(Table13[Fare] + 1)</f>
        <v>1.0606978403536116</v>
      </c>
      <c r="K230" s="5">
        <v>0</v>
      </c>
      <c r="L230">
        <v>1</v>
      </c>
      <c r="M230">
        <f t="shared" si="6"/>
        <v>1</v>
      </c>
      <c r="N230">
        <f t="shared" si="7"/>
        <v>0</v>
      </c>
      <c r="O230">
        <f>IF(Table13[Sex]="male",1,0)</f>
        <v>1</v>
      </c>
      <c r="P230">
        <v>1</v>
      </c>
      <c r="AC230" s="3">
        <f>SUMPRODUCT(Table13[[#This Row],[SibSp]:[Ones]],$R$4:$AA$4)</f>
        <v>0.21414557208729343</v>
      </c>
      <c r="AD230" s="3">
        <f>(AC230-Table13[[#This Row],[Survived]])^2</f>
        <v>0.61756718187000725</v>
      </c>
    </row>
    <row r="231" spans="1:30" x14ac:dyDescent="0.35">
      <c r="A231">
        <v>0</v>
      </c>
      <c r="B231" t="s">
        <v>9</v>
      </c>
      <c r="C231">
        <v>3</v>
      </c>
      <c r="D231" t="s">
        <v>8</v>
      </c>
      <c r="E231">
        <v>20.5</v>
      </c>
      <c r="F231" s="2">
        <v>7.25</v>
      </c>
      <c r="G231">
        <v>0</v>
      </c>
      <c r="H231">
        <v>0</v>
      </c>
      <c r="I231" s="3">
        <f>Table13[Age]/$E$1</f>
        <v>0.25624999999999998</v>
      </c>
      <c r="J231" s="3">
        <f>LOG10(Table13[Fare] + 1)</f>
        <v>0.91645394854992512</v>
      </c>
      <c r="K231" s="5">
        <v>0</v>
      </c>
      <c r="L231">
        <v>0</v>
      </c>
      <c r="M231">
        <f t="shared" si="6"/>
        <v>1</v>
      </c>
      <c r="N231">
        <f t="shared" si="7"/>
        <v>0</v>
      </c>
      <c r="O231">
        <f>IF(Table13[Sex]="male",1,0)</f>
        <v>1</v>
      </c>
      <c r="P231">
        <v>1</v>
      </c>
      <c r="AC231" s="3">
        <f>SUMPRODUCT(Table13[[#This Row],[SibSp]:[Ones]],$R$4:$AA$4)</f>
        <v>0.18502371633449669</v>
      </c>
      <c r="AD231" s="3">
        <f>(AC231-Table13[[#This Row],[Survived]])^2</f>
        <v>3.4233775606228298E-2</v>
      </c>
    </row>
    <row r="232" spans="1:30" x14ac:dyDescent="0.35">
      <c r="A232">
        <v>0</v>
      </c>
      <c r="B232" t="s">
        <v>9</v>
      </c>
      <c r="C232">
        <v>2</v>
      </c>
      <c r="D232" t="s">
        <v>8</v>
      </c>
      <c r="E232">
        <v>18</v>
      </c>
      <c r="F232" s="2">
        <v>13</v>
      </c>
      <c r="G232">
        <v>0</v>
      </c>
      <c r="H232">
        <v>0</v>
      </c>
      <c r="I232" s="3">
        <f>Table13[Age]/$E$1</f>
        <v>0.22500000000000001</v>
      </c>
      <c r="J232" s="3">
        <f>LOG10(Table13[Fare] + 1)</f>
        <v>1.146128035678238</v>
      </c>
      <c r="K232" s="5">
        <v>0</v>
      </c>
      <c r="L232">
        <v>1</v>
      </c>
      <c r="M232">
        <f t="shared" si="6"/>
        <v>1</v>
      </c>
      <c r="N232">
        <f t="shared" si="7"/>
        <v>0</v>
      </c>
      <c r="O232">
        <f>IF(Table13[Sex]="male",1,0)</f>
        <v>1</v>
      </c>
      <c r="P232">
        <v>1</v>
      </c>
      <c r="AC232" s="3">
        <f>SUMPRODUCT(Table13[[#This Row],[SibSp]:[Ones]],$R$4:$AA$4)</f>
        <v>0.23086961068016387</v>
      </c>
      <c r="AD232" s="3">
        <f>(AC232-Table13[[#This Row],[Survived]])^2</f>
        <v>5.3300777135610433E-2</v>
      </c>
    </row>
    <row r="233" spans="1:30" x14ac:dyDescent="0.35">
      <c r="A233">
        <v>0</v>
      </c>
      <c r="B233" t="s">
        <v>9</v>
      </c>
      <c r="C233">
        <v>3</v>
      </c>
      <c r="D233" t="s">
        <v>10</v>
      </c>
      <c r="F233" s="2">
        <v>25.466699999999999</v>
      </c>
      <c r="G233">
        <v>3</v>
      </c>
      <c r="H233">
        <v>1</v>
      </c>
      <c r="I233" s="3">
        <f>Table13[Age]/$E$1</f>
        <v>0</v>
      </c>
      <c r="J233" s="3">
        <f>LOG10(Table13[Fare] + 1)</f>
        <v>1.4226997946774695</v>
      </c>
      <c r="K233" s="5">
        <v>0</v>
      </c>
      <c r="L233">
        <v>0</v>
      </c>
      <c r="M233">
        <f t="shared" si="6"/>
        <v>1</v>
      </c>
      <c r="N233">
        <f t="shared" si="7"/>
        <v>0</v>
      </c>
      <c r="O233">
        <f>IF(Table13[Sex]="male",1,0)</f>
        <v>0</v>
      </c>
      <c r="P233">
        <v>1</v>
      </c>
      <c r="AC233" s="3">
        <f>SUMPRODUCT(Table13[[#This Row],[SibSp]:[Ones]],$R$4:$AA$4)</f>
        <v>0.28412772793069679</v>
      </c>
      <c r="AD233" s="3">
        <f>(AC233-Table13[[#This Row],[Survived]])^2</f>
        <v>8.0728565779060055E-2</v>
      </c>
    </row>
    <row r="234" spans="1:30" x14ac:dyDescent="0.35">
      <c r="A234">
        <v>1</v>
      </c>
      <c r="B234" t="s">
        <v>9</v>
      </c>
      <c r="C234">
        <v>1</v>
      </c>
      <c r="D234" t="s">
        <v>10</v>
      </c>
      <c r="E234">
        <v>35</v>
      </c>
      <c r="F234" s="2">
        <v>83.474999999999994</v>
      </c>
      <c r="G234">
        <v>1</v>
      </c>
      <c r="H234">
        <v>0</v>
      </c>
      <c r="I234" s="3">
        <f>Table13[Age]/$E$1</f>
        <v>0.4375</v>
      </c>
      <c r="J234" s="3">
        <f>LOG10(Table13[Fare] + 1)</f>
        <v>1.9267282004469339</v>
      </c>
      <c r="K234" s="5">
        <v>1</v>
      </c>
      <c r="L234">
        <v>0</v>
      </c>
      <c r="M234">
        <f t="shared" si="6"/>
        <v>1</v>
      </c>
      <c r="N234">
        <f t="shared" si="7"/>
        <v>0</v>
      </c>
      <c r="O234">
        <f>IF(Table13[Sex]="male",1,0)</f>
        <v>0</v>
      </c>
      <c r="P234">
        <v>1</v>
      </c>
      <c r="AC234" s="3">
        <f>SUMPRODUCT(Table13[[#This Row],[SibSp]:[Ones]],$R$4:$AA$4)</f>
        <v>0.60229298376408325</v>
      </c>
      <c r="AD234" s="3">
        <f>(AC234-Table13[[#This Row],[Survived]])^2</f>
        <v>0.15817087076327577</v>
      </c>
    </row>
    <row r="235" spans="1:30" x14ac:dyDescent="0.35">
      <c r="A235">
        <v>0</v>
      </c>
      <c r="B235" t="s">
        <v>9</v>
      </c>
      <c r="C235">
        <v>3</v>
      </c>
      <c r="D235" t="s">
        <v>8</v>
      </c>
      <c r="E235">
        <v>29</v>
      </c>
      <c r="F235" s="2">
        <v>7.7750000000000004</v>
      </c>
      <c r="G235">
        <v>0</v>
      </c>
      <c r="H235">
        <v>0</v>
      </c>
      <c r="I235" s="3">
        <f>Table13[Age]/$E$1</f>
        <v>0.36249999999999999</v>
      </c>
      <c r="J235" s="3">
        <f>LOG10(Table13[Fare] + 1)</f>
        <v>0.94324712513786169</v>
      </c>
      <c r="K235" s="5">
        <v>0</v>
      </c>
      <c r="L235">
        <v>0</v>
      </c>
      <c r="M235">
        <f t="shared" si="6"/>
        <v>1</v>
      </c>
      <c r="N235">
        <f t="shared" si="7"/>
        <v>0</v>
      </c>
      <c r="O235">
        <f>IF(Table13[Sex]="male",1,0)</f>
        <v>1</v>
      </c>
      <c r="P235">
        <v>1</v>
      </c>
      <c r="AC235" s="3">
        <f>SUMPRODUCT(Table13[[#This Row],[SibSp]:[Ones]],$R$4:$AA$4)</f>
        <v>0.1902688186964841</v>
      </c>
      <c r="AD235" s="3">
        <f>(AC235-Table13[[#This Row],[Survived]])^2</f>
        <v>3.6202223368155539E-2</v>
      </c>
    </row>
    <row r="236" spans="1:30" x14ac:dyDescent="0.35">
      <c r="A236">
        <v>0</v>
      </c>
      <c r="B236" t="s">
        <v>9</v>
      </c>
      <c r="C236">
        <v>2</v>
      </c>
      <c r="D236" t="s">
        <v>8</v>
      </c>
      <c r="E236">
        <v>59</v>
      </c>
      <c r="F236" s="2">
        <v>13.5</v>
      </c>
      <c r="G236">
        <v>0</v>
      </c>
      <c r="H236">
        <v>0</v>
      </c>
      <c r="I236" s="3">
        <f>Table13[Age]/$E$1</f>
        <v>0.73750000000000004</v>
      </c>
      <c r="J236" s="3">
        <f>LOG10(Table13[Fare] + 1)</f>
        <v>1.1613680022349748</v>
      </c>
      <c r="K236" s="5">
        <v>0</v>
      </c>
      <c r="L236">
        <v>1</v>
      </c>
      <c r="M236">
        <f t="shared" si="6"/>
        <v>1</v>
      </c>
      <c r="N236">
        <f t="shared" si="7"/>
        <v>0</v>
      </c>
      <c r="O236">
        <f>IF(Table13[Sex]="male",1,0)</f>
        <v>1</v>
      </c>
      <c r="P236">
        <v>1</v>
      </c>
      <c r="AC236" s="3">
        <f>SUMPRODUCT(Table13[[#This Row],[SibSp]:[Ones]],$R$4:$AA$4)</f>
        <v>0.23385302641368091</v>
      </c>
      <c r="AD236" s="3">
        <f>(AC236-Table13[[#This Row],[Survived]])^2</f>
        <v>5.4687237962837747E-2</v>
      </c>
    </row>
    <row r="237" spans="1:30" x14ac:dyDescent="0.35">
      <c r="A237">
        <v>1</v>
      </c>
      <c r="B237" t="s">
        <v>9</v>
      </c>
      <c r="C237">
        <v>3</v>
      </c>
      <c r="D237" t="s">
        <v>10</v>
      </c>
      <c r="E237">
        <v>5</v>
      </c>
      <c r="F237" s="2">
        <v>31.387499999999999</v>
      </c>
      <c r="G237">
        <v>4</v>
      </c>
      <c r="H237">
        <v>2</v>
      </c>
      <c r="I237" s="3">
        <f>Table13[Age]/$E$1</f>
        <v>6.25E-2</v>
      </c>
      <c r="J237" s="3">
        <f>LOG10(Table13[Fare] + 1)</f>
        <v>1.5103774259938814</v>
      </c>
      <c r="K237" s="5">
        <v>0</v>
      </c>
      <c r="L237">
        <v>0</v>
      </c>
      <c r="M237">
        <f t="shared" si="6"/>
        <v>1</v>
      </c>
      <c r="N237">
        <f t="shared" si="7"/>
        <v>0</v>
      </c>
      <c r="O237">
        <f>IF(Table13[Sex]="male",1,0)</f>
        <v>0</v>
      </c>
      <c r="P237">
        <v>1</v>
      </c>
      <c r="AC237" s="3">
        <f>SUMPRODUCT(Table13[[#This Row],[SibSp]:[Ones]],$R$4:$AA$4)</f>
        <v>0.3012917304744725</v>
      </c>
      <c r="AD237" s="3">
        <f>(AC237-Table13[[#This Row],[Survived]])^2</f>
        <v>0.48819324590335728</v>
      </c>
    </row>
    <row r="238" spans="1:30" x14ac:dyDescent="0.35">
      <c r="A238">
        <v>0</v>
      </c>
      <c r="B238" t="s">
        <v>9</v>
      </c>
      <c r="C238">
        <v>2</v>
      </c>
      <c r="D238" t="s">
        <v>8</v>
      </c>
      <c r="E238">
        <v>24</v>
      </c>
      <c r="F238" s="2">
        <v>10.5</v>
      </c>
      <c r="G238">
        <v>0</v>
      </c>
      <c r="H238">
        <v>0</v>
      </c>
      <c r="I238" s="3">
        <f>Table13[Age]/$E$1</f>
        <v>0.3</v>
      </c>
      <c r="J238" s="3">
        <f>LOG10(Table13[Fare] + 1)</f>
        <v>1.0606978403536116</v>
      </c>
      <c r="K238" s="5">
        <v>0</v>
      </c>
      <c r="L238">
        <v>1</v>
      </c>
      <c r="M238">
        <f t="shared" si="6"/>
        <v>1</v>
      </c>
      <c r="N238">
        <f t="shared" si="7"/>
        <v>0</v>
      </c>
      <c r="O238">
        <f>IF(Table13[Sex]="male",1,0)</f>
        <v>1</v>
      </c>
      <c r="P238">
        <v>1</v>
      </c>
      <c r="AC238" s="3">
        <f>SUMPRODUCT(Table13[[#This Row],[SibSp]:[Ones]],$R$4:$AA$4)</f>
        <v>0.21414557208729343</v>
      </c>
      <c r="AD238" s="3">
        <f>(AC238-Table13[[#This Row],[Survived]])^2</f>
        <v>4.5858326044594187E-2</v>
      </c>
    </row>
    <row r="239" spans="1:30" x14ac:dyDescent="0.35">
      <c r="A239">
        <v>0</v>
      </c>
      <c r="B239" t="s">
        <v>9</v>
      </c>
      <c r="C239">
        <v>3</v>
      </c>
      <c r="D239" t="s">
        <v>10</v>
      </c>
      <c r="F239" s="2">
        <v>7.55</v>
      </c>
      <c r="G239">
        <v>0</v>
      </c>
      <c r="H239">
        <v>0</v>
      </c>
      <c r="I239" s="3">
        <f>Table13[Age]/$E$1</f>
        <v>0</v>
      </c>
      <c r="J239" s="3">
        <f>LOG10(Table13[Fare] + 1)</f>
        <v>0.9319661147281727</v>
      </c>
      <c r="K239" s="5">
        <v>0</v>
      </c>
      <c r="L239">
        <v>0</v>
      </c>
      <c r="M239">
        <f t="shared" si="6"/>
        <v>1</v>
      </c>
      <c r="N239">
        <f t="shared" si="7"/>
        <v>0</v>
      </c>
      <c r="O239">
        <f>IF(Table13[Sex]="male",1,0)</f>
        <v>0</v>
      </c>
      <c r="P239">
        <v>1</v>
      </c>
      <c r="AC239" s="3">
        <f>SUMPRODUCT(Table13[[#This Row],[SibSp]:[Ones]],$R$4:$AA$4)</f>
        <v>0.1880604185782202</v>
      </c>
      <c r="AD239" s="3">
        <f>(AC239-Table13[[#This Row],[Survived]])^2</f>
        <v>3.5366721035815389E-2</v>
      </c>
    </row>
    <row r="240" spans="1:30" x14ac:dyDescent="0.35">
      <c r="A240">
        <v>0</v>
      </c>
      <c r="B240" t="s">
        <v>9</v>
      </c>
      <c r="C240">
        <v>2</v>
      </c>
      <c r="D240" t="s">
        <v>8</v>
      </c>
      <c r="E240">
        <v>44</v>
      </c>
      <c r="F240" s="2">
        <v>26</v>
      </c>
      <c r="G240">
        <v>1</v>
      </c>
      <c r="H240">
        <v>0</v>
      </c>
      <c r="I240" s="3">
        <f>Table13[Age]/$E$1</f>
        <v>0.55000000000000004</v>
      </c>
      <c r="J240" s="3">
        <f>LOG10(Table13[Fare] + 1)</f>
        <v>1.4313637641589874</v>
      </c>
      <c r="K240" s="5">
        <v>0</v>
      </c>
      <c r="L240">
        <v>1</v>
      </c>
      <c r="M240">
        <f t="shared" si="6"/>
        <v>1</v>
      </c>
      <c r="N240">
        <f t="shared" si="7"/>
        <v>0</v>
      </c>
      <c r="O240">
        <f>IF(Table13[Sex]="male",1,0)</f>
        <v>1</v>
      </c>
      <c r="P240">
        <v>1</v>
      </c>
      <c r="AC240" s="3">
        <f>SUMPRODUCT(Table13[[#This Row],[SibSp]:[Ones]],$R$4:$AA$4)</f>
        <v>0.28670810330037771</v>
      </c>
      <c r="AD240" s="3">
        <f>(AC240-Table13[[#This Row],[Survived]])^2</f>
        <v>8.2201536498100053E-2</v>
      </c>
    </row>
    <row r="241" spans="1:30" x14ac:dyDescent="0.35">
      <c r="A241">
        <v>1</v>
      </c>
      <c r="B241" t="s">
        <v>9</v>
      </c>
      <c r="C241">
        <v>2</v>
      </c>
      <c r="D241" t="s">
        <v>10</v>
      </c>
      <c r="E241">
        <v>8</v>
      </c>
      <c r="F241" s="2">
        <v>26.25</v>
      </c>
      <c r="G241">
        <v>0</v>
      </c>
      <c r="H241">
        <v>2</v>
      </c>
      <c r="I241" s="3">
        <f>Table13[Age]/$E$1</f>
        <v>0.1</v>
      </c>
      <c r="J241" s="3">
        <f>LOG10(Table13[Fare] + 1)</f>
        <v>1.4353665066126613</v>
      </c>
      <c r="K241" s="5">
        <v>0</v>
      </c>
      <c r="L241">
        <v>1</v>
      </c>
      <c r="M241">
        <f t="shared" si="6"/>
        <v>1</v>
      </c>
      <c r="N241">
        <f t="shared" si="7"/>
        <v>0</v>
      </c>
      <c r="O241">
        <f>IF(Table13[Sex]="male",1,0)</f>
        <v>0</v>
      </c>
      <c r="P241">
        <v>1</v>
      </c>
      <c r="AC241" s="3">
        <f>SUMPRODUCT(Table13[[#This Row],[SibSp]:[Ones]],$R$4:$AA$4)</f>
        <v>0.28749169063759716</v>
      </c>
      <c r="AD241" s="3">
        <f>(AC241-Table13[[#This Row],[Survived]])^2</f>
        <v>0.50766809091046949</v>
      </c>
    </row>
    <row r="242" spans="1:30" x14ac:dyDescent="0.35">
      <c r="A242">
        <v>0</v>
      </c>
      <c r="B242" t="s">
        <v>9</v>
      </c>
      <c r="C242">
        <v>2</v>
      </c>
      <c r="D242" t="s">
        <v>8</v>
      </c>
      <c r="E242">
        <v>19</v>
      </c>
      <c r="F242" s="2">
        <v>10.5</v>
      </c>
      <c r="G242">
        <v>0</v>
      </c>
      <c r="H242">
        <v>0</v>
      </c>
      <c r="I242" s="3">
        <f>Table13[Age]/$E$1</f>
        <v>0.23749999999999999</v>
      </c>
      <c r="J242" s="3">
        <f>LOG10(Table13[Fare] + 1)</f>
        <v>1.0606978403536116</v>
      </c>
      <c r="K242" s="5">
        <v>0</v>
      </c>
      <c r="L242">
        <v>1</v>
      </c>
      <c r="M242">
        <f t="shared" si="6"/>
        <v>0</v>
      </c>
      <c r="N242">
        <f t="shared" si="7"/>
        <v>1</v>
      </c>
      <c r="O242">
        <f>IF(Table13[Sex]="male",1,0)</f>
        <v>1</v>
      </c>
      <c r="P242">
        <v>1</v>
      </c>
      <c r="AC242" s="3">
        <f>SUMPRODUCT(Table13[[#This Row],[SibSp]:[Ones]],$R$4:$AA$4)</f>
        <v>0.35107434532883142</v>
      </c>
      <c r="AD242" s="3">
        <f>(AC242-Table13[[#This Row],[Survived]])^2</f>
        <v>0.12325319594806758</v>
      </c>
    </row>
    <row r="243" spans="1:30" x14ac:dyDescent="0.35">
      <c r="A243">
        <v>0</v>
      </c>
      <c r="B243" t="s">
        <v>9</v>
      </c>
      <c r="C243">
        <v>2</v>
      </c>
      <c r="D243" t="s">
        <v>8</v>
      </c>
      <c r="E243">
        <v>33</v>
      </c>
      <c r="F243" s="2">
        <v>12.275</v>
      </c>
      <c r="G243">
        <v>0</v>
      </c>
      <c r="H243">
        <v>0</v>
      </c>
      <c r="I243" s="3">
        <f>Table13[Age]/$E$1</f>
        <v>0.41249999999999998</v>
      </c>
      <c r="J243" s="3">
        <f>LOG10(Table13[Fare] + 1)</f>
        <v>1.1230345297535067</v>
      </c>
      <c r="K243" s="5">
        <v>0</v>
      </c>
      <c r="L243">
        <v>1</v>
      </c>
      <c r="M243">
        <f t="shared" si="6"/>
        <v>0</v>
      </c>
      <c r="N243">
        <f t="shared" si="7"/>
        <v>0</v>
      </c>
      <c r="O243">
        <f>IF(Table13[Sex]="male",1,0)</f>
        <v>1</v>
      </c>
      <c r="P243">
        <v>1</v>
      </c>
      <c r="AC243" s="3">
        <f>SUMPRODUCT(Table13[[#This Row],[SibSp]:[Ones]],$R$4:$AA$4)</f>
        <v>0.22073247236453733</v>
      </c>
      <c r="AD243" s="3">
        <f>(AC243-Table13[[#This Row],[Survived]])^2</f>
        <v>4.8722824356161237E-2</v>
      </c>
    </row>
    <row r="244" spans="1:30" x14ac:dyDescent="0.35">
      <c r="A244">
        <v>0</v>
      </c>
      <c r="B244" t="s">
        <v>11</v>
      </c>
      <c r="C244">
        <v>3</v>
      </c>
      <c r="D244" t="s">
        <v>10</v>
      </c>
      <c r="F244" s="2">
        <v>14.4542</v>
      </c>
      <c r="G244">
        <v>1</v>
      </c>
      <c r="H244">
        <v>0</v>
      </c>
      <c r="I244" s="3">
        <f>Table13[Age]/$E$1</f>
        <v>0</v>
      </c>
      <c r="J244" s="3">
        <f>LOG10(Table13[Fare] + 1)</f>
        <v>1.1890465283525415</v>
      </c>
      <c r="K244" s="5">
        <v>0</v>
      </c>
      <c r="L244">
        <v>0</v>
      </c>
      <c r="M244">
        <f t="shared" si="6"/>
        <v>1</v>
      </c>
      <c r="N244">
        <f t="shared" si="7"/>
        <v>0</v>
      </c>
      <c r="O244">
        <f>IF(Table13[Sex]="male",1,0)</f>
        <v>0</v>
      </c>
      <c r="P244">
        <v>1</v>
      </c>
      <c r="AC244" s="3">
        <f>SUMPRODUCT(Table13[[#This Row],[SibSp]:[Ones]],$R$4:$AA$4)</f>
        <v>0.23838715308453454</v>
      </c>
      <c r="AD244" s="3">
        <f>(AC244-Table13[[#This Row],[Survived]])^2</f>
        <v>5.6828434755749307E-2</v>
      </c>
    </row>
    <row r="245" spans="1:30" x14ac:dyDescent="0.35">
      <c r="A245">
        <v>1</v>
      </c>
      <c r="B245" t="s">
        <v>12</v>
      </c>
      <c r="C245">
        <v>3</v>
      </c>
      <c r="D245" t="s">
        <v>10</v>
      </c>
      <c r="F245" s="2">
        <v>15.5</v>
      </c>
      <c r="G245">
        <v>1</v>
      </c>
      <c r="H245">
        <v>0</v>
      </c>
      <c r="I245" s="3">
        <f>Table13[Age]/$E$1</f>
        <v>0</v>
      </c>
      <c r="J245" s="3">
        <f>LOG10(Table13[Fare] + 1)</f>
        <v>1.2174839442139063</v>
      </c>
      <c r="K245" s="5">
        <v>0</v>
      </c>
      <c r="L245">
        <v>0</v>
      </c>
      <c r="M245">
        <f t="shared" si="6"/>
        <v>1</v>
      </c>
      <c r="N245">
        <f t="shared" si="7"/>
        <v>0</v>
      </c>
      <c r="O245">
        <f>IF(Table13[Sex]="male",1,0)</f>
        <v>0</v>
      </c>
      <c r="P245">
        <v>1</v>
      </c>
      <c r="AC245" s="3">
        <f>SUMPRODUCT(Table13[[#This Row],[SibSp]:[Ones]],$R$4:$AA$4)</f>
        <v>0.24395413602937951</v>
      </c>
      <c r="AD245" s="3">
        <f>(AC245-Table13[[#This Row],[Survived]])^2</f>
        <v>0.57160534842708188</v>
      </c>
    </row>
    <row r="246" spans="1:30" x14ac:dyDescent="0.35">
      <c r="A246">
        <v>0</v>
      </c>
      <c r="B246" t="s">
        <v>9</v>
      </c>
      <c r="C246">
        <v>2</v>
      </c>
      <c r="D246" t="s">
        <v>8</v>
      </c>
      <c r="E246">
        <v>29</v>
      </c>
      <c r="F246" s="2">
        <v>10.5</v>
      </c>
      <c r="G246">
        <v>0</v>
      </c>
      <c r="H246">
        <v>0</v>
      </c>
      <c r="I246" s="3">
        <f>Table13[Age]/$E$1</f>
        <v>0.36249999999999999</v>
      </c>
      <c r="J246" s="3">
        <f>LOG10(Table13[Fare] + 1)</f>
        <v>1.0606978403536116</v>
      </c>
      <c r="K246" s="5">
        <v>0</v>
      </c>
      <c r="L246">
        <v>1</v>
      </c>
      <c r="M246">
        <f t="shared" si="6"/>
        <v>0</v>
      </c>
      <c r="N246">
        <f t="shared" si="7"/>
        <v>1</v>
      </c>
      <c r="O246">
        <f>IF(Table13[Sex]="male",1,0)</f>
        <v>1</v>
      </c>
      <c r="P246">
        <v>1</v>
      </c>
      <c r="AC246" s="3">
        <f>SUMPRODUCT(Table13[[#This Row],[SibSp]:[Ones]],$R$4:$AA$4)</f>
        <v>0.35107434532883142</v>
      </c>
      <c r="AD246" s="3">
        <f>(AC246-Table13[[#This Row],[Survived]])^2</f>
        <v>0.12325319594806758</v>
      </c>
    </row>
    <row r="247" spans="1:30" x14ac:dyDescent="0.35">
      <c r="A247">
        <v>0</v>
      </c>
      <c r="B247" t="s">
        <v>9</v>
      </c>
      <c r="C247">
        <v>3</v>
      </c>
      <c r="D247" t="s">
        <v>8</v>
      </c>
      <c r="E247">
        <v>22</v>
      </c>
      <c r="F247" s="2">
        <v>7.125</v>
      </c>
      <c r="G247">
        <v>0</v>
      </c>
      <c r="H247">
        <v>0</v>
      </c>
      <c r="I247" s="3">
        <f>Table13[Age]/$E$1</f>
        <v>0.27500000000000002</v>
      </c>
      <c r="J247" s="3">
        <f>LOG10(Table13[Fare] + 1)</f>
        <v>0.90982336965091204</v>
      </c>
      <c r="K247" s="5">
        <v>0</v>
      </c>
      <c r="L247">
        <v>0</v>
      </c>
      <c r="M247">
        <f t="shared" si="6"/>
        <v>0</v>
      </c>
      <c r="N247">
        <f t="shared" si="7"/>
        <v>0</v>
      </c>
      <c r="O247">
        <f>IF(Table13[Sex]="male",1,0)</f>
        <v>1</v>
      </c>
      <c r="P247">
        <v>1</v>
      </c>
      <c r="AC247" s="3">
        <f>SUMPRODUCT(Table13[[#This Row],[SibSp]:[Ones]],$R$4:$AA$4)</f>
        <v>0.17810940369407202</v>
      </c>
      <c r="AD247" s="3">
        <f>(AC247-Table13[[#This Row],[Survived]])^2</f>
        <v>3.1722959684257916E-2</v>
      </c>
    </row>
    <row r="248" spans="1:30" x14ac:dyDescent="0.35">
      <c r="A248">
        <v>0</v>
      </c>
      <c r="B248" t="s">
        <v>11</v>
      </c>
      <c r="C248">
        <v>3</v>
      </c>
      <c r="D248" t="s">
        <v>8</v>
      </c>
      <c r="E248">
        <v>30</v>
      </c>
      <c r="F248" s="2">
        <v>7.2249999999999996</v>
      </c>
      <c r="G248">
        <v>0</v>
      </c>
      <c r="H248">
        <v>0</v>
      </c>
      <c r="I248" s="3">
        <f>Table13[Age]/$E$1</f>
        <v>0.375</v>
      </c>
      <c r="J248" s="3">
        <f>LOG10(Table13[Fare] + 1)</f>
        <v>0.91513590662201194</v>
      </c>
      <c r="K248" s="5">
        <v>0</v>
      </c>
      <c r="L248">
        <v>0</v>
      </c>
      <c r="M248">
        <f t="shared" si="6"/>
        <v>1</v>
      </c>
      <c r="N248">
        <f t="shared" si="7"/>
        <v>0</v>
      </c>
      <c r="O248">
        <f>IF(Table13[Sex]="male",1,0)</f>
        <v>1</v>
      </c>
      <c r="P248">
        <v>1</v>
      </c>
      <c r="AC248" s="3">
        <f>SUMPRODUCT(Table13[[#This Row],[SibSp]:[Ones]],$R$4:$AA$4)</f>
        <v>0.18476569299759946</v>
      </c>
      <c r="AD248" s="3">
        <f>(AC248-Table13[[#This Row],[Survived]])^2</f>
        <v>3.4138361308883175E-2</v>
      </c>
    </row>
    <row r="249" spans="1:30" x14ac:dyDescent="0.35">
      <c r="A249">
        <v>0</v>
      </c>
      <c r="B249" t="s">
        <v>12</v>
      </c>
      <c r="C249">
        <v>1</v>
      </c>
      <c r="D249" t="s">
        <v>8</v>
      </c>
      <c r="E249">
        <v>44</v>
      </c>
      <c r="F249" s="2">
        <v>90</v>
      </c>
      <c r="G249">
        <v>2</v>
      </c>
      <c r="H249">
        <v>0</v>
      </c>
      <c r="I249" s="3">
        <f>Table13[Age]/$E$1</f>
        <v>0.55000000000000004</v>
      </c>
      <c r="J249" s="3">
        <f>LOG10(Table13[Fare] + 1)</f>
        <v>1.9590413923210936</v>
      </c>
      <c r="K249" s="5">
        <v>1</v>
      </c>
      <c r="L249">
        <v>0</v>
      </c>
      <c r="M249">
        <f t="shared" si="6"/>
        <v>1</v>
      </c>
      <c r="N249">
        <f t="shared" si="7"/>
        <v>0</v>
      </c>
      <c r="O249">
        <f>IF(Table13[Sex]="male",1,0)</f>
        <v>1</v>
      </c>
      <c r="P249">
        <v>1</v>
      </c>
      <c r="AC249" s="3">
        <f>SUMPRODUCT(Table13[[#This Row],[SibSp]:[Ones]],$R$4:$AA$4)</f>
        <v>0.608618698763432</v>
      </c>
      <c r="AD249" s="3">
        <f>(AC249-Table13[[#This Row],[Survived]])^2</f>
        <v>0.3704167204844932</v>
      </c>
    </row>
    <row r="250" spans="1:30" x14ac:dyDescent="0.35">
      <c r="A250">
        <v>0</v>
      </c>
      <c r="B250" t="s">
        <v>9</v>
      </c>
      <c r="C250">
        <v>3</v>
      </c>
      <c r="D250" t="s">
        <v>10</v>
      </c>
      <c r="E250">
        <v>25</v>
      </c>
      <c r="F250" s="2">
        <v>7.7750000000000004</v>
      </c>
      <c r="G250">
        <v>0</v>
      </c>
      <c r="H250">
        <v>0</v>
      </c>
      <c r="I250" s="3">
        <f>Table13[Age]/$E$1</f>
        <v>0.3125</v>
      </c>
      <c r="J250" s="3">
        <f>LOG10(Table13[Fare] + 1)</f>
        <v>0.94324712513786169</v>
      </c>
      <c r="K250" s="5">
        <v>0</v>
      </c>
      <c r="L250">
        <v>0</v>
      </c>
      <c r="M250">
        <f t="shared" si="6"/>
        <v>1</v>
      </c>
      <c r="N250">
        <f t="shared" si="7"/>
        <v>0</v>
      </c>
      <c r="O250">
        <f>IF(Table13[Sex]="male",1,0)</f>
        <v>0</v>
      </c>
      <c r="P250">
        <v>1</v>
      </c>
      <c r="AC250" s="3">
        <f>SUMPRODUCT(Table13[[#This Row],[SibSp]:[Ones]],$R$4:$AA$4)</f>
        <v>0.1902688186964841</v>
      </c>
      <c r="AD250" s="3">
        <f>(AC250-Table13[[#This Row],[Survived]])^2</f>
        <v>3.6202223368155539E-2</v>
      </c>
    </row>
    <row r="251" spans="1:30" x14ac:dyDescent="0.35">
      <c r="A251">
        <v>1</v>
      </c>
      <c r="B251" t="s">
        <v>9</v>
      </c>
      <c r="C251">
        <v>2</v>
      </c>
      <c r="D251" t="s">
        <v>10</v>
      </c>
      <c r="E251">
        <v>24</v>
      </c>
      <c r="F251" s="2">
        <v>14.5</v>
      </c>
      <c r="G251">
        <v>0</v>
      </c>
      <c r="H251">
        <v>2</v>
      </c>
      <c r="I251" s="3">
        <f>Table13[Age]/$E$1</f>
        <v>0.3</v>
      </c>
      <c r="J251" s="3">
        <f>LOG10(Table13[Fare] + 1)</f>
        <v>1.1903316981702914</v>
      </c>
      <c r="K251" s="5">
        <v>0</v>
      </c>
      <c r="L251">
        <v>1</v>
      </c>
      <c r="M251">
        <f t="shared" si="6"/>
        <v>1</v>
      </c>
      <c r="N251">
        <f t="shared" si="7"/>
        <v>0</v>
      </c>
      <c r="O251">
        <f>IF(Table13[Sex]="male",1,0)</f>
        <v>0</v>
      </c>
      <c r="P251">
        <v>1</v>
      </c>
      <c r="AC251" s="3">
        <f>SUMPRODUCT(Table13[[#This Row],[SibSp]:[Ones]],$R$4:$AA$4)</f>
        <v>0.2395230353229871</v>
      </c>
      <c r="AD251" s="3">
        <f>(AC251-Table13[[#This Row],[Survived]])^2</f>
        <v>0.57832521380436264</v>
      </c>
    </row>
    <row r="252" spans="1:30" x14ac:dyDescent="0.35">
      <c r="A252">
        <v>1</v>
      </c>
      <c r="B252" t="s">
        <v>9</v>
      </c>
      <c r="C252">
        <v>1</v>
      </c>
      <c r="D252" t="s">
        <v>8</v>
      </c>
      <c r="E252">
        <v>37</v>
      </c>
      <c r="F252" s="2">
        <v>52.554200000000002</v>
      </c>
      <c r="G252">
        <v>1</v>
      </c>
      <c r="H252">
        <v>1</v>
      </c>
      <c r="I252" s="3">
        <f>Table13[Age]/$E$1</f>
        <v>0.46250000000000002</v>
      </c>
      <c r="J252" s="3">
        <f>LOG10(Table13[Fare] + 1)</f>
        <v>1.7287935361444735</v>
      </c>
      <c r="K252" s="5">
        <v>1</v>
      </c>
      <c r="L252">
        <v>0</v>
      </c>
      <c r="M252">
        <f t="shared" si="6"/>
        <v>1</v>
      </c>
      <c r="N252">
        <f t="shared" si="7"/>
        <v>0</v>
      </c>
      <c r="O252">
        <f>IF(Table13[Sex]="male",1,0)</f>
        <v>1</v>
      </c>
      <c r="P252">
        <v>1</v>
      </c>
      <c r="AC252" s="3">
        <f>SUMPRODUCT(Table13[[#This Row],[SibSp]:[Ones]],$R$4:$AA$4)</f>
        <v>0.56354477591927477</v>
      </c>
      <c r="AD252" s="3">
        <f>(AC252-Table13[[#This Row],[Survived]])^2</f>
        <v>0.19049316262735608</v>
      </c>
    </row>
    <row r="253" spans="1:30" x14ac:dyDescent="0.35">
      <c r="A253">
        <v>0</v>
      </c>
      <c r="B253" t="s">
        <v>9</v>
      </c>
      <c r="C253">
        <v>2</v>
      </c>
      <c r="D253" t="s">
        <v>8</v>
      </c>
      <c r="E253">
        <v>54</v>
      </c>
      <c r="F253" s="2">
        <v>26</v>
      </c>
      <c r="G253">
        <v>1</v>
      </c>
      <c r="H253">
        <v>0</v>
      </c>
      <c r="I253" s="3">
        <f>Table13[Age]/$E$1</f>
        <v>0.67500000000000004</v>
      </c>
      <c r="J253" s="3">
        <f>LOG10(Table13[Fare] + 1)</f>
        <v>1.4313637641589874</v>
      </c>
      <c r="K253" s="5">
        <v>0</v>
      </c>
      <c r="L253">
        <v>1</v>
      </c>
      <c r="M253">
        <f t="shared" si="6"/>
        <v>1</v>
      </c>
      <c r="N253">
        <f t="shared" si="7"/>
        <v>0</v>
      </c>
      <c r="O253">
        <f>IF(Table13[Sex]="male",1,0)</f>
        <v>1</v>
      </c>
      <c r="P253">
        <v>1</v>
      </c>
      <c r="AC253" s="3">
        <f>SUMPRODUCT(Table13[[#This Row],[SibSp]:[Ones]],$R$4:$AA$4)</f>
        <v>0.28670810330037771</v>
      </c>
      <c r="AD253" s="3">
        <f>(AC253-Table13[[#This Row],[Survived]])^2</f>
        <v>8.2201536498100053E-2</v>
      </c>
    </row>
    <row r="254" spans="1:30" x14ac:dyDescent="0.35">
      <c r="A254">
        <v>0</v>
      </c>
      <c r="B254" t="s">
        <v>9</v>
      </c>
      <c r="C254">
        <v>3</v>
      </c>
      <c r="D254" t="s">
        <v>8</v>
      </c>
      <c r="F254" s="2">
        <v>7.25</v>
      </c>
      <c r="G254">
        <v>0</v>
      </c>
      <c r="H254">
        <v>0</v>
      </c>
      <c r="I254" s="3">
        <f>Table13[Age]/$E$1</f>
        <v>0</v>
      </c>
      <c r="J254" s="3">
        <f>LOG10(Table13[Fare] + 1)</f>
        <v>0.91645394854992512</v>
      </c>
      <c r="K254" s="5">
        <v>0</v>
      </c>
      <c r="L254">
        <v>0</v>
      </c>
      <c r="M254">
        <f t="shared" si="6"/>
        <v>1</v>
      </c>
      <c r="N254">
        <f t="shared" si="7"/>
        <v>0</v>
      </c>
      <c r="O254">
        <f>IF(Table13[Sex]="male",1,0)</f>
        <v>1</v>
      </c>
      <c r="P254">
        <v>1</v>
      </c>
      <c r="AC254" s="3">
        <f>SUMPRODUCT(Table13[[#This Row],[SibSp]:[Ones]],$R$4:$AA$4)</f>
        <v>0.18502371633449669</v>
      </c>
      <c r="AD254" s="3">
        <f>(AC254-Table13[[#This Row],[Survived]])^2</f>
        <v>3.4233775606228298E-2</v>
      </c>
    </row>
    <row r="255" spans="1:30" x14ac:dyDescent="0.35">
      <c r="A255">
        <v>0</v>
      </c>
      <c r="B255" t="s">
        <v>9</v>
      </c>
      <c r="C255">
        <v>3</v>
      </c>
      <c r="D255" t="s">
        <v>10</v>
      </c>
      <c r="E255">
        <v>29</v>
      </c>
      <c r="F255" s="2">
        <v>10.4625</v>
      </c>
      <c r="G255">
        <v>1</v>
      </c>
      <c r="H255">
        <v>1</v>
      </c>
      <c r="I255" s="3">
        <f>Table13[Age]/$E$1</f>
        <v>0.36249999999999999</v>
      </c>
      <c r="J255" s="3">
        <f>LOG10(Table13[Fare] + 1)</f>
        <v>1.0592793486780776</v>
      </c>
      <c r="K255" s="5">
        <v>0</v>
      </c>
      <c r="L255">
        <v>0</v>
      </c>
      <c r="M255">
        <f t="shared" si="6"/>
        <v>1</v>
      </c>
      <c r="N255">
        <f t="shared" si="7"/>
        <v>0</v>
      </c>
      <c r="O255">
        <f>IF(Table13[Sex]="male",1,0)</f>
        <v>0</v>
      </c>
      <c r="P255">
        <v>1</v>
      </c>
      <c r="AC255" s="3">
        <f>SUMPRODUCT(Table13[[#This Row],[SibSp]:[Ones]],$R$4:$AA$4)</f>
        <v>0.21298359041308065</v>
      </c>
      <c r="AD255" s="3">
        <f>(AC255-Table13[[#This Row],[Survived]])^2</f>
        <v>4.5362009785246904E-2</v>
      </c>
    </row>
    <row r="256" spans="1:30" x14ac:dyDescent="0.35">
      <c r="A256">
        <v>0</v>
      </c>
      <c r="B256" t="s">
        <v>9</v>
      </c>
      <c r="C256">
        <v>1</v>
      </c>
      <c r="D256" t="s">
        <v>8</v>
      </c>
      <c r="E256">
        <v>62</v>
      </c>
      <c r="F256" s="2">
        <v>26.55</v>
      </c>
      <c r="G256">
        <v>0</v>
      </c>
      <c r="H256">
        <v>0</v>
      </c>
      <c r="I256" s="3">
        <f>Table13[Age]/$E$1</f>
        <v>0.77500000000000002</v>
      </c>
      <c r="J256" s="3">
        <f>LOG10(Table13[Fare] + 1)</f>
        <v>1.4401216031878039</v>
      </c>
      <c r="K256" s="5">
        <v>1</v>
      </c>
      <c r="L256">
        <v>0</v>
      </c>
      <c r="M256">
        <f t="shared" si="6"/>
        <v>1</v>
      </c>
      <c r="N256">
        <f t="shared" si="7"/>
        <v>0</v>
      </c>
      <c r="O256">
        <f>IF(Table13[Sex]="male",1,0)</f>
        <v>1</v>
      </c>
      <c r="P256">
        <v>1</v>
      </c>
      <c r="AC256" s="3">
        <f>SUMPRODUCT(Table13[[#This Row],[SibSp]:[Ones]],$R$4:$AA$4)</f>
        <v>0.50703360291889898</v>
      </c>
      <c r="AD256" s="3">
        <f>(AC256-Table13[[#This Row],[Survived]])^2</f>
        <v>0.25708307448891971</v>
      </c>
    </row>
    <row r="257" spans="1:30" x14ac:dyDescent="0.35">
      <c r="A257">
        <v>0</v>
      </c>
      <c r="B257" t="s">
        <v>9</v>
      </c>
      <c r="C257">
        <v>3</v>
      </c>
      <c r="D257" t="s">
        <v>8</v>
      </c>
      <c r="E257">
        <v>30</v>
      </c>
      <c r="F257" s="2">
        <v>16.100000000000001</v>
      </c>
      <c r="G257">
        <v>1</v>
      </c>
      <c r="H257">
        <v>0</v>
      </c>
      <c r="I257" s="3">
        <f>Table13[Age]/$E$1</f>
        <v>0.375</v>
      </c>
      <c r="J257" s="3">
        <f>LOG10(Table13[Fare] + 1)</f>
        <v>1.2329961103921538</v>
      </c>
      <c r="K257" s="5">
        <v>0</v>
      </c>
      <c r="L257">
        <v>0</v>
      </c>
      <c r="M257">
        <f t="shared" si="6"/>
        <v>0</v>
      </c>
      <c r="N257">
        <f t="shared" si="7"/>
        <v>1</v>
      </c>
      <c r="O257">
        <f>IF(Table13[Sex]="male",1,0)</f>
        <v>1</v>
      </c>
      <c r="P257">
        <v>1</v>
      </c>
      <c r="AC257" s="3">
        <f>SUMPRODUCT(Table13[[#This Row],[SibSp]:[Ones]],$R$4:$AA$4)</f>
        <v>0.38391961151464099</v>
      </c>
      <c r="AD257" s="3">
        <f>(AC257-Table13[[#This Row],[Survived]])^2</f>
        <v>0.14739426810555287</v>
      </c>
    </row>
    <row r="258" spans="1:30" x14ac:dyDescent="0.35">
      <c r="A258">
        <v>0</v>
      </c>
      <c r="B258" t="s">
        <v>9</v>
      </c>
      <c r="C258">
        <v>3</v>
      </c>
      <c r="D258" t="s">
        <v>10</v>
      </c>
      <c r="E258">
        <v>41</v>
      </c>
      <c r="F258" s="2">
        <v>20.212499999999999</v>
      </c>
      <c r="G258">
        <v>0</v>
      </c>
      <c r="H258">
        <v>2</v>
      </c>
      <c r="I258" s="3">
        <f>Table13[Age]/$E$1</f>
        <v>0.51249999999999996</v>
      </c>
      <c r="J258" s="3">
        <f>LOG10(Table13[Fare] + 1)</f>
        <v>1.3265918553257321</v>
      </c>
      <c r="K258" s="5">
        <v>0</v>
      </c>
      <c r="L258">
        <v>0</v>
      </c>
      <c r="M258">
        <f t="shared" si="6"/>
        <v>0</v>
      </c>
      <c r="N258">
        <f t="shared" si="7"/>
        <v>1</v>
      </c>
      <c r="O258">
        <f>IF(Table13[Sex]="male",1,0)</f>
        <v>0</v>
      </c>
      <c r="P258">
        <v>1</v>
      </c>
      <c r="AC258" s="3">
        <f>SUMPRODUCT(Table13[[#This Row],[SibSp]:[Ones]],$R$4:$AA$4)</f>
        <v>0.4022421594667982</v>
      </c>
      <c r="AD258" s="3">
        <f>(AC258-Table13[[#This Row],[Survived]])^2</f>
        <v>0.1617987548525131</v>
      </c>
    </row>
    <row r="259" spans="1:30" x14ac:dyDescent="0.35">
      <c r="A259">
        <v>1</v>
      </c>
      <c r="B259" t="s">
        <v>11</v>
      </c>
      <c r="C259">
        <v>3</v>
      </c>
      <c r="D259" t="s">
        <v>10</v>
      </c>
      <c r="E259">
        <v>29</v>
      </c>
      <c r="F259" s="2">
        <v>15.245799999999999</v>
      </c>
      <c r="G259">
        <v>0</v>
      </c>
      <c r="H259">
        <v>2</v>
      </c>
      <c r="I259" s="3">
        <f>Table13[Age]/$E$1</f>
        <v>0.36249999999999999</v>
      </c>
      <c r="J259" s="3">
        <f>LOG10(Table13[Fare] + 1)</f>
        <v>1.2107411023865056</v>
      </c>
      <c r="K259" s="5">
        <v>0</v>
      </c>
      <c r="L259">
        <v>0</v>
      </c>
      <c r="M259">
        <f t="shared" si="6"/>
        <v>1</v>
      </c>
      <c r="N259">
        <f t="shared" si="7"/>
        <v>0</v>
      </c>
      <c r="O259">
        <f>IF(Table13[Sex]="male",1,0)</f>
        <v>0</v>
      </c>
      <c r="P259">
        <v>1</v>
      </c>
      <c r="AC259" s="3">
        <f>SUMPRODUCT(Table13[[#This Row],[SibSp]:[Ones]],$R$4:$AA$4)</f>
        <v>0.2426341396683907</v>
      </c>
      <c r="AD259" s="3">
        <f>(AC259-Table13[[#This Row],[Survived]])^2</f>
        <v>0.57360304639583881</v>
      </c>
    </row>
    <row r="260" spans="1:30" x14ac:dyDescent="0.35">
      <c r="A260">
        <v>1</v>
      </c>
      <c r="B260" t="s">
        <v>11</v>
      </c>
      <c r="C260">
        <v>1</v>
      </c>
      <c r="D260" t="s">
        <v>10</v>
      </c>
      <c r="F260" s="2">
        <v>79.2</v>
      </c>
      <c r="G260">
        <v>0</v>
      </c>
      <c r="H260">
        <v>0</v>
      </c>
      <c r="I260" s="3">
        <f>Table13[Age]/$E$1</f>
        <v>0</v>
      </c>
      <c r="J260" s="3">
        <f>LOG10(Table13[Fare] + 1)</f>
        <v>1.9041743682841634</v>
      </c>
      <c r="K260" s="5">
        <v>1</v>
      </c>
      <c r="L260">
        <v>0</v>
      </c>
      <c r="M260">
        <f t="shared" ref="M260:M323" si="8">IF(Embarked="S",1,0)</f>
        <v>0</v>
      </c>
      <c r="N260">
        <f t="shared" ref="N260:N323" si="9">IF(Embarked="C",1,0)</f>
        <v>1</v>
      </c>
      <c r="O260">
        <f>IF(Table13[Sex]="male",1,0)</f>
        <v>0</v>
      </c>
      <c r="P260">
        <v>1</v>
      </c>
      <c r="AC260" s="3">
        <f>SUMPRODUCT(Table13[[#This Row],[SibSp]:[Ones]],$R$4:$AA$4)</f>
        <v>0.73480655980193921</v>
      </c>
      <c r="AD260" s="3">
        <f>(AC260-Table13[[#This Row],[Survived]])^2</f>
        <v>7.0327560724082444E-2</v>
      </c>
    </row>
    <row r="261" spans="1:30" x14ac:dyDescent="0.35">
      <c r="A261">
        <v>1</v>
      </c>
      <c r="B261" t="s">
        <v>9</v>
      </c>
      <c r="C261">
        <v>1</v>
      </c>
      <c r="D261" t="s">
        <v>10</v>
      </c>
      <c r="E261">
        <v>30</v>
      </c>
      <c r="F261" s="2">
        <v>86.5</v>
      </c>
      <c r="G261">
        <v>0</v>
      </c>
      <c r="H261">
        <v>0</v>
      </c>
      <c r="I261" s="3">
        <f>Table13[Age]/$E$1</f>
        <v>0.375</v>
      </c>
      <c r="J261" s="3">
        <f>LOG10(Table13[Fare] + 1)</f>
        <v>1.9420080530223132</v>
      </c>
      <c r="K261" s="5">
        <v>1</v>
      </c>
      <c r="L261">
        <v>0</v>
      </c>
      <c r="M261">
        <f t="shared" si="8"/>
        <v>1</v>
      </c>
      <c r="N261">
        <f t="shared" si="9"/>
        <v>0</v>
      </c>
      <c r="O261">
        <f>IF(Table13[Sex]="male",1,0)</f>
        <v>0</v>
      </c>
      <c r="P261">
        <v>1</v>
      </c>
      <c r="AC261" s="3">
        <f>SUMPRODUCT(Table13[[#This Row],[SibSp]:[Ones]],$R$4:$AA$4)</f>
        <v>0.60528420768898461</v>
      </c>
      <c r="AD261" s="3">
        <f>(AC261-Table13[[#This Row],[Survived]])^2</f>
        <v>0.15580055669971263</v>
      </c>
    </row>
    <row r="262" spans="1:30" x14ac:dyDescent="0.35">
      <c r="A262">
        <v>1</v>
      </c>
      <c r="B262" t="s">
        <v>11</v>
      </c>
      <c r="C262">
        <v>1</v>
      </c>
      <c r="D262" t="s">
        <v>10</v>
      </c>
      <c r="E262">
        <v>35</v>
      </c>
      <c r="F262" s="2">
        <v>512.32920000000001</v>
      </c>
      <c r="G262">
        <v>0</v>
      </c>
      <c r="H262">
        <v>0</v>
      </c>
      <c r="I262" s="3">
        <f>Table13[Age]/$E$1</f>
        <v>0.4375</v>
      </c>
      <c r="J262" s="3">
        <f>LOG10(Table13[Fare] + 1)</f>
        <v>2.7103959691861146</v>
      </c>
      <c r="K262" s="5">
        <v>1</v>
      </c>
      <c r="L262">
        <v>0</v>
      </c>
      <c r="M262">
        <f t="shared" si="8"/>
        <v>0</v>
      </c>
      <c r="N262">
        <f t="shared" si="9"/>
        <v>0</v>
      </c>
      <c r="O262">
        <f>IF(Table13[Sex]="male",1,0)</f>
        <v>0</v>
      </c>
      <c r="P262">
        <v>1</v>
      </c>
      <c r="AC262" s="3">
        <f>SUMPRODUCT(Table13[[#This Row],[SibSp]:[Ones]],$R$4:$AA$4)</f>
        <v>0.75008954373210435</v>
      </c>
      <c r="AD262" s="3">
        <f>(AC262-Table13[[#This Row],[Survived]])^2</f>
        <v>6.2455236152027784E-2</v>
      </c>
    </row>
    <row r="263" spans="1:30" x14ac:dyDescent="0.35">
      <c r="A263">
        <v>1</v>
      </c>
      <c r="B263" t="s">
        <v>9</v>
      </c>
      <c r="C263">
        <v>2</v>
      </c>
      <c r="D263" t="s">
        <v>10</v>
      </c>
      <c r="E263">
        <v>50</v>
      </c>
      <c r="F263" s="2">
        <v>26</v>
      </c>
      <c r="G263">
        <v>0</v>
      </c>
      <c r="H263">
        <v>1</v>
      </c>
      <c r="I263" s="3">
        <f>Table13[Age]/$E$1</f>
        <v>0.625</v>
      </c>
      <c r="J263" s="3">
        <f>LOG10(Table13[Fare] + 1)</f>
        <v>1.4313637641589874</v>
      </c>
      <c r="K263" s="5">
        <v>0</v>
      </c>
      <c r="L263">
        <v>1</v>
      </c>
      <c r="M263">
        <f t="shared" si="8"/>
        <v>1</v>
      </c>
      <c r="N263">
        <f t="shared" si="9"/>
        <v>0</v>
      </c>
      <c r="O263">
        <f>IF(Table13[Sex]="male",1,0)</f>
        <v>0</v>
      </c>
      <c r="P263">
        <v>1</v>
      </c>
      <c r="AC263" s="3">
        <f>SUMPRODUCT(Table13[[#This Row],[SibSp]:[Ones]],$R$4:$AA$4)</f>
        <v>0.28670810330037771</v>
      </c>
      <c r="AD263" s="3">
        <f>(AC263-Table13[[#This Row],[Survived]])^2</f>
        <v>0.5087853298973446</v>
      </c>
    </row>
    <row r="264" spans="1:30" x14ac:dyDescent="0.35">
      <c r="A264">
        <v>0</v>
      </c>
      <c r="B264" t="s">
        <v>12</v>
      </c>
      <c r="C264">
        <v>3</v>
      </c>
      <c r="D264" t="s">
        <v>8</v>
      </c>
      <c r="F264" s="2">
        <v>7.75</v>
      </c>
      <c r="G264">
        <v>0</v>
      </c>
      <c r="H264">
        <v>0</v>
      </c>
      <c r="I264" s="3">
        <f>Table13[Age]/$E$1</f>
        <v>0</v>
      </c>
      <c r="J264" s="3">
        <f>LOG10(Table13[Fare] + 1)</f>
        <v>0.94200805302231327</v>
      </c>
      <c r="K264" s="5">
        <v>0</v>
      </c>
      <c r="L264">
        <v>0</v>
      </c>
      <c r="M264">
        <f t="shared" si="8"/>
        <v>1</v>
      </c>
      <c r="N264">
        <f t="shared" si="9"/>
        <v>0</v>
      </c>
      <c r="O264">
        <f>IF(Table13[Sex]="male",1,0)</f>
        <v>1</v>
      </c>
      <c r="P264">
        <v>1</v>
      </c>
      <c r="AC264" s="3">
        <f>SUMPRODUCT(Table13[[#This Row],[SibSp]:[Ones]],$R$4:$AA$4)</f>
        <v>0.19002625469670581</v>
      </c>
      <c r="AD264" s="3">
        <f>(AC264-Table13[[#This Row],[Survived]])^2</f>
        <v>3.6109977474057309E-2</v>
      </c>
    </row>
    <row r="265" spans="1:30" x14ac:dyDescent="0.35">
      <c r="A265">
        <v>1</v>
      </c>
      <c r="B265" t="s">
        <v>9</v>
      </c>
      <c r="C265">
        <v>3</v>
      </c>
      <c r="D265" t="s">
        <v>8</v>
      </c>
      <c r="E265">
        <v>3</v>
      </c>
      <c r="F265" s="2">
        <v>31.387499999999999</v>
      </c>
      <c r="G265">
        <v>4</v>
      </c>
      <c r="H265">
        <v>2</v>
      </c>
      <c r="I265" s="3">
        <f>Table13[Age]/$E$1</f>
        <v>3.7499999999999999E-2</v>
      </c>
      <c r="J265" s="3">
        <f>LOG10(Table13[Fare] + 1)</f>
        <v>1.5103774259938814</v>
      </c>
      <c r="K265" s="5">
        <v>0</v>
      </c>
      <c r="L265">
        <v>0</v>
      </c>
      <c r="M265">
        <f t="shared" si="8"/>
        <v>1</v>
      </c>
      <c r="N265">
        <f t="shared" si="9"/>
        <v>0</v>
      </c>
      <c r="O265">
        <f>IF(Table13[Sex]="male",1,0)</f>
        <v>1</v>
      </c>
      <c r="P265">
        <v>1</v>
      </c>
      <c r="AC265" s="3">
        <f>SUMPRODUCT(Table13[[#This Row],[SibSp]:[Ones]],$R$4:$AA$4)</f>
        <v>0.3012917304744725</v>
      </c>
      <c r="AD265" s="3">
        <f>(AC265-Table13[[#This Row],[Survived]])^2</f>
        <v>0.48819324590335728</v>
      </c>
    </row>
    <row r="266" spans="1:30" x14ac:dyDescent="0.35">
      <c r="A266">
        <v>0</v>
      </c>
      <c r="B266" t="s">
        <v>9</v>
      </c>
      <c r="C266">
        <v>1</v>
      </c>
      <c r="D266" t="s">
        <v>8</v>
      </c>
      <c r="E266">
        <v>52</v>
      </c>
      <c r="F266" s="2">
        <v>79.650000000000006</v>
      </c>
      <c r="G266">
        <v>1</v>
      </c>
      <c r="H266">
        <v>1</v>
      </c>
      <c r="I266" s="3">
        <f>Table13[Age]/$E$1</f>
        <v>0.65</v>
      </c>
      <c r="J266" s="3">
        <f>LOG10(Table13[Fare] + 1)</f>
        <v>1.9066043717249803</v>
      </c>
      <c r="K266" s="5">
        <v>1</v>
      </c>
      <c r="L266">
        <v>0</v>
      </c>
      <c r="M266">
        <f t="shared" si="8"/>
        <v>0</v>
      </c>
      <c r="N266">
        <f t="shared" si="9"/>
        <v>0</v>
      </c>
      <c r="O266">
        <f>IF(Table13[Sex]="male",1,0)</f>
        <v>1</v>
      </c>
      <c r="P266">
        <v>1</v>
      </c>
      <c r="AC266" s="3">
        <f>SUMPRODUCT(Table13[[#This Row],[SibSp]:[Ones]],$R$4:$AA$4)</f>
        <v>0.59273719722880669</v>
      </c>
      <c r="AD266" s="3">
        <f>(AC266-Table13[[#This Row],[Survived]])^2</f>
        <v>0.35133738497866129</v>
      </c>
    </row>
    <row r="267" spans="1:30" x14ac:dyDescent="0.35">
      <c r="A267">
        <v>0</v>
      </c>
      <c r="B267" t="s">
        <v>9</v>
      </c>
      <c r="C267">
        <v>1</v>
      </c>
      <c r="D267" t="s">
        <v>8</v>
      </c>
      <c r="E267">
        <v>40</v>
      </c>
      <c r="F267" s="2">
        <v>0</v>
      </c>
      <c r="G267">
        <v>0</v>
      </c>
      <c r="H267">
        <v>0</v>
      </c>
      <c r="I267" s="3">
        <f>Table13[Age]/$E$1</f>
        <v>0.5</v>
      </c>
      <c r="J267" s="3">
        <f>LOG10(Table13[Fare] + 1)</f>
        <v>0</v>
      </c>
      <c r="K267" s="5">
        <v>1</v>
      </c>
      <c r="L267">
        <v>0</v>
      </c>
      <c r="M267">
        <f t="shared" si="8"/>
        <v>1</v>
      </c>
      <c r="N267">
        <f t="shared" si="9"/>
        <v>0</v>
      </c>
      <c r="O267">
        <f>IF(Table13[Sex]="male",1,0)</f>
        <v>1</v>
      </c>
      <c r="P267">
        <v>1</v>
      </c>
      <c r="AC267" s="3">
        <f>SUMPRODUCT(Table13[[#This Row],[SibSp]:[Ones]],$R$4:$AA$4)</f>
        <v>0.22511162932841369</v>
      </c>
      <c r="AD267" s="3">
        <f>(AC267-Table13[[#This Row],[Survived]])^2</f>
        <v>5.0675245658893121E-2</v>
      </c>
    </row>
    <row r="268" spans="1:30" x14ac:dyDescent="0.35">
      <c r="A268">
        <v>0</v>
      </c>
      <c r="B268" t="s">
        <v>12</v>
      </c>
      <c r="C268">
        <v>3</v>
      </c>
      <c r="D268" t="s">
        <v>10</v>
      </c>
      <c r="F268" s="2">
        <v>7.75</v>
      </c>
      <c r="G268">
        <v>0</v>
      </c>
      <c r="H268">
        <v>0</v>
      </c>
      <c r="I268" s="3">
        <f>Table13[Age]/$E$1</f>
        <v>0</v>
      </c>
      <c r="J268" s="3">
        <f>LOG10(Table13[Fare] + 1)</f>
        <v>0.94200805302231327</v>
      </c>
      <c r="K268" s="5">
        <v>0</v>
      </c>
      <c r="L268">
        <v>0</v>
      </c>
      <c r="M268">
        <f t="shared" si="8"/>
        <v>1</v>
      </c>
      <c r="N268">
        <f t="shared" si="9"/>
        <v>0</v>
      </c>
      <c r="O268">
        <f>IF(Table13[Sex]="male",1,0)</f>
        <v>0</v>
      </c>
      <c r="P268">
        <v>1</v>
      </c>
      <c r="AC268" s="3">
        <f>SUMPRODUCT(Table13[[#This Row],[SibSp]:[Ones]],$R$4:$AA$4)</f>
        <v>0.19002625469670581</v>
      </c>
      <c r="AD268" s="3">
        <f>(AC268-Table13[[#This Row],[Survived]])^2</f>
        <v>3.6109977474057309E-2</v>
      </c>
    </row>
    <row r="269" spans="1:30" x14ac:dyDescent="0.35">
      <c r="A269">
        <v>0</v>
      </c>
      <c r="B269" t="s">
        <v>9</v>
      </c>
      <c r="C269">
        <v>2</v>
      </c>
      <c r="D269" t="s">
        <v>8</v>
      </c>
      <c r="E269">
        <v>36</v>
      </c>
      <c r="F269" s="2">
        <v>10.5</v>
      </c>
      <c r="G269">
        <v>0</v>
      </c>
      <c r="H269">
        <v>0</v>
      </c>
      <c r="I269" s="3">
        <f>Table13[Age]/$E$1</f>
        <v>0.45</v>
      </c>
      <c r="J269" s="3">
        <f>LOG10(Table13[Fare] + 1)</f>
        <v>1.0606978403536116</v>
      </c>
      <c r="K269" s="5">
        <v>0</v>
      </c>
      <c r="L269">
        <v>1</v>
      </c>
      <c r="M269">
        <f t="shared" si="8"/>
        <v>1</v>
      </c>
      <c r="N269">
        <f t="shared" si="9"/>
        <v>0</v>
      </c>
      <c r="O269">
        <f>IF(Table13[Sex]="male",1,0)</f>
        <v>1</v>
      </c>
      <c r="P269">
        <v>1</v>
      </c>
      <c r="AC269" s="3">
        <f>SUMPRODUCT(Table13[[#This Row],[SibSp]:[Ones]],$R$4:$AA$4)</f>
        <v>0.21414557208729343</v>
      </c>
      <c r="AD269" s="3">
        <f>(AC269-Table13[[#This Row],[Survived]])^2</f>
        <v>4.5858326044594187E-2</v>
      </c>
    </row>
    <row r="270" spans="1:30" x14ac:dyDescent="0.35">
      <c r="A270">
        <v>0</v>
      </c>
      <c r="B270" t="s">
        <v>9</v>
      </c>
      <c r="C270">
        <v>3</v>
      </c>
      <c r="D270" t="s">
        <v>8</v>
      </c>
      <c r="E270">
        <v>16</v>
      </c>
      <c r="F270" s="2">
        <v>39.6875</v>
      </c>
      <c r="G270">
        <v>4</v>
      </c>
      <c r="H270">
        <v>1</v>
      </c>
      <c r="I270" s="3">
        <f>Table13[Age]/$E$1</f>
        <v>0.2</v>
      </c>
      <c r="J270" s="3">
        <f>LOG10(Table13[Fare] + 1)</f>
        <v>1.6094610059122672</v>
      </c>
      <c r="K270" s="5">
        <v>0</v>
      </c>
      <c r="L270">
        <v>0</v>
      </c>
      <c r="M270">
        <f t="shared" si="8"/>
        <v>1</v>
      </c>
      <c r="N270">
        <f t="shared" si="9"/>
        <v>0</v>
      </c>
      <c r="O270">
        <f>IF(Table13[Sex]="male",1,0)</f>
        <v>1</v>
      </c>
      <c r="P270">
        <v>1</v>
      </c>
      <c r="AC270" s="3">
        <f>SUMPRODUCT(Table13[[#This Row],[SibSp]:[Ones]],$R$4:$AA$4)</f>
        <v>0.32068859136397548</v>
      </c>
      <c r="AD270" s="3">
        <f>(AC270-Table13[[#This Row],[Survived]])^2</f>
        <v>0.10284117263101085</v>
      </c>
    </row>
    <row r="271" spans="1:30" x14ac:dyDescent="0.35">
      <c r="A271">
        <v>1</v>
      </c>
      <c r="B271" t="s">
        <v>9</v>
      </c>
      <c r="C271">
        <v>3</v>
      </c>
      <c r="D271" t="s">
        <v>8</v>
      </c>
      <c r="E271">
        <v>25</v>
      </c>
      <c r="F271" s="2">
        <v>7.7750000000000004</v>
      </c>
      <c r="G271">
        <v>1</v>
      </c>
      <c r="H271">
        <v>0</v>
      </c>
      <c r="I271" s="3">
        <f>Table13[Age]/$E$1</f>
        <v>0.3125</v>
      </c>
      <c r="J271" s="3">
        <f>LOG10(Table13[Fare] + 1)</f>
        <v>0.94324712513786169</v>
      </c>
      <c r="K271" s="5">
        <v>0</v>
      </c>
      <c r="L271">
        <v>0</v>
      </c>
      <c r="M271">
        <f t="shared" si="8"/>
        <v>1</v>
      </c>
      <c r="N271">
        <f t="shared" si="9"/>
        <v>0</v>
      </c>
      <c r="O271">
        <f>IF(Table13[Sex]="male",1,0)</f>
        <v>1</v>
      </c>
      <c r="P271">
        <v>1</v>
      </c>
      <c r="AC271" s="3">
        <f>SUMPRODUCT(Table13[[#This Row],[SibSp]:[Ones]],$R$4:$AA$4)</f>
        <v>0.1902688186964841</v>
      </c>
      <c r="AD271" s="3">
        <f>(AC271-Table13[[#This Row],[Survived]])^2</f>
        <v>0.6556645859751874</v>
      </c>
    </row>
    <row r="272" spans="1:30" x14ac:dyDescent="0.35">
      <c r="A272">
        <v>1</v>
      </c>
      <c r="B272" t="s">
        <v>9</v>
      </c>
      <c r="C272">
        <v>1</v>
      </c>
      <c r="D272" t="s">
        <v>10</v>
      </c>
      <c r="E272">
        <v>58</v>
      </c>
      <c r="F272" s="2">
        <v>153.46250000000001</v>
      </c>
      <c r="G272">
        <v>0</v>
      </c>
      <c r="H272">
        <v>1</v>
      </c>
      <c r="I272" s="3">
        <f>Table13[Age]/$E$1</f>
        <v>0.72499999999999998</v>
      </c>
      <c r="J272" s="3">
        <f>LOG10(Table13[Fare] + 1)</f>
        <v>2.1888230596841365</v>
      </c>
      <c r="K272" s="5">
        <v>1</v>
      </c>
      <c r="L272">
        <v>0</v>
      </c>
      <c r="M272">
        <f t="shared" si="8"/>
        <v>1</v>
      </c>
      <c r="N272">
        <f t="shared" si="9"/>
        <v>0</v>
      </c>
      <c r="O272">
        <f>IF(Table13[Sex]="male",1,0)</f>
        <v>0</v>
      </c>
      <c r="P272">
        <v>1</v>
      </c>
      <c r="AC272" s="3">
        <f>SUMPRODUCT(Table13[[#This Row],[SibSp]:[Ones]],$R$4:$AA$4)</f>
        <v>0.65360135926550733</v>
      </c>
      <c r="AD272" s="3">
        <f>(AC272-Table13[[#This Row],[Survived]])^2</f>
        <v>0.11999201830270412</v>
      </c>
    </row>
    <row r="273" spans="1:30" x14ac:dyDescent="0.35">
      <c r="A273">
        <v>1</v>
      </c>
      <c r="B273" t="s">
        <v>9</v>
      </c>
      <c r="C273">
        <v>1</v>
      </c>
      <c r="D273" t="s">
        <v>10</v>
      </c>
      <c r="E273">
        <v>35</v>
      </c>
      <c r="F273" s="2">
        <v>135.63329999999999</v>
      </c>
      <c r="G273">
        <v>0</v>
      </c>
      <c r="H273">
        <v>0</v>
      </c>
      <c r="I273" s="3">
        <f>Table13[Age]/$E$1</f>
        <v>0.4375</v>
      </c>
      <c r="J273" s="3">
        <f>LOG10(Table13[Fare] + 1)</f>
        <v>2.1355565576455011</v>
      </c>
      <c r="K273" s="5">
        <v>1</v>
      </c>
      <c r="L273">
        <v>0</v>
      </c>
      <c r="M273">
        <f t="shared" si="8"/>
        <v>1</v>
      </c>
      <c r="N273">
        <f t="shared" si="9"/>
        <v>0</v>
      </c>
      <c r="O273">
        <f>IF(Table13[Sex]="male",1,0)</f>
        <v>0</v>
      </c>
      <c r="P273">
        <v>1</v>
      </c>
      <c r="AC273" s="3">
        <f>SUMPRODUCT(Table13[[#This Row],[SibSp]:[Ones]],$R$4:$AA$4)</f>
        <v>0.64317376943715354</v>
      </c>
      <c r="AD273" s="3">
        <f>(AC273-Table13[[#This Row],[Survived]])^2</f>
        <v>0.12732495881768965</v>
      </c>
    </row>
    <row r="274" spans="1:30" x14ac:dyDescent="0.35">
      <c r="A274">
        <v>0</v>
      </c>
      <c r="B274" t="s">
        <v>9</v>
      </c>
      <c r="C274">
        <v>1</v>
      </c>
      <c r="D274" t="s">
        <v>8</v>
      </c>
      <c r="F274" s="2">
        <v>31</v>
      </c>
      <c r="G274">
        <v>0</v>
      </c>
      <c r="H274">
        <v>0</v>
      </c>
      <c r="I274" s="3">
        <f>Table13[Age]/$E$1</f>
        <v>0</v>
      </c>
      <c r="J274" s="3">
        <f>LOG10(Table13[Fare] + 1)</f>
        <v>1.505149978319906</v>
      </c>
      <c r="K274" s="5">
        <v>1</v>
      </c>
      <c r="L274">
        <v>0</v>
      </c>
      <c r="M274">
        <f t="shared" si="8"/>
        <v>1</v>
      </c>
      <c r="N274">
        <f t="shared" si="9"/>
        <v>0</v>
      </c>
      <c r="O274">
        <f>IF(Table13[Sex]="male",1,0)</f>
        <v>1</v>
      </c>
      <c r="P274">
        <v>1</v>
      </c>
      <c r="AC274" s="3">
        <f>SUMPRODUCT(Table13[[#This Row],[SibSp]:[Ones]],$R$4:$AA$4)</f>
        <v>0.51976372780282787</v>
      </c>
      <c r="AD274" s="3">
        <f>(AC274-Table13[[#This Row],[Survived]])^2</f>
        <v>0.27015433273949213</v>
      </c>
    </row>
    <row r="275" spans="1:30" x14ac:dyDescent="0.35">
      <c r="A275">
        <v>1</v>
      </c>
      <c r="B275" t="s">
        <v>9</v>
      </c>
      <c r="C275">
        <v>3</v>
      </c>
      <c r="D275" t="s">
        <v>8</v>
      </c>
      <c r="E275">
        <v>25</v>
      </c>
      <c r="F275" s="2">
        <v>0</v>
      </c>
      <c r="G275">
        <v>0</v>
      </c>
      <c r="H275">
        <v>0</v>
      </c>
      <c r="I275" s="3">
        <f>Table13[Age]/$E$1</f>
        <v>0.3125</v>
      </c>
      <c r="J275" s="3">
        <f>LOG10(Table13[Fare] + 1)</f>
        <v>0</v>
      </c>
      <c r="K275" s="5">
        <v>0</v>
      </c>
      <c r="L275">
        <v>0</v>
      </c>
      <c r="M275">
        <f t="shared" si="8"/>
        <v>0</v>
      </c>
      <c r="N275">
        <f t="shared" si="9"/>
        <v>1</v>
      </c>
      <c r="O275">
        <f>IF(Table13[Sex]="male",1,0)</f>
        <v>1</v>
      </c>
      <c r="P275">
        <v>1</v>
      </c>
      <c r="AC275" s="3">
        <f>SUMPRODUCT(Table13[[#This Row],[SibSp]:[Ones]],$R$4:$AA$4)</f>
        <v>0.14254506640560771</v>
      </c>
      <c r="AD275" s="3">
        <f>(AC275-Table13[[#This Row],[Survived]])^2</f>
        <v>0.73522896314536368</v>
      </c>
    </row>
    <row r="276" spans="1:30" x14ac:dyDescent="0.35">
      <c r="A276">
        <v>1</v>
      </c>
      <c r="B276" t="s">
        <v>9</v>
      </c>
      <c r="C276">
        <v>2</v>
      </c>
      <c r="D276" t="s">
        <v>10</v>
      </c>
      <c r="E276">
        <v>41</v>
      </c>
      <c r="F276" s="2">
        <v>19.5</v>
      </c>
      <c r="G276">
        <v>0</v>
      </c>
      <c r="H276">
        <v>1</v>
      </c>
      <c r="I276" s="3">
        <f>Table13[Age]/$E$1</f>
        <v>0.51249999999999996</v>
      </c>
      <c r="J276" s="3">
        <f>LOG10(Table13[Fare] + 1)</f>
        <v>1.3117538610557542</v>
      </c>
      <c r="K276" s="5">
        <v>0</v>
      </c>
      <c r="L276">
        <v>1</v>
      </c>
      <c r="M276">
        <f t="shared" si="8"/>
        <v>0</v>
      </c>
      <c r="N276">
        <f t="shared" si="9"/>
        <v>0</v>
      </c>
      <c r="O276">
        <f>IF(Table13[Sex]="male",1,0)</f>
        <v>0</v>
      </c>
      <c r="P276">
        <v>1</v>
      </c>
      <c r="AC276" s="3">
        <f>SUMPRODUCT(Table13[[#This Row],[SibSp]:[Ones]],$R$4:$AA$4)</f>
        <v>0.25767666250628329</v>
      </c>
      <c r="AD276" s="3">
        <f>(AC276-Table13[[#This Row],[Survived]])^2</f>
        <v>0.55104393738781043</v>
      </c>
    </row>
    <row r="277" spans="1:30" x14ac:dyDescent="0.35">
      <c r="A277">
        <v>0</v>
      </c>
      <c r="B277" t="s">
        <v>11</v>
      </c>
      <c r="C277">
        <v>1</v>
      </c>
      <c r="D277" t="s">
        <v>8</v>
      </c>
      <c r="E277">
        <v>37</v>
      </c>
      <c r="F277" s="2">
        <v>29.7</v>
      </c>
      <c r="G277">
        <v>0</v>
      </c>
      <c r="H277">
        <v>1</v>
      </c>
      <c r="I277" s="3">
        <f>Table13[Age]/$E$1</f>
        <v>0.46250000000000002</v>
      </c>
      <c r="J277" s="3">
        <f>LOG10(Table13[Fare] + 1)</f>
        <v>1.4871383754771865</v>
      </c>
      <c r="K277" s="5">
        <v>1</v>
      </c>
      <c r="L277">
        <v>0</v>
      </c>
      <c r="M277">
        <f t="shared" si="8"/>
        <v>1</v>
      </c>
      <c r="N277">
        <f t="shared" si="9"/>
        <v>0</v>
      </c>
      <c r="O277">
        <f>IF(Table13[Sex]="male",1,0)</f>
        <v>1</v>
      </c>
      <c r="P277">
        <v>1</v>
      </c>
      <c r="AC277" s="3">
        <f>SUMPRODUCT(Table13[[#This Row],[SibSp]:[Ones]],$R$4:$AA$4)</f>
        <v>0.51623772929707168</v>
      </c>
      <c r="AD277" s="3">
        <f>(AC277-Table13[[#This Row],[Survived]])^2</f>
        <v>0.26650139314979665</v>
      </c>
    </row>
    <row r="278" spans="1:30" x14ac:dyDescent="0.35">
      <c r="A278">
        <v>1</v>
      </c>
      <c r="B278" t="s">
        <v>12</v>
      </c>
      <c r="C278">
        <v>3</v>
      </c>
      <c r="D278" t="s">
        <v>10</v>
      </c>
      <c r="F278" s="2">
        <v>7.75</v>
      </c>
      <c r="G278">
        <v>0</v>
      </c>
      <c r="H278">
        <v>0</v>
      </c>
      <c r="I278" s="3">
        <f>Table13[Age]/$E$1</f>
        <v>0</v>
      </c>
      <c r="J278" s="3">
        <f>LOG10(Table13[Fare] + 1)</f>
        <v>0.94200805302231327</v>
      </c>
      <c r="K278" s="5">
        <v>0</v>
      </c>
      <c r="L278">
        <v>0</v>
      </c>
      <c r="M278">
        <f t="shared" si="8"/>
        <v>1</v>
      </c>
      <c r="N278">
        <f t="shared" si="9"/>
        <v>0</v>
      </c>
      <c r="O278">
        <f>IF(Table13[Sex]="male",1,0)</f>
        <v>0</v>
      </c>
      <c r="P278">
        <v>1</v>
      </c>
      <c r="AC278" s="3">
        <f>SUMPRODUCT(Table13[[#This Row],[SibSp]:[Ones]],$R$4:$AA$4)</f>
        <v>0.19002625469670581</v>
      </c>
      <c r="AD278" s="3">
        <f>(AC278-Table13[[#This Row],[Survived]])^2</f>
        <v>0.6560574680806458</v>
      </c>
    </row>
    <row r="279" spans="1:30" x14ac:dyDescent="0.35">
      <c r="A279">
        <v>1</v>
      </c>
      <c r="B279" t="s">
        <v>9</v>
      </c>
      <c r="C279">
        <v>1</v>
      </c>
      <c r="D279" t="s">
        <v>10</v>
      </c>
      <c r="E279">
        <v>63</v>
      </c>
      <c r="F279" s="2">
        <v>77.958299999999994</v>
      </c>
      <c r="G279">
        <v>1</v>
      </c>
      <c r="H279">
        <v>0</v>
      </c>
      <c r="I279" s="3">
        <f>Table13[Age]/$E$1</f>
        <v>0.78749999999999998</v>
      </c>
      <c r="J279" s="3">
        <f>LOG10(Table13[Fare] + 1)</f>
        <v>1.8973977892491294</v>
      </c>
      <c r="K279" s="5">
        <v>1</v>
      </c>
      <c r="L279">
        <v>0</v>
      </c>
      <c r="M279">
        <f t="shared" si="8"/>
        <v>1</v>
      </c>
      <c r="N279">
        <f t="shared" si="9"/>
        <v>0</v>
      </c>
      <c r="O279">
        <f>IF(Table13[Sex]="male",1,0)</f>
        <v>0</v>
      </c>
      <c r="P279">
        <v>1</v>
      </c>
      <c r="AC279" s="3">
        <f>SUMPRODUCT(Table13[[#This Row],[SibSp]:[Ones]],$R$4:$AA$4)</f>
        <v>0.5965511857153617</v>
      </c>
      <c r="AD279" s="3">
        <f>(AC279-Table13[[#This Row],[Survived]])^2</f>
        <v>0.16277094574768056</v>
      </c>
    </row>
    <row r="280" spans="1:30" x14ac:dyDescent="0.35">
      <c r="A280">
        <v>0</v>
      </c>
      <c r="B280" t="s">
        <v>9</v>
      </c>
      <c r="C280">
        <v>3</v>
      </c>
      <c r="D280" t="s">
        <v>10</v>
      </c>
      <c r="E280">
        <v>45</v>
      </c>
      <c r="F280" s="2">
        <v>7.75</v>
      </c>
      <c r="G280">
        <v>0</v>
      </c>
      <c r="H280">
        <v>0</v>
      </c>
      <c r="I280" s="3">
        <f>Table13[Age]/$E$1</f>
        <v>0.5625</v>
      </c>
      <c r="J280" s="3">
        <f>LOG10(Table13[Fare] + 1)</f>
        <v>0.94200805302231327</v>
      </c>
      <c r="K280" s="5">
        <v>0</v>
      </c>
      <c r="L280">
        <v>0</v>
      </c>
      <c r="M280">
        <f t="shared" si="8"/>
        <v>0</v>
      </c>
      <c r="N280">
        <f t="shared" si="9"/>
        <v>0</v>
      </c>
      <c r="O280">
        <f>IF(Table13[Sex]="male",1,0)</f>
        <v>0</v>
      </c>
      <c r="P280">
        <v>1</v>
      </c>
      <c r="AC280" s="3">
        <f>SUMPRODUCT(Table13[[#This Row],[SibSp]:[Ones]],$R$4:$AA$4)</f>
        <v>0.18440996153263606</v>
      </c>
      <c r="AD280" s="3">
        <f>(AC280-Table13[[#This Row],[Survived]])^2</f>
        <v>3.4007033912468308E-2</v>
      </c>
    </row>
    <row r="281" spans="1:30" x14ac:dyDescent="0.35">
      <c r="A281">
        <v>0</v>
      </c>
      <c r="B281" t="s">
        <v>9</v>
      </c>
      <c r="C281">
        <v>2</v>
      </c>
      <c r="D281" t="s">
        <v>8</v>
      </c>
      <c r="F281" s="2">
        <v>0</v>
      </c>
      <c r="G281">
        <v>0</v>
      </c>
      <c r="H281">
        <v>0</v>
      </c>
      <c r="I281" s="3">
        <f>Table13[Age]/$E$1</f>
        <v>0</v>
      </c>
      <c r="J281" s="3">
        <f>LOG10(Table13[Fare] + 1)</f>
        <v>0</v>
      </c>
      <c r="K281" s="5">
        <v>0</v>
      </c>
      <c r="L281">
        <v>1</v>
      </c>
      <c r="M281">
        <f t="shared" si="8"/>
        <v>1</v>
      </c>
      <c r="N281">
        <f t="shared" si="9"/>
        <v>0</v>
      </c>
      <c r="O281">
        <f>IF(Table13[Sex]="male",1,0)</f>
        <v>1</v>
      </c>
      <c r="P281">
        <v>1</v>
      </c>
      <c r="AC281" s="3">
        <f>SUMPRODUCT(Table13[[#This Row],[SibSp]:[Ones]],$R$4:$AA$4)</f>
        <v>6.5005871959313236E-3</v>
      </c>
      <c r="AD281" s="3">
        <f>(AC281-Table13[[#This Row],[Survived]])^2</f>
        <v>4.225763389190627E-5</v>
      </c>
    </row>
    <row r="282" spans="1:30" x14ac:dyDescent="0.35">
      <c r="A282">
        <v>0</v>
      </c>
      <c r="B282" t="s">
        <v>12</v>
      </c>
      <c r="C282">
        <v>3</v>
      </c>
      <c r="D282" t="s">
        <v>8</v>
      </c>
      <c r="E282">
        <v>7</v>
      </c>
      <c r="F282" s="2">
        <v>29.125</v>
      </c>
      <c r="G282">
        <v>4</v>
      </c>
      <c r="H282">
        <v>1</v>
      </c>
      <c r="I282" s="3">
        <f>Table13[Age]/$E$1</f>
        <v>8.7499999999999994E-2</v>
      </c>
      <c r="J282" s="3">
        <f>LOG10(Table13[Fare] + 1)</f>
        <v>1.4789270555829248</v>
      </c>
      <c r="K282" s="5">
        <v>0</v>
      </c>
      <c r="L282">
        <v>0</v>
      </c>
      <c r="M282">
        <f t="shared" si="8"/>
        <v>0</v>
      </c>
      <c r="N282">
        <f t="shared" si="9"/>
        <v>0</v>
      </c>
      <c r="O282">
        <f>IF(Table13[Sex]="male",1,0)</f>
        <v>1</v>
      </c>
      <c r="P282">
        <v>1</v>
      </c>
      <c r="AC282" s="3">
        <f>SUMPRODUCT(Table13[[#This Row],[SibSp]:[Ones]],$R$4:$AA$4)</f>
        <v>0.28951863049854604</v>
      </c>
      <c r="AD282" s="3">
        <f>(AC282-Table13[[#This Row],[Survived]])^2</f>
        <v>8.3821037405753626E-2</v>
      </c>
    </row>
    <row r="283" spans="1:30" x14ac:dyDescent="0.35">
      <c r="A283">
        <v>1</v>
      </c>
      <c r="B283" t="s">
        <v>9</v>
      </c>
      <c r="C283">
        <v>3</v>
      </c>
      <c r="D283" t="s">
        <v>10</v>
      </c>
      <c r="E283">
        <v>35</v>
      </c>
      <c r="F283" s="2">
        <v>20.25</v>
      </c>
      <c r="G283">
        <v>1</v>
      </c>
      <c r="H283">
        <v>1</v>
      </c>
      <c r="I283" s="3">
        <f>Table13[Age]/$E$1</f>
        <v>0.4375</v>
      </c>
      <c r="J283" s="3">
        <f>LOG10(Table13[Fare] + 1)</f>
        <v>1.3273589343863303</v>
      </c>
      <c r="K283" s="5">
        <v>0</v>
      </c>
      <c r="L283">
        <v>0</v>
      </c>
      <c r="M283">
        <f t="shared" si="8"/>
        <v>1</v>
      </c>
      <c r="N283">
        <f t="shared" si="9"/>
        <v>0</v>
      </c>
      <c r="O283">
        <f>IF(Table13[Sex]="male",1,0)</f>
        <v>0</v>
      </c>
      <c r="P283">
        <v>1</v>
      </c>
      <c r="AC283" s="3">
        <f>SUMPRODUCT(Table13[[#This Row],[SibSp]:[Ones]],$R$4:$AA$4)</f>
        <v>0.26546355162947688</v>
      </c>
      <c r="AD283" s="3">
        <f>(AC283-Table13[[#This Row],[Survived]])^2</f>
        <v>0.53954379398478214</v>
      </c>
    </row>
    <row r="284" spans="1:30" x14ac:dyDescent="0.35">
      <c r="A284">
        <v>0</v>
      </c>
      <c r="B284" t="s">
        <v>12</v>
      </c>
      <c r="C284">
        <v>3</v>
      </c>
      <c r="D284" t="s">
        <v>8</v>
      </c>
      <c r="E284">
        <v>65</v>
      </c>
      <c r="F284" s="2">
        <v>7.75</v>
      </c>
      <c r="G284">
        <v>0</v>
      </c>
      <c r="H284">
        <v>0</v>
      </c>
      <c r="I284" s="3">
        <f>Table13[Age]/$E$1</f>
        <v>0.8125</v>
      </c>
      <c r="J284" s="3">
        <f>LOG10(Table13[Fare] + 1)</f>
        <v>0.94200805302231327</v>
      </c>
      <c r="K284" s="5">
        <v>0</v>
      </c>
      <c r="L284">
        <v>0</v>
      </c>
      <c r="M284">
        <f t="shared" si="8"/>
        <v>1</v>
      </c>
      <c r="N284">
        <f t="shared" si="9"/>
        <v>0</v>
      </c>
      <c r="O284">
        <f>IF(Table13[Sex]="male",1,0)</f>
        <v>1</v>
      </c>
      <c r="P284">
        <v>1</v>
      </c>
      <c r="AC284" s="3">
        <f>SUMPRODUCT(Table13[[#This Row],[SibSp]:[Ones]],$R$4:$AA$4)</f>
        <v>0.19002625469670581</v>
      </c>
      <c r="AD284" s="3">
        <f>(AC284-Table13[[#This Row],[Survived]])^2</f>
        <v>3.6109977474057309E-2</v>
      </c>
    </row>
    <row r="285" spans="1:30" x14ac:dyDescent="0.35">
      <c r="A285">
        <v>0</v>
      </c>
      <c r="B285" t="s">
        <v>9</v>
      </c>
      <c r="C285">
        <v>3</v>
      </c>
      <c r="D285" t="s">
        <v>8</v>
      </c>
      <c r="E285">
        <v>28</v>
      </c>
      <c r="F285" s="2">
        <v>7.8541999999999996</v>
      </c>
      <c r="G285">
        <v>0</v>
      </c>
      <c r="H285">
        <v>0</v>
      </c>
      <c r="I285" s="3">
        <f>Table13[Age]/$E$1</f>
        <v>0.35</v>
      </c>
      <c r="J285" s="3">
        <f>LOG10(Table13[Fare] + 1)</f>
        <v>0.94714932766263737</v>
      </c>
      <c r="K285" s="5">
        <v>0</v>
      </c>
      <c r="L285">
        <v>0</v>
      </c>
      <c r="M285">
        <f t="shared" si="8"/>
        <v>1</v>
      </c>
      <c r="N285">
        <f t="shared" si="9"/>
        <v>0</v>
      </c>
      <c r="O285">
        <f>IF(Table13[Sex]="male",1,0)</f>
        <v>1</v>
      </c>
      <c r="P285">
        <v>1</v>
      </c>
      <c r="AC285" s="3">
        <f>SUMPRODUCT(Table13[[#This Row],[SibSp]:[Ones]],$R$4:$AA$4)</f>
        <v>0.19103272407412675</v>
      </c>
      <c r="AD285" s="3">
        <f>(AC285-Table13[[#This Row],[Survived]])^2</f>
        <v>3.6493501667181447E-2</v>
      </c>
    </row>
    <row r="286" spans="1:30" x14ac:dyDescent="0.35">
      <c r="A286">
        <v>0</v>
      </c>
      <c r="B286" t="s">
        <v>9</v>
      </c>
      <c r="C286">
        <v>3</v>
      </c>
      <c r="D286" t="s">
        <v>8</v>
      </c>
      <c r="E286">
        <v>16</v>
      </c>
      <c r="F286" s="2">
        <v>9.5</v>
      </c>
      <c r="G286">
        <v>0</v>
      </c>
      <c r="H286">
        <v>0</v>
      </c>
      <c r="I286" s="3">
        <f>Table13[Age]/$E$1</f>
        <v>0.2</v>
      </c>
      <c r="J286" s="3">
        <f>LOG10(Table13[Fare] + 1)</f>
        <v>1.0211892990699381</v>
      </c>
      <c r="K286" s="5">
        <v>0</v>
      </c>
      <c r="L286">
        <v>0</v>
      </c>
      <c r="M286">
        <f t="shared" si="8"/>
        <v>1</v>
      </c>
      <c r="N286">
        <f t="shared" si="9"/>
        <v>0</v>
      </c>
      <c r="O286">
        <f>IF(Table13[Sex]="male",1,0)</f>
        <v>1</v>
      </c>
      <c r="P286">
        <v>1</v>
      </c>
      <c r="AC286" s="3">
        <f>SUMPRODUCT(Table13[[#This Row],[SibSp]:[Ones]],$R$4:$AA$4)</f>
        <v>0.20552698262668542</v>
      </c>
      <c r="AD286" s="3">
        <f>(AC286-Table13[[#This Row],[Survived]])^2</f>
        <v>4.224134058762985E-2</v>
      </c>
    </row>
    <row r="287" spans="1:30" x14ac:dyDescent="0.35">
      <c r="A287">
        <v>1</v>
      </c>
      <c r="B287" t="s">
        <v>9</v>
      </c>
      <c r="C287">
        <v>3</v>
      </c>
      <c r="D287" t="s">
        <v>8</v>
      </c>
      <c r="E287">
        <v>19</v>
      </c>
      <c r="F287" s="2">
        <v>8.0500000000000007</v>
      </c>
      <c r="G287">
        <v>0</v>
      </c>
      <c r="H287">
        <v>0</v>
      </c>
      <c r="I287" s="3">
        <f>Table13[Age]/$E$1</f>
        <v>0.23749999999999999</v>
      </c>
      <c r="J287" s="3">
        <f>LOG10(Table13[Fare] + 1)</f>
        <v>0.9566485792052033</v>
      </c>
      <c r="K287" s="5">
        <v>0</v>
      </c>
      <c r="L287">
        <v>0</v>
      </c>
      <c r="M287">
        <f t="shared" si="8"/>
        <v>0</v>
      </c>
      <c r="N287">
        <f t="shared" si="9"/>
        <v>1</v>
      </c>
      <c r="O287">
        <f>IF(Table13[Sex]="male",1,0)</f>
        <v>1</v>
      </c>
      <c r="P287">
        <v>1</v>
      </c>
      <c r="AC287" s="3">
        <f>SUMPRODUCT(Table13[[#This Row],[SibSp]:[Ones]],$R$4:$AA$4)</f>
        <v>0.32982109565554418</v>
      </c>
      <c r="AD287" s="3">
        <f>(AC287-Table13[[#This Row],[Survived]])^2</f>
        <v>0.44913976382833526</v>
      </c>
    </row>
    <row r="288" spans="1:30" x14ac:dyDescent="0.35">
      <c r="A288">
        <v>0</v>
      </c>
      <c r="B288" t="s">
        <v>9</v>
      </c>
      <c r="C288">
        <v>1</v>
      </c>
      <c r="D288" t="s">
        <v>8</v>
      </c>
      <c r="F288" s="2">
        <v>26</v>
      </c>
      <c r="G288">
        <v>0</v>
      </c>
      <c r="H288">
        <v>0</v>
      </c>
      <c r="I288" s="3">
        <f>Table13[Age]/$E$1</f>
        <v>0</v>
      </c>
      <c r="J288" s="3">
        <f>LOG10(Table13[Fare] + 1)</f>
        <v>1.4313637641589874</v>
      </c>
      <c r="K288" s="5">
        <v>1</v>
      </c>
      <c r="L288">
        <v>0</v>
      </c>
      <c r="M288">
        <f t="shared" si="8"/>
        <v>1</v>
      </c>
      <c r="N288">
        <f t="shared" si="9"/>
        <v>0</v>
      </c>
      <c r="O288">
        <f>IF(Table13[Sex]="male",1,0)</f>
        <v>1</v>
      </c>
      <c r="P288">
        <v>1</v>
      </c>
      <c r="AC288" s="3">
        <f>SUMPRODUCT(Table13[[#This Row],[SibSp]:[Ones]],$R$4:$AA$4)</f>
        <v>0.50531914543286005</v>
      </c>
      <c r="AD288" s="3">
        <f>(AC288-Table13[[#This Row],[Survived]])^2</f>
        <v>0.25534743874099597</v>
      </c>
    </row>
    <row r="289" spans="1:30" x14ac:dyDescent="0.35">
      <c r="A289">
        <v>0</v>
      </c>
      <c r="B289" t="s">
        <v>11</v>
      </c>
      <c r="C289">
        <v>3</v>
      </c>
      <c r="D289" t="s">
        <v>8</v>
      </c>
      <c r="E289">
        <v>33</v>
      </c>
      <c r="F289" s="2">
        <v>8.6624999999999996</v>
      </c>
      <c r="G289">
        <v>0</v>
      </c>
      <c r="H289">
        <v>0</v>
      </c>
      <c r="I289" s="3">
        <f>Table13[Age]/$E$1</f>
        <v>0.41249999999999998</v>
      </c>
      <c r="J289" s="3">
        <f>LOG10(Table13[Fare] + 1)</f>
        <v>0.98508950692638131</v>
      </c>
      <c r="K289" s="5">
        <v>0</v>
      </c>
      <c r="L289">
        <v>0</v>
      </c>
      <c r="M289">
        <f t="shared" si="8"/>
        <v>1</v>
      </c>
      <c r="N289">
        <f t="shared" si="9"/>
        <v>0</v>
      </c>
      <c r="O289">
        <f>IF(Table13[Sex]="male",1,0)</f>
        <v>1</v>
      </c>
      <c r="P289">
        <v>1</v>
      </c>
      <c r="AC289" s="3">
        <f>SUMPRODUCT(Table13[[#This Row],[SibSp]:[Ones]],$R$4:$AA$4)</f>
        <v>0.19845999284971821</v>
      </c>
      <c r="AD289" s="3">
        <f>(AC289-Table13[[#This Row],[Survived]])^2</f>
        <v>3.9386368761910207E-2</v>
      </c>
    </row>
    <row r="290" spans="1:30" x14ac:dyDescent="0.35">
      <c r="A290">
        <v>1</v>
      </c>
      <c r="B290" t="s">
        <v>9</v>
      </c>
      <c r="C290">
        <v>3</v>
      </c>
      <c r="D290" t="s">
        <v>8</v>
      </c>
      <c r="E290">
        <v>30</v>
      </c>
      <c r="F290" s="2">
        <v>9.5</v>
      </c>
      <c r="G290">
        <v>0</v>
      </c>
      <c r="H290">
        <v>0</v>
      </c>
      <c r="I290" s="3">
        <f>Table13[Age]/$E$1</f>
        <v>0.375</v>
      </c>
      <c r="J290" s="3">
        <f>LOG10(Table13[Fare] + 1)</f>
        <v>1.0211892990699381</v>
      </c>
      <c r="K290" s="5">
        <v>0</v>
      </c>
      <c r="L290">
        <v>0</v>
      </c>
      <c r="M290">
        <f t="shared" si="8"/>
        <v>1</v>
      </c>
      <c r="N290">
        <f t="shared" si="9"/>
        <v>0</v>
      </c>
      <c r="O290">
        <f>IF(Table13[Sex]="male",1,0)</f>
        <v>1</v>
      </c>
      <c r="P290">
        <v>1</v>
      </c>
      <c r="AC290" s="3">
        <f>SUMPRODUCT(Table13[[#This Row],[SibSp]:[Ones]],$R$4:$AA$4)</f>
        <v>0.20552698262668542</v>
      </c>
      <c r="AD290" s="3">
        <f>(AC290-Table13[[#This Row],[Survived]])^2</f>
        <v>0.63118737533425895</v>
      </c>
    </row>
    <row r="291" spans="1:30" x14ac:dyDescent="0.35">
      <c r="A291">
        <v>0</v>
      </c>
      <c r="B291" t="s">
        <v>9</v>
      </c>
      <c r="C291">
        <v>3</v>
      </c>
      <c r="D291" t="s">
        <v>8</v>
      </c>
      <c r="E291">
        <v>22</v>
      </c>
      <c r="F291" s="2">
        <v>7.8958000000000004</v>
      </c>
      <c r="G291">
        <v>0</v>
      </c>
      <c r="H291">
        <v>0</v>
      </c>
      <c r="I291" s="3">
        <f>Table13[Age]/$E$1</f>
        <v>0.27500000000000002</v>
      </c>
      <c r="J291" s="3">
        <f>LOG10(Table13[Fare] + 1)</f>
        <v>0.94918501031343461</v>
      </c>
      <c r="K291" s="5">
        <v>0</v>
      </c>
      <c r="L291">
        <v>0</v>
      </c>
      <c r="M291">
        <f t="shared" si="8"/>
        <v>0</v>
      </c>
      <c r="N291">
        <f t="shared" si="9"/>
        <v>0</v>
      </c>
      <c r="O291">
        <f>IF(Table13[Sex]="male",1,0)</f>
        <v>1</v>
      </c>
      <c r="P291">
        <v>1</v>
      </c>
      <c r="AC291" s="3">
        <f>SUMPRODUCT(Table13[[#This Row],[SibSp]:[Ones]],$R$4:$AA$4)</f>
        <v>0.1858149414728083</v>
      </c>
      <c r="AD291" s="3">
        <f>(AC291-Table13[[#This Row],[Survived]])^2</f>
        <v>3.4527192474543174E-2</v>
      </c>
    </row>
    <row r="292" spans="1:30" x14ac:dyDescent="0.35">
      <c r="A292">
        <v>1</v>
      </c>
      <c r="B292" t="s">
        <v>9</v>
      </c>
      <c r="C292">
        <v>2</v>
      </c>
      <c r="D292" t="s">
        <v>8</v>
      </c>
      <c r="E292">
        <v>42</v>
      </c>
      <c r="F292" s="2">
        <v>13</v>
      </c>
      <c r="G292">
        <v>0</v>
      </c>
      <c r="H292">
        <v>0</v>
      </c>
      <c r="I292" s="3">
        <f>Table13[Age]/$E$1</f>
        <v>0.52500000000000002</v>
      </c>
      <c r="J292" s="3">
        <f>LOG10(Table13[Fare] + 1)</f>
        <v>1.146128035678238</v>
      </c>
      <c r="K292" s="5">
        <v>0</v>
      </c>
      <c r="L292">
        <v>1</v>
      </c>
      <c r="M292">
        <f t="shared" si="8"/>
        <v>1</v>
      </c>
      <c r="N292">
        <f t="shared" si="9"/>
        <v>0</v>
      </c>
      <c r="O292">
        <f>IF(Table13[Sex]="male",1,0)</f>
        <v>1</v>
      </c>
      <c r="P292">
        <v>1</v>
      </c>
      <c r="AC292" s="3">
        <f>SUMPRODUCT(Table13[[#This Row],[SibSp]:[Ones]],$R$4:$AA$4)</f>
        <v>0.23086961068016387</v>
      </c>
      <c r="AD292" s="3">
        <f>(AC292-Table13[[#This Row],[Survived]])^2</f>
        <v>0.59156155577528269</v>
      </c>
    </row>
    <row r="293" spans="1:30" x14ac:dyDescent="0.35">
      <c r="A293">
        <v>1</v>
      </c>
      <c r="B293" t="s">
        <v>12</v>
      </c>
      <c r="C293">
        <v>3</v>
      </c>
      <c r="D293" t="s">
        <v>10</v>
      </c>
      <c r="E293">
        <v>22</v>
      </c>
      <c r="F293" s="2">
        <v>7.75</v>
      </c>
      <c r="G293">
        <v>0</v>
      </c>
      <c r="H293">
        <v>0</v>
      </c>
      <c r="I293" s="3">
        <f>Table13[Age]/$E$1</f>
        <v>0.27500000000000002</v>
      </c>
      <c r="J293" s="3">
        <f>LOG10(Table13[Fare] + 1)</f>
        <v>0.94200805302231327</v>
      </c>
      <c r="K293" s="5">
        <v>0</v>
      </c>
      <c r="L293">
        <v>0</v>
      </c>
      <c r="M293">
        <f t="shared" si="8"/>
        <v>0</v>
      </c>
      <c r="N293">
        <f t="shared" si="9"/>
        <v>1</v>
      </c>
      <c r="O293">
        <f>IF(Table13[Sex]="male",1,0)</f>
        <v>0</v>
      </c>
      <c r="P293">
        <v>1</v>
      </c>
      <c r="AC293" s="3">
        <f>SUMPRODUCT(Table13[[#This Row],[SibSp]:[Ones]],$R$4:$AA$4)</f>
        <v>0.32695502793824377</v>
      </c>
      <c r="AD293" s="3">
        <f>(AC293-Table13[[#This Row],[Survived]])^2</f>
        <v>0.45298953441761014</v>
      </c>
    </row>
    <row r="294" spans="1:30" x14ac:dyDescent="0.35">
      <c r="A294">
        <v>1</v>
      </c>
      <c r="B294" t="s">
        <v>9</v>
      </c>
      <c r="C294">
        <v>1</v>
      </c>
      <c r="D294" t="s">
        <v>10</v>
      </c>
      <c r="E294">
        <v>26</v>
      </c>
      <c r="F294" s="2">
        <v>78.849999999999994</v>
      </c>
      <c r="G294">
        <v>0</v>
      </c>
      <c r="H294">
        <v>0</v>
      </c>
      <c r="I294" s="3">
        <f>Table13[Age]/$E$1</f>
        <v>0.32500000000000001</v>
      </c>
      <c r="J294" s="3">
        <f>LOG10(Table13[Fare] + 1)</f>
        <v>1.9022749204745018</v>
      </c>
      <c r="K294" s="5">
        <v>1</v>
      </c>
      <c r="L294">
        <v>0</v>
      </c>
      <c r="M294">
        <f t="shared" si="8"/>
        <v>0</v>
      </c>
      <c r="N294">
        <f t="shared" si="9"/>
        <v>1</v>
      </c>
      <c r="O294">
        <f>IF(Table13[Sex]="male",1,0)</f>
        <v>0</v>
      </c>
      <c r="P294">
        <v>1</v>
      </c>
      <c r="AC294" s="3">
        <f>SUMPRODUCT(Table13[[#This Row],[SibSp]:[Ones]],$R$4:$AA$4)</f>
        <v>0.73443471892819179</v>
      </c>
      <c r="AD294" s="3">
        <f>(AC294-Table13[[#This Row],[Survived]])^2</f>
        <v>7.0524918510748491E-2</v>
      </c>
    </row>
    <row r="295" spans="1:30" x14ac:dyDescent="0.35">
      <c r="A295">
        <v>1</v>
      </c>
      <c r="B295" t="s">
        <v>11</v>
      </c>
      <c r="C295">
        <v>1</v>
      </c>
      <c r="D295" t="s">
        <v>10</v>
      </c>
      <c r="E295">
        <v>19</v>
      </c>
      <c r="F295" s="2">
        <v>91.0792</v>
      </c>
      <c r="G295">
        <v>1</v>
      </c>
      <c r="H295">
        <v>0</v>
      </c>
      <c r="I295" s="3">
        <f>Table13[Age]/$E$1</f>
        <v>0.23749999999999999</v>
      </c>
      <c r="J295" s="3">
        <f>LOG10(Table13[Fare] + 1)</f>
        <v>1.9641615374126258</v>
      </c>
      <c r="K295" s="5">
        <v>1</v>
      </c>
      <c r="L295">
        <v>0</v>
      </c>
      <c r="M295">
        <f t="shared" si="8"/>
        <v>1</v>
      </c>
      <c r="N295">
        <f t="shared" si="9"/>
        <v>0</v>
      </c>
      <c r="O295">
        <f>IF(Table13[Sex]="male",1,0)</f>
        <v>0</v>
      </c>
      <c r="P295">
        <v>1</v>
      </c>
      <c r="AC295" s="3">
        <f>SUMPRODUCT(Table13[[#This Row],[SibSp]:[Ones]],$R$4:$AA$4)</f>
        <v>0.60962103176508897</v>
      </c>
      <c r="AD295" s="3">
        <f>(AC295-Table13[[#This Row],[Survived]])^2</f>
        <v>0.15239573884015367</v>
      </c>
    </row>
    <row r="296" spans="1:30" x14ac:dyDescent="0.35">
      <c r="A296">
        <v>0</v>
      </c>
      <c r="B296" t="s">
        <v>11</v>
      </c>
      <c r="C296">
        <v>2</v>
      </c>
      <c r="D296" t="s">
        <v>8</v>
      </c>
      <c r="E296">
        <v>36</v>
      </c>
      <c r="F296" s="2">
        <v>12.875</v>
      </c>
      <c r="G296">
        <v>0</v>
      </c>
      <c r="H296">
        <v>0</v>
      </c>
      <c r="I296" s="3">
        <f>Table13[Age]/$E$1</f>
        <v>0.45</v>
      </c>
      <c r="J296" s="3">
        <f>LOG10(Table13[Fare] + 1)</f>
        <v>1.1422329917947138</v>
      </c>
      <c r="K296" s="5">
        <v>0</v>
      </c>
      <c r="L296">
        <v>1</v>
      </c>
      <c r="M296">
        <f t="shared" si="8"/>
        <v>1</v>
      </c>
      <c r="N296">
        <f t="shared" si="9"/>
        <v>0</v>
      </c>
      <c r="O296">
        <f>IF(Table13[Sex]="male",1,0)</f>
        <v>1</v>
      </c>
      <c r="P296">
        <v>1</v>
      </c>
      <c r="AC296" s="3">
        <f>SUMPRODUCT(Table13[[#This Row],[SibSp]:[Ones]],$R$4:$AA$4)</f>
        <v>0.23010710669686554</v>
      </c>
      <c r="AD296" s="3">
        <f>(AC296-Table13[[#This Row],[Survived]])^2</f>
        <v>5.2949280552402667E-2</v>
      </c>
    </row>
    <row r="297" spans="1:30" x14ac:dyDescent="0.35">
      <c r="A297">
        <v>0</v>
      </c>
      <c r="B297" t="s">
        <v>9</v>
      </c>
      <c r="C297">
        <v>3</v>
      </c>
      <c r="D297" t="s">
        <v>10</v>
      </c>
      <c r="E297">
        <v>24</v>
      </c>
      <c r="F297" s="2">
        <v>8.85</v>
      </c>
      <c r="G297">
        <v>0</v>
      </c>
      <c r="H297">
        <v>0</v>
      </c>
      <c r="I297" s="3">
        <f>Table13[Age]/$E$1</f>
        <v>0.3</v>
      </c>
      <c r="J297" s="3">
        <f>LOG10(Table13[Fare] + 1)</f>
        <v>0.99343623049761176</v>
      </c>
      <c r="K297" s="5">
        <v>0</v>
      </c>
      <c r="L297">
        <v>0</v>
      </c>
      <c r="M297">
        <f t="shared" si="8"/>
        <v>0</v>
      </c>
      <c r="N297">
        <f t="shared" si="9"/>
        <v>1</v>
      </c>
      <c r="O297">
        <f>IF(Table13[Sex]="male",1,0)</f>
        <v>0</v>
      </c>
      <c r="P297">
        <v>1</v>
      </c>
      <c r="AC297" s="3">
        <f>SUMPRODUCT(Table13[[#This Row],[SibSp]:[Ones]],$R$4:$AA$4)</f>
        <v>0.33702274253949965</v>
      </c>
      <c r="AD297" s="3">
        <f>(AC297-Table13[[#This Row],[Survived]])^2</f>
        <v>0.11358432898884586</v>
      </c>
    </row>
    <row r="298" spans="1:30" x14ac:dyDescent="0.35">
      <c r="A298">
        <v>0</v>
      </c>
      <c r="B298" t="s">
        <v>9</v>
      </c>
      <c r="C298">
        <v>3</v>
      </c>
      <c r="D298" t="s">
        <v>8</v>
      </c>
      <c r="E298">
        <v>24</v>
      </c>
      <c r="F298" s="2">
        <v>7.8958000000000004</v>
      </c>
      <c r="G298">
        <v>0</v>
      </c>
      <c r="H298">
        <v>0</v>
      </c>
      <c r="I298" s="3">
        <f>Table13[Age]/$E$1</f>
        <v>0.3</v>
      </c>
      <c r="J298" s="3">
        <f>LOG10(Table13[Fare] + 1)</f>
        <v>0.94918501031343461</v>
      </c>
      <c r="K298" s="5">
        <v>0</v>
      </c>
      <c r="L298">
        <v>0</v>
      </c>
      <c r="M298">
        <f t="shared" si="8"/>
        <v>0</v>
      </c>
      <c r="N298">
        <f t="shared" si="9"/>
        <v>1</v>
      </c>
      <c r="O298">
        <f>IF(Table13[Sex]="male",1,0)</f>
        <v>1</v>
      </c>
      <c r="P298">
        <v>1</v>
      </c>
      <c r="AC298" s="3">
        <f>SUMPRODUCT(Table13[[#This Row],[SibSp]:[Ones]],$R$4:$AA$4)</f>
        <v>0.32836000787841602</v>
      </c>
      <c r="AD298" s="3">
        <f>(AC298-Table13[[#This Row],[Survived]])^2</f>
        <v>0.10782029477391343</v>
      </c>
    </row>
    <row r="299" spans="1:30" x14ac:dyDescent="0.35">
      <c r="A299">
        <v>0</v>
      </c>
      <c r="B299" t="s">
        <v>11</v>
      </c>
      <c r="C299">
        <v>1</v>
      </c>
      <c r="D299" t="s">
        <v>8</v>
      </c>
      <c r="F299" s="2">
        <v>27.720800000000001</v>
      </c>
      <c r="G299">
        <v>0</v>
      </c>
      <c r="H299">
        <v>0</v>
      </c>
      <c r="I299" s="3">
        <f>Table13[Age]/$E$1</f>
        <v>0</v>
      </c>
      <c r="J299" s="3">
        <f>LOG10(Table13[Fare] + 1)</f>
        <v>1.4581965327411079</v>
      </c>
      <c r="K299" s="5">
        <v>1</v>
      </c>
      <c r="L299">
        <v>0</v>
      </c>
      <c r="M299">
        <f t="shared" si="8"/>
        <v>1</v>
      </c>
      <c r="N299">
        <f t="shared" si="9"/>
        <v>0</v>
      </c>
      <c r="O299">
        <f>IF(Table13[Sex]="male",1,0)</f>
        <v>1</v>
      </c>
      <c r="P299">
        <v>1</v>
      </c>
      <c r="AC299" s="3">
        <f>SUMPRODUCT(Table13[[#This Row],[SibSp]:[Ones]],$R$4:$AA$4)</f>
        <v>0.51057199842723433</v>
      </c>
      <c r="AD299" s="3">
        <f>(AC299-Table13[[#This Row],[Survived]])^2</f>
        <v>0.26068376557797979</v>
      </c>
    </row>
    <row r="300" spans="1:30" x14ac:dyDescent="0.35">
      <c r="A300">
        <v>0</v>
      </c>
      <c r="B300" t="s">
        <v>11</v>
      </c>
      <c r="C300">
        <v>3</v>
      </c>
      <c r="D300" t="s">
        <v>8</v>
      </c>
      <c r="E300">
        <v>23.5</v>
      </c>
      <c r="F300" s="2">
        <v>7.2291999999999996</v>
      </c>
      <c r="G300">
        <v>0</v>
      </c>
      <c r="H300">
        <v>0</v>
      </c>
      <c r="I300" s="3">
        <f>Table13[Age]/$E$1</f>
        <v>0.29375000000000001</v>
      </c>
      <c r="J300" s="3">
        <f>LOG10(Table13[Fare] + 1)</f>
        <v>0.91535761741483168</v>
      </c>
      <c r="K300" s="5">
        <v>0</v>
      </c>
      <c r="L300">
        <v>0</v>
      </c>
      <c r="M300">
        <f t="shared" si="8"/>
        <v>1</v>
      </c>
      <c r="N300">
        <f t="shared" si="9"/>
        <v>0</v>
      </c>
      <c r="O300">
        <f>IF(Table13[Sex]="male",1,0)</f>
        <v>1</v>
      </c>
      <c r="P300">
        <v>1</v>
      </c>
      <c r="AC300" s="3">
        <f>SUMPRODUCT(Table13[[#This Row],[SibSp]:[Ones]],$R$4:$AA$4)</f>
        <v>0.18480909568258083</v>
      </c>
      <c r="AD300" s="3">
        <f>(AC300-Table13[[#This Row],[Survived]])^2</f>
        <v>3.4154401847013315E-2</v>
      </c>
    </row>
    <row r="301" spans="1:30" x14ac:dyDescent="0.35">
      <c r="A301">
        <v>0</v>
      </c>
      <c r="B301" t="s">
        <v>9</v>
      </c>
      <c r="C301">
        <v>1</v>
      </c>
      <c r="D301" t="s">
        <v>10</v>
      </c>
      <c r="E301">
        <v>2</v>
      </c>
      <c r="F301" s="2">
        <v>151.55000000000001</v>
      </c>
      <c r="G301">
        <v>1</v>
      </c>
      <c r="H301">
        <v>2</v>
      </c>
      <c r="I301" s="3">
        <f>Table13[Age]/$E$1</f>
        <v>2.5000000000000001E-2</v>
      </c>
      <c r="J301" s="3">
        <f>LOG10(Table13[Fare] + 1)</f>
        <v>2.1834122119784261</v>
      </c>
      <c r="K301" s="5">
        <v>1</v>
      </c>
      <c r="L301">
        <v>0</v>
      </c>
      <c r="M301">
        <f t="shared" si="8"/>
        <v>0</v>
      </c>
      <c r="N301">
        <f t="shared" si="9"/>
        <v>1</v>
      </c>
      <c r="O301">
        <f>IF(Table13[Sex]="male",1,0)</f>
        <v>0</v>
      </c>
      <c r="P301">
        <v>1</v>
      </c>
      <c r="AC301" s="3">
        <f>SUMPRODUCT(Table13[[#This Row],[SibSp]:[Ones]],$R$4:$AA$4)</f>
        <v>0.78947089080091792</v>
      </c>
      <c r="AD301" s="3">
        <f>(AC301-Table13[[#This Row],[Survived]])^2</f>
        <v>0.62326428742199491</v>
      </c>
    </row>
    <row r="302" spans="1:30" x14ac:dyDescent="0.35">
      <c r="A302">
        <v>1</v>
      </c>
      <c r="B302" t="s">
        <v>9</v>
      </c>
      <c r="C302">
        <v>1</v>
      </c>
      <c r="D302" t="s">
        <v>8</v>
      </c>
      <c r="F302" s="2">
        <v>30.5</v>
      </c>
      <c r="G302">
        <v>0</v>
      </c>
      <c r="H302">
        <v>0</v>
      </c>
      <c r="I302" s="3">
        <f>Table13[Age]/$E$1</f>
        <v>0</v>
      </c>
      <c r="J302" s="3">
        <f>LOG10(Table13[Fare] + 1)</f>
        <v>1.4983105537896004</v>
      </c>
      <c r="K302" s="5">
        <v>1</v>
      </c>
      <c r="L302">
        <v>0</v>
      </c>
      <c r="M302">
        <f t="shared" si="8"/>
        <v>0</v>
      </c>
      <c r="N302">
        <f t="shared" si="9"/>
        <v>0</v>
      </c>
      <c r="O302">
        <f>IF(Table13[Sex]="male",1,0)</f>
        <v>1</v>
      </c>
      <c r="P302">
        <v>1</v>
      </c>
      <c r="AC302" s="3">
        <f>SUMPRODUCT(Table13[[#This Row],[SibSp]:[Ones]],$R$4:$AA$4)</f>
        <v>0.51280853099510837</v>
      </c>
      <c r="AD302" s="3">
        <f>(AC302-Table13[[#This Row],[Survived]])^2</f>
        <v>0.23735552747114427</v>
      </c>
    </row>
    <row r="303" spans="1:30" x14ac:dyDescent="0.35">
      <c r="A303">
        <v>1</v>
      </c>
      <c r="B303" t="s">
        <v>11</v>
      </c>
      <c r="C303">
        <v>1</v>
      </c>
      <c r="D303" t="s">
        <v>10</v>
      </c>
      <c r="E303">
        <v>50</v>
      </c>
      <c r="F303" s="2">
        <v>247.52080000000001</v>
      </c>
      <c r="G303">
        <v>0</v>
      </c>
      <c r="H303">
        <v>1</v>
      </c>
      <c r="I303" s="3">
        <f>Table13[Age]/$E$1</f>
        <v>0.625</v>
      </c>
      <c r="J303" s="3">
        <f>LOG10(Table13[Fare] + 1)</f>
        <v>2.3953627429574396</v>
      </c>
      <c r="K303" s="5">
        <v>1</v>
      </c>
      <c r="L303">
        <v>0</v>
      </c>
      <c r="M303">
        <f t="shared" si="8"/>
        <v>0</v>
      </c>
      <c r="N303">
        <f t="shared" si="9"/>
        <v>0</v>
      </c>
      <c r="O303">
        <f>IF(Table13[Sex]="male",1,0)</f>
        <v>0</v>
      </c>
      <c r="P303">
        <v>1</v>
      </c>
      <c r="AC303" s="3">
        <f>SUMPRODUCT(Table13[[#This Row],[SibSp]:[Ones]],$R$4:$AA$4)</f>
        <v>0.68841781497783217</v>
      </c>
      <c r="AD303" s="3">
        <f>(AC303-Table13[[#This Row],[Survived]])^2</f>
        <v>9.7083458023188435E-2</v>
      </c>
    </row>
    <row r="304" spans="1:30" x14ac:dyDescent="0.35">
      <c r="A304">
        <v>1</v>
      </c>
      <c r="B304" t="s">
        <v>12</v>
      </c>
      <c r="C304">
        <v>3</v>
      </c>
      <c r="D304" t="s">
        <v>10</v>
      </c>
      <c r="F304" s="2">
        <v>7.75</v>
      </c>
      <c r="G304">
        <v>0</v>
      </c>
      <c r="H304">
        <v>0</v>
      </c>
      <c r="I304" s="3">
        <f>Table13[Age]/$E$1</f>
        <v>0</v>
      </c>
      <c r="J304" s="3">
        <f>LOG10(Table13[Fare] + 1)</f>
        <v>0.94200805302231327</v>
      </c>
      <c r="K304" s="5">
        <v>0</v>
      </c>
      <c r="L304">
        <v>0</v>
      </c>
      <c r="M304">
        <f t="shared" si="8"/>
        <v>1</v>
      </c>
      <c r="N304">
        <f t="shared" si="9"/>
        <v>0</v>
      </c>
      <c r="O304">
        <f>IF(Table13[Sex]="male",1,0)</f>
        <v>0</v>
      </c>
      <c r="P304">
        <v>1</v>
      </c>
      <c r="AC304" s="3">
        <f>SUMPRODUCT(Table13[[#This Row],[SibSp]:[Ones]],$R$4:$AA$4)</f>
        <v>0.19002625469670581</v>
      </c>
      <c r="AD304" s="3">
        <f>(AC304-Table13[[#This Row],[Survived]])^2</f>
        <v>0.6560574680806458</v>
      </c>
    </row>
    <row r="305" spans="1:30" x14ac:dyDescent="0.35">
      <c r="A305">
        <v>1</v>
      </c>
      <c r="B305" t="s">
        <v>12</v>
      </c>
      <c r="C305">
        <v>3</v>
      </c>
      <c r="D305" t="s">
        <v>8</v>
      </c>
      <c r="F305" s="2">
        <v>23.25</v>
      </c>
      <c r="G305">
        <v>2</v>
      </c>
      <c r="H305">
        <v>0</v>
      </c>
      <c r="I305" s="3">
        <f>Table13[Age]/$E$1</f>
        <v>0</v>
      </c>
      <c r="J305" s="3">
        <f>LOG10(Table13[Fare] + 1)</f>
        <v>1.3847117429382825</v>
      </c>
      <c r="K305" s="5">
        <v>0</v>
      </c>
      <c r="L305">
        <v>0</v>
      </c>
      <c r="M305">
        <f t="shared" si="8"/>
        <v>0</v>
      </c>
      <c r="N305">
        <f t="shared" si="9"/>
        <v>0</v>
      </c>
      <c r="O305">
        <f>IF(Table13[Sex]="male",1,0)</f>
        <v>1</v>
      </c>
      <c r="P305">
        <v>1</v>
      </c>
      <c r="AC305" s="3">
        <f>SUMPRODUCT(Table13[[#This Row],[SibSp]:[Ones]],$R$4:$AA$4)</f>
        <v>0.27107479434996884</v>
      </c>
      <c r="AD305" s="3">
        <f>(AC305-Table13[[#This Row],[Survived]])^2</f>
        <v>0.53133195543194023</v>
      </c>
    </row>
    <row r="306" spans="1:30" x14ac:dyDescent="0.35">
      <c r="A306">
        <v>0</v>
      </c>
      <c r="B306" t="s">
        <v>9</v>
      </c>
      <c r="C306">
        <v>3</v>
      </c>
      <c r="D306" t="s">
        <v>8</v>
      </c>
      <c r="E306">
        <v>19</v>
      </c>
      <c r="F306" s="2">
        <v>0</v>
      </c>
      <c r="G306">
        <v>0</v>
      </c>
      <c r="H306">
        <v>0</v>
      </c>
      <c r="I306" s="3">
        <f>Table13[Age]/$E$1</f>
        <v>0.23749999999999999</v>
      </c>
      <c r="J306" s="3">
        <f>LOG10(Table13[Fare] + 1)</f>
        <v>0</v>
      </c>
      <c r="K306" s="5">
        <v>0</v>
      </c>
      <c r="L306">
        <v>0</v>
      </c>
      <c r="M306">
        <f t="shared" si="8"/>
        <v>1</v>
      </c>
      <c r="N306">
        <f t="shared" si="9"/>
        <v>0</v>
      </c>
      <c r="O306">
        <f>IF(Table13[Sex]="male",1,0)</f>
        <v>1</v>
      </c>
      <c r="P306">
        <v>1</v>
      </c>
      <c r="AC306" s="3">
        <f>SUMPRODUCT(Table13[[#This Row],[SibSp]:[Ones]],$R$4:$AA$4)</f>
        <v>5.6162931640697487E-3</v>
      </c>
      <c r="AD306" s="3">
        <f>(AC306-Table13[[#This Row],[Survived]])^2</f>
        <v>3.1542748904776589E-5</v>
      </c>
    </row>
    <row r="307" spans="1:30" x14ac:dyDescent="0.35">
      <c r="A307">
        <v>1</v>
      </c>
      <c r="B307" t="s">
        <v>12</v>
      </c>
      <c r="C307">
        <v>2</v>
      </c>
      <c r="D307" t="s">
        <v>10</v>
      </c>
      <c r="F307" s="2">
        <v>12.35</v>
      </c>
      <c r="G307">
        <v>0</v>
      </c>
      <c r="H307">
        <v>0</v>
      </c>
      <c r="I307" s="3">
        <f>Table13[Age]/$E$1</f>
        <v>0</v>
      </c>
      <c r="J307" s="3">
        <f>LOG10(Table13[Fare] + 1)</f>
        <v>1.1254812657005939</v>
      </c>
      <c r="K307" s="5">
        <v>0</v>
      </c>
      <c r="L307">
        <v>1</v>
      </c>
      <c r="M307">
        <f t="shared" si="8"/>
        <v>1</v>
      </c>
      <c r="N307">
        <f t="shared" si="9"/>
        <v>0</v>
      </c>
      <c r="O307">
        <f>IF(Table13[Sex]="male",1,0)</f>
        <v>0</v>
      </c>
      <c r="P307">
        <v>1</v>
      </c>
      <c r="AC307" s="3">
        <f>SUMPRODUCT(Table13[[#This Row],[SibSp]:[Ones]],$R$4:$AA$4)</f>
        <v>0.22682774496029584</v>
      </c>
      <c r="AD307" s="3">
        <f>(AC307-Table13[[#This Row],[Survived]])^2</f>
        <v>0.59779533596318146</v>
      </c>
    </row>
    <row r="308" spans="1:30" x14ac:dyDescent="0.35">
      <c r="A308">
        <v>0</v>
      </c>
      <c r="B308" t="s">
        <v>9</v>
      </c>
      <c r="C308">
        <v>3</v>
      </c>
      <c r="D308" t="s">
        <v>8</v>
      </c>
      <c r="F308" s="2">
        <v>8.0500000000000007</v>
      </c>
      <c r="G308">
        <v>0</v>
      </c>
      <c r="H308">
        <v>0</v>
      </c>
      <c r="I308" s="3">
        <f>Table13[Age]/$E$1</f>
        <v>0</v>
      </c>
      <c r="J308" s="3">
        <f>LOG10(Table13[Fare] + 1)</f>
        <v>0.9566485792052033</v>
      </c>
      <c r="K308" s="5">
        <v>0</v>
      </c>
      <c r="L308">
        <v>0</v>
      </c>
      <c r="M308">
        <f t="shared" si="8"/>
        <v>0</v>
      </c>
      <c r="N308">
        <f t="shared" si="9"/>
        <v>1</v>
      </c>
      <c r="O308">
        <f>IF(Table13[Sex]="male",1,0)</f>
        <v>1</v>
      </c>
      <c r="P308">
        <v>1</v>
      </c>
      <c r="AC308" s="3">
        <f>SUMPRODUCT(Table13[[#This Row],[SibSp]:[Ones]],$R$4:$AA$4)</f>
        <v>0.32982109565554418</v>
      </c>
      <c r="AD308" s="3">
        <f>(AC308-Table13[[#This Row],[Survived]])^2</f>
        <v>0.10878195513942363</v>
      </c>
    </row>
    <row r="309" spans="1:30" x14ac:dyDescent="0.35">
      <c r="A309">
        <v>1</v>
      </c>
      <c r="B309" t="s">
        <v>9</v>
      </c>
      <c r="C309">
        <v>1</v>
      </c>
      <c r="D309" t="s">
        <v>8</v>
      </c>
      <c r="E309">
        <v>0.92</v>
      </c>
      <c r="F309" s="2">
        <v>151.55000000000001</v>
      </c>
      <c r="G309">
        <v>1</v>
      </c>
      <c r="H309">
        <v>2</v>
      </c>
      <c r="I309" s="3">
        <f>Table13[Age]/$E$1</f>
        <v>1.15E-2</v>
      </c>
      <c r="J309" s="3">
        <f>LOG10(Table13[Fare] + 1)</f>
        <v>2.1834122119784261</v>
      </c>
      <c r="K309" s="5">
        <v>1</v>
      </c>
      <c r="L309">
        <v>0</v>
      </c>
      <c r="M309">
        <f t="shared" si="8"/>
        <v>0</v>
      </c>
      <c r="N309">
        <f t="shared" si="9"/>
        <v>1</v>
      </c>
      <c r="O309">
        <f>IF(Table13[Sex]="male",1,0)</f>
        <v>1</v>
      </c>
      <c r="P309">
        <v>1</v>
      </c>
      <c r="AC309" s="3">
        <f>SUMPRODUCT(Table13[[#This Row],[SibSp]:[Ones]],$R$4:$AA$4)</f>
        <v>0.78947089080091792</v>
      </c>
      <c r="AD309" s="3">
        <f>(AC309-Table13[[#This Row],[Survived]])^2</f>
        <v>4.4322505820159022E-2</v>
      </c>
    </row>
    <row r="310" spans="1:30" x14ac:dyDescent="0.35">
      <c r="A310">
        <v>1</v>
      </c>
      <c r="B310" t="s">
        <v>11</v>
      </c>
      <c r="C310">
        <v>1</v>
      </c>
      <c r="D310" t="s">
        <v>10</v>
      </c>
      <c r="F310" s="2">
        <v>110.88330000000001</v>
      </c>
      <c r="G310">
        <v>0</v>
      </c>
      <c r="H310">
        <v>0</v>
      </c>
      <c r="I310" s="3">
        <f>Table13[Age]/$E$1</f>
        <v>0</v>
      </c>
      <c r="J310" s="3">
        <f>LOG10(Table13[Fare] + 1)</f>
        <v>2.048765267412167</v>
      </c>
      <c r="K310" s="5">
        <v>1</v>
      </c>
      <c r="L310">
        <v>0</v>
      </c>
      <c r="M310">
        <f t="shared" si="8"/>
        <v>0</v>
      </c>
      <c r="N310">
        <f t="shared" si="9"/>
        <v>1</v>
      </c>
      <c r="O310">
        <f>IF(Table13[Sex]="male",1,0)</f>
        <v>0</v>
      </c>
      <c r="P310">
        <v>1</v>
      </c>
      <c r="AC310" s="3">
        <f>SUMPRODUCT(Table13[[#This Row],[SibSp]:[Ones]],$R$4:$AA$4)</f>
        <v>0.76311205258474124</v>
      </c>
      <c r="AD310" s="3">
        <f>(AC310-Table13[[#This Row],[Survived]])^2</f>
        <v>5.6115899630614398E-2</v>
      </c>
    </row>
    <row r="311" spans="1:30" x14ac:dyDescent="0.35">
      <c r="A311">
        <v>1</v>
      </c>
      <c r="B311" t="s">
        <v>11</v>
      </c>
      <c r="C311">
        <v>1</v>
      </c>
      <c r="D311" t="s">
        <v>10</v>
      </c>
      <c r="E311">
        <v>17</v>
      </c>
      <c r="F311" s="2">
        <v>108.9</v>
      </c>
      <c r="G311">
        <v>1</v>
      </c>
      <c r="H311">
        <v>0</v>
      </c>
      <c r="I311" s="3">
        <f>Table13[Age]/$E$1</f>
        <v>0.21249999999999999</v>
      </c>
      <c r="J311" s="3">
        <f>LOG10(Table13[Fare] + 1)</f>
        <v>2.0409976924234905</v>
      </c>
      <c r="K311" s="5">
        <v>1</v>
      </c>
      <c r="L311">
        <v>0</v>
      </c>
      <c r="M311">
        <f t="shared" si="8"/>
        <v>0</v>
      </c>
      <c r="N311">
        <f t="shared" si="9"/>
        <v>1</v>
      </c>
      <c r="O311">
        <f>IF(Table13[Sex]="male",1,0)</f>
        <v>0</v>
      </c>
      <c r="P311">
        <v>1</v>
      </c>
      <c r="AC311" s="3">
        <f>SUMPRODUCT(Table13[[#This Row],[SibSp]:[Ones]],$R$4:$AA$4)</f>
        <v>0.7615914517785507</v>
      </c>
      <c r="AD311" s="3">
        <f>(AC311-Table13[[#This Row],[Survived]])^2</f>
        <v>5.683863586505912E-2</v>
      </c>
    </row>
    <row r="312" spans="1:30" x14ac:dyDescent="0.35">
      <c r="A312">
        <v>0</v>
      </c>
      <c r="B312" t="s">
        <v>11</v>
      </c>
      <c r="C312">
        <v>2</v>
      </c>
      <c r="D312" t="s">
        <v>8</v>
      </c>
      <c r="E312">
        <v>30</v>
      </c>
      <c r="F312" s="2">
        <v>24</v>
      </c>
      <c r="G312">
        <v>1</v>
      </c>
      <c r="H312">
        <v>0</v>
      </c>
      <c r="I312" s="3">
        <f>Table13[Age]/$E$1</f>
        <v>0.375</v>
      </c>
      <c r="J312" s="3">
        <f>LOG10(Table13[Fare] + 1)</f>
        <v>1.3979400086720377</v>
      </c>
      <c r="K312" s="5">
        <v>0</v>
      </c>
      <c r="L312">
        <v>1</v>
      </c>
      <c r="M312">
        <f t="shared" si="8"/>
        <v>0</v>
      </c>
      <c r="N312">
        <f t="shared" si="9"/>
        <v>1</v>
      </c>
      <c r="O312">
        <f>IF(Table13[Sex]="male",1,0)</f>
        <v>1</v>
      </c>
      <c r="P312">
        <v>1</v>
      </c>
      <c r="AC312" s="3">
        <f>SUMPRODUCT(Table13[[#This Row],[SibSp]:[Ones]],$R$4:$AA$4)</f>
        <v>0.41709375470357335</v>
      </c>
      <c r="AD312" s="3">
        <f>(AC312-Table13[[#This Row],[Survived]])^2</f>
        <v>0.1739672002127246</v>
      </c>
    </row>
    <row r="313" spans="1:30" x14ac:dyDescent="0.35">
      <c r="A313">
        <v>1</v>
      </c>
      <c r="B313" t="s">
        <v>11</v>
      </c>
      <c r="C313">
        <v>1</v>
      </c>
      <c r="D313" t="s">
        <v>10</v>
      </c>
      <c r="E313">
        <v>30</v>
      </c>
      <c r="F313" s="2">
        <v>56.929200000000002</v>
      </c>
      <c r="G313">
        <v>0</v>
      </c>
      <c r="H313">
        <v>0</v>
      </c>
      <c r="I313" s="3">
        <f>Table13[Age]/$E$1</f>
        <v>0.375</v>
      </c>
      <c r="J313" s="3">
        <f>LOG10(Table13[Fare] + 1)</f>
        <v>1.7628975309505581</v>
      </c>
      <c r="K313" s="5">
        <v>1</v>
      </c>
      <c r="L313">
        <v>0</v>
      </c>
      <c r="M313">
        <f t="shared" si="8"/>
        <v>0</v>
      </c>
      <c r="N313">
        <f t="shared" si="9"/>
        <v>1</v>
      </c>
      <c r="O313">
        <f>IF(Table13[Sex]="male",1,0)</f>
        <v>0</v>
      </c>
      <c r="P313">
        <v>1</v>
      </c>
      <c r="AC313" s="3">
        <f>SUMPRODUCT(Table13[[#This Row],[SibSp]:[Ones]],$R$4:$AA$4)</f>
        <v>0.70714983642833817</v>
      </c>
      <c r="AD313" s="3">
        <f>(AC313-Table13[[#This Row],[Survived]])^2</f>
        <v>8.5761218303949088E-2</v>
      </c>
    </row>
    <row r="314" spans="1:30" x14ac:dyDescent="0.35">
      <c r="A314">
        <v>1</v>
      </c>
      <c r="B314" t="s">
        <v>11</v>
      </c>
      <c r="C314">
        <v>1</v>
      </c>
      <c r="D314" t="s">
        <v>10</v>
      </c>
      <c r="E314">
        <v>24</v>
      </c>
      <c r="F314" s="2">
        <v>83.158299999999997</v>
      </c>
      <c r="G314">
        <v>0</v>
      </c>
      <c r="H314">
        <v>0</v>
      </c>
      <c r="I314" s="3">
        <f>Table13[Age]/$E$1</f>
        <v>0.3</v>
      </c>
      <c r="J314" s="3">
        <f>LOG10(Table13[Fare] + 1)</f>
        <v>1.9250969541376577</v>
      </c>
      <c r="K314" s="5">
        <v>1</v>
      </c>
      <c r="L314">
        <v>0</v>
      </c>
      <c r="M314">
        <f t="shared" si="8"/>
        <v>1</v>
      </c>
      <c r="N314">
        <f t="shared" si="9"/>
        <v>0</v>
      </c>
      <c r="O314">
        <f>IF(Table13[Sex]="male",1,0)</f>
        <v>0</v>
      </c>
      <c r="P314">
        <v>1</v>
      </c>
      <c r="AC314" s="3">
        <f>SUMPRODUCT(Table13[[#This Row],[SibSp]:[Ones]],$R$4:$AA$4)</f>
        <v>0.60197364671788844</v>
      </c>
      <c r="AD314" s="3">
        <f>(AC314-Table13[[#This Row],[Survived]])^2</f>
        <v>0.15842497790705629</v>
      </c>
    </row>
    <row r="315" spans="1:30" x14ac:dyDescent="0.35">
      <c r="A315">
        <v>1</v>
      </c>
      <c r="B315" t="s">
        <v>11</v>
      </c>
      <c r="C315">
        <v>1</v>
      </c>
      <c r="D315" t="s">
        <v>10</v>
      </c>
      <c r="E315">
        <v>18</v>
      </c>
      <c r="F315" s="2">
        <v>262.375</v>
      </c>
      <c r="G315">
        <v>2</v>
      </c>
      <c r="H315">
        <v>2</v>
      </c>
      <c r="I315" s="3">
        <f>Table13[Age]/$E$1</f>
        <v>0.22500000000000001</v>
      </c>
      <c r="J315" s="3">
        <f>LOG10(Table13[Fare] + 1)</f>
        <v>2.4205745486161567</v>
      </c>
      <c r="K315" s="5">
        <v>1</v>
      </c>
      <c r="L315">
        <v>0</v>
      </c>
      <c r="M315">
        <f t="shared" si="8"/>
        <v>1</v>
      </c>
      <c r="N315">
        <f t="shared" si="9"/>
        <v>0</v>
      </c>
      <c r="O315">
        <f>IF(Table13[Sex]="male",1,0)</f>
        <v>0</v>
      </c>
      <c r="P315">
        <v>1</v>
      </c>
      <c r="AC315" s="3">
        <f>SUMPRODUCT(Table13[[#This Row],[SibSp]:[Ones]],$R$4:$AA$4)</f>
        <v>0.69896963719260974</v>
      </c>
      <c r="AD315" s="3">
        <f>(AC315-Table13[[#This Row],[Survived]])^2</f>
        <v>9.0619279331949007E-2</v>
      </c>
    </row>
    <row r="316" spans="1:30" x14ac:dyDescent="0.35">
      <c r="A316">
        <v>0</v>
      </c>
      <c r="B316" t="s">
        <v>9</v>
      </c>
      <c r="C316">
        <v>2</v>
      </c>
      <c r="D316" t="s">
        <v>10</v>
      </c>
      <c r="E316">
        <v>26</v>
      </c>
      <c r="F316" s="2">
        <v>26</v>
      </c>
      <c r="G316">
        <v>1</v>
      </c>
      <c r="H316">
        <v>1</v>
      </c>
      <c r="I316" s="3">
        <f>Table13[Age]/$E$1</f>
        <v>0.32500000000000001</v>
      </c>
      <c r="J316" s="3">
        <f>LOG10(Table13[Fare] + 1)</f>
        <v>1.4313637641589874</v>
      </c>
      <c r="K316" s="5">
        <v>0</v>
      </c>
      <c r="L316">
        <v>1</v>
      </c>
      <c r="M316">
        <f t="shared" si="8"/>
        <v>1</v>
      </c>
      <c r="N316">
        <f t="shared" si="9"/>
        <v>0</v>
      </c>
      <c r="O316">
        <f>IF(Table13[Sex]="male",1,0)</f>
        <v>0</v>
      </c>
      <c r="P316">
        <v>1</v>
      </c>
      <c r="AC316" s="3">
        <f>SUMPRODUCT(Table13[[#This Row],[SibSp]:[Ones]],$R$4:$AA$4)</f>
        <v>0.28670810330037771</v>
      </c>
      <c r="AD316" s="3">
        <f>(AC316-Table13[[#This Row],[Survived]])^2</f>
        <v>8.2201536498100053E-2</v>
      </c>
    </row>
    <row r="317" spans="1:30" x14ac:dyDescent="0.35">
      <c r="A317">
        <v>0</v>
      </c>
      <c r="B317" t="s">
        <v>9</v>
      </c>
      <c r="C317">
        <v>3</v>
      </c>
      <c r="D317" t="s">
        <v>8</v>
      </c>
      <c r="E317">
        <v>28</v>
      </c>
      <c r="F317" s="2">
        <v>7.8958000000000004</v>
      </c>
      <c r="G317">
        <v>0</v>
      </c>
      <c r="H317">
        <v>0</v>
      </c>
      <c r="I317" s="3">
        <f>Table13[Age]/$E$1</f>
        <v>0.35</v>
      </c>
      <c r="J317" s="3">
        <f>LOG10(Table13[Fare] + 1)</f>
        <v>0.94918501031343461</v>
      </c>
      <c r="K317" s="5">
        <v>0</v>
      </c>
      <c r="L317">
        <v>0</v>
      </c>
      <c r="M317">
        <f t="shared" si="8"/>
        <v>1</v>
      </c>
      <c r="N317">
        <f t="shared" si="9"/>
        <v>0</v>
      </c>
      <c r="O317">
        <f>IF(Table13[Sex]="male",1,0)</f>
        <v>1</v>
      </c>
      <c r="P317">
        <v>1</v>
      </c>
      <c r="AC317" s="3">
        <f>SUMPRODUCT(Table13[[#This Row],[SibSp]:[Ones]],$R$4:$AA$4)</f>
        <v>0.19143123463687806</v>
      </c>
      <c r="AD317" s="3">
        <f>(AC317-Table13[[#This Row],[Survived]])^2</f>
        <v>3.664591759459946E-2</v>
      </c>
    </row>
    <row r="318" spans="1:30" x14ac:dyDescent="0.35">
      <c r="A318">
        <v>0</v>
      </c>
      <c r="B318" t="s">
        <v>9</v>
      </c>
      <c r="C318">
        <v>2</v>
      </c>
      <c r="D318" t="s">
        <v>8</v>
      </c>
      <c r="E318">
        <v>43</v>
      </c>
      <c r="F318" s="2">
        <v>26.25</v>
      </c>
      <c r="G318">
        <v>1</v>
      </c>
      <c r="H318">
        <v>1</v>
      </c>
      <c r="I318" s="3">
        <f>Table13[Age]/$E$1</f>
        <v>0.53749999999999998</v>
      </c>
      <c r="J318" s="3">
        <f>LOG10(Table13[Fare] + 1)</f>
        <v>1.4353665066126613</v>
      </c>
      <c r="K318" s="5">
        <v>0</v>
      </c>
      <c r="L318">
        <v>1</v>
      </c>
      <c r="M318">
        <f t="shared" si="8"/>
        <v>1</v>
      </c>
      <c r="N318">
        <f t="shared" si="9"/>
        <v>0</v>
      </c>
      <c r="O318">
        <f>IF(Table13[Sex]="male",1,0)</f>
        <v>1</v>
      </c>
      <c r="P318">
        <v>1</v>
      </c>
      <c r="AC318" s="3">
        <f>SUMPRODUCT(Table13[[#This Row],[SibSp]:[Ones]],$R$4:$AA$4)</f>
        <v>0.28749169063759716</v>
      </c>
      <c r="AD318" s="3">
        <f>(AC318-Table13[[#This Row],[Survived]])^2</f>
        <v>8.2651472185663877E-2</v>
      </c>
    </row>
    <row r="319" spans="1:30" x14ac:dyDescent="0.35">
      <c r="A319">
        <v>1</v>
      </c>
      <c r="B319" t="s">
        <v>9</v>
      </c>
      <c r="C319">
        <v>3</v>
      </c>
      <c r="D319" t="s">
        <v>10</v>
      </c>
      <c r="E319">
        <v>26</v>
      </c>
      <c r="F319" s="2">
        <v>7.8541999999999996</v>
      </c>
      <c r="G319">
        <v>0</v>
      </c>
      <c r="H319">
        <v>0</v>
      </c>
      <c r="I319" s="3">
        <f>Table13[Age]/$E$1</f>
        <v>0.32500000000000001</v>
      </c>
      <c r="J319" s="3">
        <f>LOG10(Table13[Fare] + 1)</f>
        <v>0.94714932766263737</v>
      </c>
      <c r="K319" s="5">
        <v>0</v>
      </c>
      <c r="L319">
        <v>0</v>
      </c>
      <c r="M319">
        <f t="shared" si="8"/>
        <v>1</v>
      </c>
      <c r="N319">
        <f t="shared" si="9"/>
        <v>0</v>
      </c>
      <c r="O319">
        <f>IF(Table13[Sex]="male",1,0)</f>
        <v>0</v>
      </c>
      <c r="P319">
        <v>1</v>
      </c>
      <c r="AC319" s="3">
        <f>SUMPRODUCT(Table13[[#This Row],[SibSp]:[Ones]],$R$4:$AA$4)</f>
        <v>0.19103272407412675</v>
      </c>
      <c r="AD319" s="3">
        <f>(AC319-Table13[[#This Row],[Survived]])^2</f>
        <v>0.65442805351892797</v>
      </c>
    </row>
    <row r="320" spans="1:30" x14ac:dyDescent="0.35">
      <c r="A320">
        <v>1</v>
      </c>
      <c r="B320" t="s">
        <v>9</v>
      </c>
      <c r="C320">
        <v>2</v>
      </c>
      <c r="D320" t="s">
        <v>10</v>
      </c>
      <c r="E320">
        <v>24</v>
      </c>
      <c r="F320" s="2">
        <v>26</v>
      </c>
      <c r="G320">
        <v>1</v>
      </c>
      <c r="H320">
        <v>0</v>
      </c>
      <c r="I320" s="3">
        <f>Table13[Age]/$E$1</f>
        <v>0.3</v>
      </c>
      <c r="J320" s="3">
        <f>LOG10(Table13[Fare] + 1)</f>
        <v>1.4313637641589874</v>
      </c>
      <c r="K320" s="5">
        <v>0</v>
      </c>
      <c r="L320">
        <v>1</v>
      </c>
      <c r="M320">
        <f t="shared" si="8"/>
        <v>1</v>
      </c>
      <c r="N320">
        <f t="shared" si="9"/>
        <v>0</v>
      </c>
      <c r="O320">
        <f>IF(Table13[Sex]="male",1,0)</f>
        <v>0</v>
      </c>
      <c r="P320">
        <v>1</v>
      </c>
      <c r="AC320" s="3">
        <f>SUMPRODUCT(Table13[[#This Row],[SibSp]:[Ones]],$R$4:$AA$4)</f>
        <v>0.28670810330037771</v>
      </c>
      <c r="AD320" s="3">
        <f>(AC320-Table13[[#This Row],[Survived]])^2</f>
        <v>0.5087853298973446</v>
      </c>
    </row>
    <row r="321" spans="1:30" x14ac:dyDescent="0.35">
      <c r="A321">
        <v>0</v>
      </c>
      <c r="B321" t="s">
        <v>9</v>
      </c>
      <c r="C321">
        <v>2</v>
      </c>
      <c r="D321" t="s">
        <v>8</v>
      </c>
      <c r="E321">
        <v>54</v>
      </c>
      <c r="F321" s="2">
        <v>14</v>
      </c>
      <c r="G321">
        <v>0</v>
      </c>
      <c r="H321">
        <v>0</v>
      </c>
      <c r="I321" s="3">
        <f>Table13[Age]/$E$1</f>
        <v>0.67500000000000004</v>
      </c>
      <c r="J321" s="3">
        <f>LOG10(Table13[Fare] + 1)</f>
        <v>1.1760912590556813</v>
      </c>
      <c r="K321" s="5">
        <v>0</v>
      </c>
      <c r="L321">
        <v>1</v>
      </c>
      <c r="M321">
        <f t="shared" si="8"/>
        <v>0</v>
      </c>
      <c r="N321">
        <f t="shared" si="9"/>
        <v>1</v>
      </c>
      <c r="O321">
        <f>IF(Table13[Sex]="male",1,0)</f>
        <v>1</v>
      </c>
      <c r="P321">
        <v>1</v>
      </c>
      <c r="AC321" s="3">
        <f>SUMPRODUCT(Table13[[#This Row],[SibSp]:[Ones]],$R$4:$AA$4)</f>
        <v>0.37366406293867011</v>
      </c>
      <c r="AD321" s="3">
        <f>(AC321-Table13[[#This Row],[Survived]])^2</f>
        <v>0.13962483193183442</v>
      </c>
    </row>
    <row r="322" spans="1:30" x14ac:dyDescent="0.35">
      <c r="A322">
        <v>1</v>
      </c>
      <c r="B322" t="s">
        <v>9</v>
      </c>
      <c r="C322">
        <v>1</v>
      </c>
      <c r="D322" t="s">
        <v>10</v>
      </c>
      <c r="E322">
        <v>31</v>
      </c>
      <c r="F322" s="2">
        <v>164.86670000000001</v>
      </c>
      <c r="G322">
        <v>0</v>
      </c>
      <c r="H322">
        <v>2</v>
      </c>
      <c r="I322" s="3">
        <f>Table13[Age]/$E$1</f>
        <v>0.38750000000000001</v>
      </c>
      <c r="J322" s="3">
        <f>LOG10(Table13[Fare] + 1)</f>
        <v>2.2197592042409209</v>
      </c>
      <c r="K322" s="5">
        <v>1</v>
      </c>
      <c r="L322">
        <v>0</v>
      </c>
      <c r="M322">
        <f t="shared" si="8"/>
        <v>1</v>
      </c>
      <c r="N322">
        <f t="shared" si="9"/>
        <v>0</v>
      </c>
      <c r="O322">
        <f>IF(Table13[Sex]="male",1,0)</f>
        <v>0</v>
      </c>
      <c r="P322">
        <v>1</v>
      </c>
      <c r="AC322" s="3">
        <f>SUMPRODUCT(Table13[[#This Row],[SibSp]:[Ones]],$R$4:$AA$4)</f>
        <v>0.65965749987851063</v>
      </c>
      <c r="AD322" s="3">
        <f>(AC322-Table13[[#This Row],[Survived]])^2</f>
        <v>0.11583301738894598</v>
      </c>
    </row>
    <row r="323" spans="1:30" x14ac:dyDescent="0.35">
      <c r="A323">
        <v>1</v>
      </c>
      <c r="B323" t="s">
        <v>11</v>
      </c>
      <c r="C323">
        <v>1</v>
      </c>
      <c r="D323" t="s">
        <v>10</v>
      </c>
      <c r="E323">
        <v>40</v>
      </c>
      <c r="F323" s="2">
        <v>134.5</v>
      </c>
      <c r="G323">
        <v>1</v>
      </c>
      <c r="H323">
        <v>1</v>
      </c>
      <c r="I323" s="3">
        <f>Table13[Age]/$E$1</f>
        <v>0.5</v>
      </c>
      <c r="J323" s="3">
        <f>LOG10(Table13[Fare] + 1)</f>
        <v>2.1319392952104246</v>
      </c>
      <c r="K323" s="5">
        <v>1</v>
      </c>
      <c r="L323">
        <v>0</v>
      </c>
      <c r="M323">
        <f t="shared" si="8"/>
        <v>1</v>
      </c>
      <c r="N323">
        <f t="shared" si="9"/>
        <v>0</v>
      </c>
      <c r="O323">
        <f>IF(Table13[Sex]="male",1,0)</f>
        <v>0</v>
      </c>
      <c r="P323">
        <v>1</v>
      </c>
      <c r="AC323" s="3">
        <f>SUMPRODUCT(Table13[[#This Row],[SibSp]:[Ones]],$R$4:$AA$4)</f>
        <v>0.64246564467710954</v>
      </c>
      <c r="AD323" s="3">
        <f>(AC323-Table13[[#This Row],[Survived]])^2</f>
        <v>0.12783081523615489</v>
      </c>
    </row>
    <row r="324" spans="1:30" x14ac:dyDescent="0.35">
      <c r="A324">
        <v>0</v>
      </c>
      <c r="B324" t="s">
        <v>9</v>
      </c>
      <c r="C324">
        <v>3</v>
      </c>
      <c r="D324" t="s">
        <v>8</v>
      </c>
      <c r="E324">
        <v>22</v>
      </c>
      <c r="F324" s="2">
        <v>7.25</v>
      </c>
      <c r="G324">
        <v>0</v>
      </c>
      <c r="H324">
        <v>0</v>
      </c>
      <c r="I324" s="3">
        <f>Table13[Age]/$E$1</f>
        <v>0.27500000000000002</v>
      </c>
      <c r="J324" s="3">
        <f>LOG10(Table13[Fare] + 1)</f>
        <v>0.91645394854992512</v>
      </c>
      <c r="K324" s="5">
        <v>0</v>
      </c>
      <c r="L324">
        <v>0</v>
      </c>
      <c r="M324">
        <f t="shared" ref="M324:M387" si="10">IF(Embarked="S",1,0)</f>
        <v>0</v>
      </c>
      <c r="N324">
        <f t="shared" ref="N324:N387" si="11">IF(Embarked="C",1,0)</f>
        <v>0</v>
      </c>
      <c r="O324">
        <f>IF(Table13[Sex]="male",1,0)</f>
        <v>1</v>
      </c>
      <c r="P324">
        <v>1</v>
      </c>
      <c r="AC324" s="3">
        <f>SUMPRODUCT(Table13[[#This Row],[SibSp]:[Ones]],$R$4:$AA$4)</f>
        <v>0.17940742317042693</v>
      </c>
      <c r="AD324" s="3">
        <f>(AC324-Table13[[#This Row],[Survived]])^2</f>
        <v>3.2187023488652641E-2</v>
      </c>
    </row>
    <row r="325" spans="1:30" x14ac:dyDescent="0.35">
      <c r="A325">
        <v>0</v>
      </c>
      <c r="B325" t="s">
        <v>9</v>
      </c>
      <c r="C325">
        <v>3</v>
      </c>
      <c r="D325" t="s">
        <v>8</v>
      </c>
      <c r="E325">
        <v>27</v>
      </c>
      <c r="F325" s="2">
        <v>7.8958000000000004</v>
      </c>
      <c r="G325">
        <v>0</v>
      </c>
      <c r="H325">
        <v>0</v>
      </c>
      <c r="I325" s="3">
        <f>Table13[Age]/$E$1</f>
        <v>0.33750000000000002</v>
      </c>
      <c r="J325" s="3">
        <f>LOG10(Table13[Fare] + 1)</f>
        <v>0.94918501031343461</v>
      </c>
      <c r="K325" s="5">
        <v>0</v>
      </c>
      <c r="L325">
        <v>0</v>
      </c>
      <c r="M325">
        <f t="shared" si="10"/>
        <v>1</v>
      </c>
      <c r="N325">
        <f t="shared" si="11"/>
        <v>0</v>
      </c>
      <c r="O325">
        <f>IF(Table13[Sex]="male",1,0)</f>
        <v>1</v>
      </c>
      <c r="P325">
        <v>1</v>
      </c>
      <c r="AC325" s="3">
        <f>SUMPRODUCT(Table13[[#This Row],[SibSp]:[Ones]],$R$4:$AA$4)</f>
        <v>0.19143123463687806</v>
      </c>
      <c r="AD325" s="3">
        <f>(AC325-Table13[[#This Row],[Survived]])^2</f>
        <v>3.664591759459946E-2</v>
      </c>
    </row>
    <row r="326" spans="1:30" x14ac:dyDescent="0.35">
      <c r="A326">
        <v>1</v>
      </c>
      <c r="B326" t="s">
        <v>12</v>
      </c>
      <c r="C326">
        <v>2</v>
      </c>
      <c r="D326" t="s">
        <v>10</v>
      </c>
      <c r="E326">
        <v>30</v>
      </c>
      <c r="F326" s="2">
        <v>12.35</v>
      </c>
      <c r="G326">
        <v>0</v>
      </c>
      <c r="H326">
        <v>0</v>
      </c>
      <c r="I326" s="3">
        <f>Table13[Age]/$E$1</f>
        <v>0.375</v>
      </c>
      <c r="J326" s="3">
        <f>LOG10(Table13[Fare] + 1)</f>
        <v>1.1254812657005939</v>
      </c>
      <c r="K326" s="5">
        <v>0</v>
      </c>
      <c r="L326">
        <v>1</v>
      </c>
      <c r="M326">
        <f t="shared" si="10"/>
        <v>1</v>
      </c>
      <c r="N326">
        <f t="shared" si="11"/>
        <v>0</v>
      </c>
      <c r="O326">
        <f>IF(Table13[Sex]="male",1,0)</f>
        <v>0</v>
      </c>
      <c r="P326">
        <v>1</v>
      </c>
      <c r="AC326" s="3">
        <f>SUMPRODUCT(Table13[[#This Row],[SibSp]:[Ones]],$R$4:$AA$4)</f>
        <v>0.22682774496029584</v>
      </c>
      <c r="AD326" s="3">
        <f>(AC326-Table13[[#This Row],[Survived]])^2</f>
        <v>0.59779533596318146</v>
      </c>
    </row>
    <row r="327" spans="1:30" x14ac:dyDescent="0.35">
      <c r="A327">
        <v>1</v>
      </c>
      <c r="B327" t="s">
        <v>9</v>
      </c>
      <c r="C327">
        <v>2</v>
      </c>
      <c r="D327" t="s">
        <v>10</v>
      </c>
      <c r="E327">
        <v>22</v>
      </c>
      <c r="F327" s="2">
        <v>29</v>
      </c>
      <c r="G327">
        <v>1</v>
      </c>
      <c r="H327">
        <v>1</v>
      </c>
      <c r="I327" s="3">
        <f>Table13[Age]/$E$1</f>
        <v>0.27500000000000002</v>
      </c>
      <c r="J327" s="3">
        <f>LOG10(Table13[Fare] + 1)</f>
        <v>1.4771212547196624</v>
      </c>
      <c r="K327" s="5">
        <v>0</v>
      </c>
      <c r="L327">
        <v>1</v>
      </c>
      <c r="M327">
        <f t="shared" si="10"/>
        <v>0</v>
      </c>
      <c r="N327">
        <f t="shared" si="11"/>
        <v>1</v>
      </c>
      <c r="O327">
        <f>IF(Table13[Sex]="male",1,0)</f>
        <v>0</v>
      </c>
      <c r="P327">
        <v>1</v>
      </c>
      <c r="AC327" s="3">
        <f>SUMPRODUCT(Table13[[#This Row],[SibSp]:[Ones]],$R$4:$AA$4)</f>
        <v>0.43259448263355293</v>
      </c>
      <c r="AD327" s="3">
        <f>(AC327-Table13[[#This Row],[Survived]])^2</f>
        <v>0.32194902113788548</v>
      </c>
    </row>
    <row r="328" spans="1:30" x14ac:dyDescent="0.35">
      <c r="A328">
        <v>0</v>
      </c>
      <c r="B328" t="s">
        <v>9</v>
      </c>
      <c r="C328">
        <v>3</v>
      </c>
      <c r="D328" t="s">
        <v>8</v>
      </c>
      <c r="F328" s="2">
        <v>69.55</v>
      </c>
      <c r="G328">
        <v>8</v>
      </c>
      <c r="H328">
        <v>2</v>
      </c>
      <c r="I328" s="3">
        <f>Table13[Age]/$E$1</f>
        <v>0</v>
      </c>
      <c r="J328" s="3">
        <f>LOG10(Table13[Fare] + 1)</f>
        <v>1.8484970180903666</v>
      </c>
      <c r="K328" s="5">
        <v>0</v>
      </c>
      <c r="L328">
        <v>0</v>
      </c>
      <c r="M328">
        <f t="shared" si="10"/>
        <v>1</v>
      </c>
      <c r="N328">
        <f t="shared" si="11"/>
        <v>0</v>
      </c>
      <c r="O328">
        <f>IF(Table13[Sex]="male",1,0)</f>
        <v>1</v>
      </c>
      <c r="P328">
        <v>1</v>
      </c>
      <c r="AC328" s="3">
        <f>SUMPRODUCT(Table13[[#This Row],[SibSp]:[Ones]],$R$4:$AA$4)</f>
        <v>0.36748290662407435</v>
      </c>
      <c r="AD328" s="3">
        <f>(AC328-Table13[[#This Row],[Survived]])^2</f>
        <v>0.13504368666087815</v>
      </c>
    </row>
    <row r="329" spans="1:30" x14ac:dyDescent="0.35">
      <c r="A329">
        <v>1</v>
      </c>
      <c r="B329" t="s">
        <v>11</v>
      </c>
      <c r="C329">
        <v>1</v>
      </c>
      <c r="D329" t="s">
        <v>10</v>
      </c>
      <c r="E329">
        <v>36</v>
      </c>
      <c r="F329" s="2">
        <v>135.63329999999999</v>
      </c>
      <c r="G329">
        <v>0</v>
      </c>
      <c r="H329">
        <v>0</v>
      </c>
      <c r="I329" s="3">
        <f>Table13[Age]/$E$1</f>
        <v>0.45</v>
      </c>
      <c r="J329" s="3">
        <f>LOG10(Table13[Fare] + 1)</f>
        <v>2.1355565576455011</v>
      </c>
      <c r="K329" s="5">
        <v>1</v>
      </c>
      <c r="L329">
        <v>0</v>
      </c>
      <c r="M329">
        <f t="shared" si="10"/>
        <v>1</v>
      </c>
      <c r="N329">
        <f t="shared" si="11"/>
        <v>0</v>
      </c>
      <c r="O329">
        <f>IF(Table13[Sex]="male",1,0)</f>
        <v>0</v>
      </c>
      <c r="P329">
        <v>1</v>
      </c>
      <c r="AC329" s="3">
        <f>SUMPRODUCT(Table13[[#This Row],[SibSp]:[Ones]],$R$4:$AA$4)</f>
        <v>0.64317376943715354</v>
      </c>
      <c r="AD329" s="3">
        <f>(AC329-Table13[[#This Row],[Survived]])^2</f>
        <v>0.12732495881768965</v>
      </c>
    </row>
    <row r="330" spans="1:30" x14ac:dyDescent="0.35">
      <c r="A330">
        <v>0</v>
      </c>
      <c r="B330" t="s">
        <v>9</v>
      </c>
      <c r="C330">
        <v>3</v>
      </c>
      <c r="D330" t="s">
        <v>8</v>
      </c>
      <c r="E330">
        <v>61</v>
      </c>
      <c r="F330" s="2">
        <v>6.2374999999999998</v>
      </c>
      <c r="G330">
        <v>0</v>
      </c>
      <c r="H330">
        <v>0</v>
      </c>
      <c r="I330" s="3">
        <f>Table13[Age]/$E$1</f>
        <v>0.76249999999999996</v>
      </c>
      <c r="J330" s="3">
        <f>LOG10(Table13[Fare] + 1)</f>
        <v>0.8595885767354926</v>
      </c>
      <c r="K330" s="5">
        <v>0</v>
      </c>
      <c r="L330">
        <v>0</v>
      </c>
      <c r="M330">
        <f t="shared" si="10"/>
        <v>1</v>
      </c>
      <c r="N330">
        <f t="shared" si="11"/>
        <v>0</v>
      </c>
      <c r="O330">
        <f>IF(Table13[Sex]="male",1,0)</f>
        <v>1</v>
      </c>
      <c r="P330">
        <v>1</v>
      </c>
      <c r="AC330" s="3">
        <f>SUMPRODUCT(Table13[[#This Row],[SibSp]:[Ones]],$R$4:$AA$4)</f>
        <v>0.17389160234120987</v>
      </c>
      <c r="AD330" s="3">
        <f>(AC330-Table13[[#This Row],[Survived]])^2</f>
        <v>3.0238289364793468E-2</v>
      </c>
    </row>
    <row r="331" spans="1:30" x14ac:dyDescent="0.35">
      <c r="A331">
        <v>1</v>
      </c>
      <c r="B331" t="s">
        <v>9</v>
      </c>
      <c r="C331">
        <v>2</v>
      </c>
      <c r="D331" t="s">
        <v>10</v>
      </c>
      <c r="E331">
        <v>36</v>
      </c>
      <c r="F331" s="2">
        <v>13</v>
      </c>
      <c r="G331">
        <v>0</v>
      </c>
      <c r="H331">
        <v>0</v>
      </c>
      <c r="I331" s="3">
        <f>Table13[Age]/$E$1</f>
        <v>0.45</v>
      </c>
      <c r="J331" s="3">
        <f>LOG10(Table13[Fare] + 1)</f>
        <v>1.146128035678238</v>
      </c>
      <c r="K331" s="5">
        <v>0</v>
      </c>
      <c r="L331">
        <v>1</v>
      </c>
      <c r="M331">
        <f t="shared" si="10"/>
        <v>0</v>
      </c>
      <c r="N331">
        <f t="shared" si="11"/>
        <v>1</v>
      </c>
      <c r="O331">
        <f>IF(Table13[Sex]="male",1,0)</f>
        <v>0</v>
      </c>
      <c r="P331">
        <v>1</v>
      </c>
      <c r="AC331" s="3">
        <f>SUMPRODUCT(Table13[[#This Row],[SibSp]:[Ones]],$R$4:$AA$4)</f>
        <v>0.36779838392170183</v>
      </c>
      <c r="AD331" s="3">
        <f>(AC331-Table13[[#This Row],[Survived]])^2</f>
        <v>0.39967888337201191</v>
      </c>
    </row>
    <row r="332" spans="1:30" x14ac:dyDescent="0.35">
      <c r="A332">
        <v>1</v>
      </c>
      <c r="B332" t="s">
        <v>9</v>
      </c>
      <c r="C332">
        <v>3</v>
      </c>
      <c r="D332" t="s">
        <v>10</v>
      </c>
      <c r="E332">
        <v>31</v>
      </c>
      <c r="F332" s="2">
        <v>20.524999999999999</v>
      </c>
      <c r="G332">
        <v>1</v>
      </c>
      <c r="H332">
        <v>1</v>
      </c>
      <c r="I332" s="3">
        <f>Table13[Age]/$E$1</f>
        <v>0.38750000000000001</v>
      </c>
      <c r="J332" s="3">
        <f>LOG10(Table13[Fare] + 1)</f>
        <v>1.3329431601256923</v>
      </c>
      <c r="K332" s="5">
        <v>0</v>
      </c>
      <c r="L332">
        <v>0</v>
      </c>
      <c r="M332">
        <f t="shared" si="10"/>
        <v>0</v>
      </c>
      <c r="N332">
        <f t="shared" si="11"/>
        <v>0</v>
      </c>
      <c r="O332">
        <f>IF(Table13[Sex]="male",1,0)</f>
        <v>0</v>
      </c>
      <c r="P332">
        <v>1</v>
      </c>
      <c r="AC332" s="3">
        <f>SUMPRODUCT(Table13[[#This Row],[SibSp]:[Ones]],$R$4:$AA$4)</f>
        <v>0.26094044110910253</v>
      </c>
      <c r="AD332" s="3">
        <f>(AC332-Table13[[#This Row],[Survived]])^2</f>
        <v>0.54620903158800793</v>
      </c>
    </row>
    <row r="333" spans="1:30" x14ac:dyDescent="0.35">
      <c r="A333">
        <v>1</v>
      </c>
      <c r="B333" t="s">
        <v>11</v>
      </c>
      <c r="C333">
        <v>1</v>
      </c>
      <c r="D333" t="s">
        <v>10</v>
      </c>
      <c r="E333">
        <v>16</v>
      </c>
      <c r="F333" s="2">
        <v>57.979199999999999</v>
      </c>
      <c r="G333">
        <v>0</v>
      </c>
      <c r="H333">
        <v>1</v>
      </c>
      <c r="I333" s="3">
        <f>Table13[Age]/$E$1</f>
        <v>0.2</v>
      </c>
      <c r="J333" s="3">
        <f>LOG10(Table13[Fare] + 1)</f>
        <v>1.770698877440231</v>
      </c>
      <c r="K333" s="5">
        <v>1</v>
      </c>
      <c r="L333">
        <v>0</v>
      </c>
      <c r="M333">
        <f t="shared" si="10"/>
        <v>1</v>
      </c>
      <c r="N333">
        <f t="shared" si="11"/>
        <v>0</v>
      </c>
      <c r="O333">
        <f>IF(Table13[Sex]="male",1,0)</f>
        <v>0</v>
      </c>
      <c r="P333">
        <v>1</v>
      </c>
      <c r="AC333" s="3">
        <f>SUMPRODUCT(Table13[[#This Row],[SibSp]:[Ones]],$R$4:$AA$4)</f>
        <v>0.57174827519040006</v>
      </c>
      <c r="AD333" s="3">
        <f>(AC333-Table13[[#This Row],[Survived]])^2</f>
        <v>0.18339953980239732</v>
      </c>
    </row>
    <row r="334" spans="1:30" x14ac:dyDescent="0.35">
      <c r="A334">
        <v>1</v>
      </c>
      <c r="B334" t="s">
        <v>12</v>
      </c>
      <c r="C334">
        <v>3</v>
      </c>
      <c r="D334" t="s">
        <v>10</v>
      </c>
      <c r="F334" s="2">
        <v>23.25</v>
      </c>
      <c r="G334">
        <v>2</v>
      </c>
      <c r="H334">
        <v>0</v>
      </c>
      <c r="I334" s="3">
        <f>Table13[Age]/$E$1</f>
        <v>0</v>
      </c>
      <c r="J334" s="3">
        <f>LOG10(Table13[Fare] + 1)</f>
        <v>1.3847117429382825</v>
      </c>
      <c r="K334" s="5">
        <v>0</v>
      </c>
      <c r="L334">
        <v>0</v>
      </c>
      <c r="M334">
        <f t="shared" si="10"/>
        <v>1</v>
      </c>
      <c r="N334">
        <f t="shared" si="11"/>
        <v>0</v>
      </c>
      <c r="O334">
        <f>IF(Table13[Sex]="male",1,0)</f>
        <v>0</v>
      </c>
      <c r="P334">
        <v>1</v>
      </c>
      <c r="AC334" s="3">
        <f>SUMPRODUCT(Table13[[#This Row],[SibSp]:[Ones]],$R$4:$AA$4)</f>
        <v>0.27669108751403859</v>
      </c>
      <c r="AD334" s="3">
        <f>(AC334-Table13[[#This Row],[Survived]])^2</f>
        <v>0.52317578288162414</v>
      </c>
    </row>
    <row r="335" spans="1:30" x14ac:dyDescent="0.35">
      <c r="A335">
        <v>0</v>
      </c>
      <c r="B335" t="s">
        <v>9</v>
      </c>
      <c r="C335">
        <v>1</v>
      </c>
      <c r="D335" t="s">
        <v>8</v>
      </c>
      <c r="E335">
        <v>45.5</v>
      </c>
      <c r="F335" s="2">
        <v>28.5</v>
      </c>
      <c r="G335">
        <v>0</v>
      </c>
      <c r="H335">
        <v>0</v>
      </c>
      <c r="I335" s="3">
        <f>Table13[Age]/$E$1</f>
        <v>0.56874999999999998</v>
      </c>
      <c r="J335" s="3">
        <f>LOG10(Table13[Fare] + 1)</f>
        <v>1.469822015978163</v>
      </c>
      <c r="K335" s="5">
        <v>1</v>
      </c>
      <c r="L335">
        <v>0</v>
      </c>
      <c r="M335">
        <f t="shared" si="10"/>
        <v>1</v>
      </c>
      <c r="N335">
        <f t="shared" si="11"/>
        <v>0</v>
      </c>
      <c r="O335">
        <f>IF(Table13[Sex]="male",1,0)</f>
        <v>1</v>
      </c>
      <c r="P335">
        <v>1</v>
      </c>
      <c r="AC335" s="3">
        <f>SUMPRODUCT(Table13[[#This Row],[SibSp]:[Ones]],$R$4:$AA$4)</f>
        <v>0.51284783344760954</v>
      </c>
      <c r="AD335" s="3">
        <f>(AC335-Table13[[#This Row],[Survived]])^2</f>
        <v>0.26301290027190705</v>
      </c>
    </row>
    <row r="336" spans="1:30" x14ac:dyDescent="0.35">
      <c r="A336">
        <v>0</v>
      </c>
      <c r="B336" t="s">
        <v>9</v>
      </c>
      <c r="C336">
        <v>1</v>
      </c>
      <c r="D336" t="s">
        <v>8</v>
      </c>
      <c r="E336">
        <v>38</v>
      </c>
      <c r="F336" s="2">
        <v>153.46250000000001</v>
      </c>
      <c r="G336">
        <v>0</v>
      </c>
      <c r="H336">
        <v>1</v>
      </c>
      <c r="I336" s="3">
        <f>Table13[Age]/$E$1</f>
        <v>0.47499999999999998</v>
      </c>
      <c r="J336" s="3">
        <f>LOG10(Table13[Fare] + 1)</f>
        <v>2.1888230596841365</v>
      </c>
      <c r="K336" s="5">
        <v>1</v>
      </c>
      <c r="L336">
        <v>0</v>
      </c>
      <c r="M336">
        <f t="shared" si="10"/>
        <v>1</v>
      </c>
      <c r="N336">
        <f t="shared" si="11"/>
        <v>0</v>
      </c>
      <c r="O336">
        <f>IF(Table13[Sex]="male",1,0)</f>
        <v>1</v>
      </c>
      <c r="P336">
        <v>1</v>
      </c>
      <c r="AC336" s="3">
        <f>SUMPRODUCT(Table13[[#This Row],[SibSp]:[Ones]],$R$4:$AA$4)</f>
        <v>0.65360135926550733</v>
      </c>
      <c r="AD336" s="3">
        <f>(AC336-Table13[[#This Row],[Survived]])^2</f>
        <v>0.42719473683371878</v>
      </c>
    </row>
    <row r="337" spans="1:30" x14ac:dyDescent="0.35">
      <c r="A337">
        <v>0</v>
      </c>
      <c r="B337" t="s">
        <v>9</v>
      </c>
      <c r="C337">
        <v>3</v>
      </c>
      <c r="D337" t="s">
        <v>8</v>
      </c>
      <c r="E337">
        <v>16</v>
      </c>
      <c r="F337" s="2">
        <v>18</v>
      </c>
      <c r="G337">
        <v>2</v>
      </c>
      <c r="H337">
        <v>0</v>
      </c>
      <c r="I337" s="3">
        <f>Table13[Age]/$E$1</f>
        <v>0.2</v>
      </c>
      <c r="J337" s="3">
        <f>LOG10(Table13[Fare] + 1)</f>
        <v>1.2787536009528289</v>
      </c>
      <c r="K337" s="5">
        <v>0</v>
      </c>
      <c r="L337">
        <v>0</v>
      </c>
      <c r="M337">
        <f t="shared" si="10"/>
        <v>1</v>
      </c>
      <c r="N337">
        <f t="shared" si="11"/>
        <v>0</v>
      </c>
      <c r="O337">
        <f>IF(Table13[Sex]="male",1,0)</f>
        <v>1</v>
      </c>
      <c r="P337">
        <v>1</v>
      </c>
      <c r="AC337" s="3">
        <f>SUMPRODUCT(Table13[[#This Row],[SibSp]:[Ones]],$R$4:$AA$4)</f>
        <v>0.25594844436474029</v>
      </c>
      <c r="AD337" s="3">
        <f>(AC337-Table13[[#This Row],[Survived]])^2</f>
        <v>6.550960617273055E-2</v>
      </c>
    </row>
    <row r="338" spans="1:30" x14ac:dyDescent="0.35">
      <c r="A338">
        <v>1</v>
      </c>
      <c r="B338" t="s">
        <v>9</v>
      </c>
      <c r="C338">
        <v>1</v>
      </c>
      <c r="D338" t="s">
        <v>10</v>
      </c>
      <c r="F338" s="2">
        <v>133.65</v>
      </c>
      <c r="G338">
        <v>1</v>
      </c>
      <c r="H338">
        <v>0</v>
      </c>
      <c r="I338" s="3">
        <f>Table13[Age]/$E$1</f>
        <v>0</v>
      </c>
      <c r="J338" s="3">
        <f>LOG10(Table13[Fare] + 1)</f>
        <v>2.1292063577475293</v>
      </c>
      <c r="K338" s="5">
        <v>1</v>
      </c>
      <c r="L338">
        <v>0</v>
      </c>
      <c r="M338">
        <f t="shared" si="10"/>
        <v>1</v>
      </c>
      <c r="N338">
        <f t="shared" si="11"/>
        <v>0</v>
      </c>
      <c r="O338">
        <f>IF(Table13[Sex]="male",1,0)</f>
        <v>0</v>
      </c>
      <c r="P338">
        <v>1</v>
      </c>
      <c r="AC338" s="3">
        <f>SUMPRODUCT(Table13[[#This Row],[SibSp]:[Ones]],$R$4:$AA$4)</f>
        <v>0.64193063768774605</v>
      </c>
      <c r="AD338" s="3">
        <f>(AC338-Table13[[#This Row],[Survived]])^2</f>
        <v>0.12821366822670419</v>
      </c>
    </row>
    <row r="339" spans="1:30" x14ac:dyDescent="0.35">
      <c r="A339">
        <v>0</v>
      </c>
      <c r="B339" t="s">
        <v>9</v>
      </c>
      <c r="C339">
        <v>3</v>
      </c>
      <c r="D339" t="s">
        <v>8</v>
      </c>
      <c r="F339" s="2">
        <v>7.8958000000000004</v>
      </c>
      <c r="G339">
        <v>0</v>
      </c>
      <c r="H339">
        <v>0</v>
      </c>
      <c r="I339" s="3">
        <f>Table13[Age]/$E$1</f>
        <v>0</v>
      </c>
      <c r="J339" s="3">
        <f>LOG10(Table13[Fare] + 1)</f>
        <v>0.94918501031343461</v>
      </c>
      <c r="K339" s="5">
        <v>0</v>
      </c>
      <c r="L339">
        <v>0</v>
      </c>
      <c r="M339">
        <f t="shared" si="10"/>
        <v>0</v>
      </c>
      <c r="N339">
        <f t="shared" si="11"/>
        <v>1</v>
      </c>
      <c r="O339">
        <f>IF(Table13[Sex]="male",1,0)</f>
        <v>1</v>
      </c>
      <c r="P339">
        <v>1</v>
      </c>
      <c r="AC339" s="3">
        <f>SUMPRODUCT(Table13[[#This Row],[SibSp]:[Ones]],$R$4:$AA$4)</f>
        <v>0.32836000787841602</v>
      </c>
      <c r="AD339" s="3">
        <f>(AC339-Table13[[#This Row],[Survived]])^2</f>
        <v>0.10782029477391343</v>
      </c>
    </row>
    <row r="340" spans="1:30" x14ac:dyDescent="0.35">
      <c r="A340">
        <v>0</v>
      </c>
      <c r="B340" t="s">
        <v>9</v>
      </c>
      <c r="C340">
        <v>1</v>
      </c>
      <c r="D340" t="s">
        <v>8</v>
      </c>
      <c r="E340">
        <v>29</v>
      </c>
      <c r="F340" s="2">
        <v>66.599999999999994</v>
      </c>
      <c r="G340">
        <v>1</v>
      </c>
      <c r="H340">
        <v>0</v>
      </c>
      <c r="I340" s="3">
        <f>Table13[Age]/$E$1</f>
        <v>0.36249999999999999</v>
      </c>
      <c r="J340" s="3">
        <f>LOG10(Table13[Fare] + 1)</f>
        <v>1.8299466959416359</v>
      </c>
      <c r="K340" s="5">
        <v>1</v>
      </c>
      <c r="L340">
        <v>0</v>
      </c>
      <c r="M340">
        <f t="shared" si="10"/>
        <v>1</v>
      </c>
      <c r="N340">
        <f t="shared" si="11"/>
        <v>0</v>
      </c>
      <c r="O340">
        <f>IF(Table13[Sex]="male",1,0)</f>
        <v>1</v>
      </c>
      <c r="P340">
        <v>1</v>
      </c>
      <c r="AC340" s="3">
        <f>SUMPRODUCT(Table13[[#This Row],[SibSp]:[Ones]],$R$4:$AA$4)</f>
        <v>0.58334678318158162</v>
      </c>
      <c r="AD340" s="3">
        <f>(AC340-Table13[[#This Row],[Survived]])^2</f>
        <v>0.34029346944829919</v>
      </c>
    </row>
    <row r="341" spans="1:30" x14ac:dyDescent="0.35">
      <c r="A341">
        <v>1</v>
      </c>
      <c r="B341" t="s">
        <v>11</v>
      </c>
      <c r="C341">
        <v>1</v>
      </c>
      <c r="D341" t="s">
        <v>10</v>
      </c>
      <c r="E341">
        <v>41</v>
      </c>
      <c r="F341" s="2">
        <v>134.5</v>
      </c>
      <c r="G341">
        <v>0</v>
      </c>
      <c r="H341">
        <v>0</v>
      </c>
      <c r="I341" s="3">
        <f>Table13[Age]/$E$1</f>
        <v>0.51249999999999996</v>
      </c>
      <c r="J341" s="3">
        <f>LOG10(Table13[Fare] + 1)</f>
        <v>2.1319392952104246</v>
      </c>
      <c r="K341" s="5">
        <v>1</v>
      </c>
      <c r="L341">
        <v>0</v>
      </c>
      <c r="M341">
        <f t="shared" si="10"/>
        <v>1</v>
      </c>
      <c r="N341">
        <f t="shared" si="11"/>
        <v>0</v>
      </c>
      <c r="O341">
        <f>IF(Table13[Sex]="male",1,0)</f>
        <v>0</v>
      </c>
      <c r="P341">
        <v>1</v>
      </c>
      <c r="AC341" s="3">
        <f>SUMPRODUCT(Table13[[#This Row],[SibSp]:[Ones]],$R$4:$AA$4)</f>
        <v>0.64246564467710954</v>
      </c>
      <c r="AD341" s="3">
        <f>(AC341-Table13[[#This Row],[Survived]])^2</f>
        <v>0.12783081523615489</v>
      </c>
    </row>
    <row r="342" spans="1:30" x14ac:dyDescent="0.35">
      <c r="A342">
        <v>1</v>
      </c>
      <c r="B342" t="s">
        <v>9</v>
      </c>
      <c r="C342">
        <v>3</v>
      </c>
      <c r="D342" t="s">
        <v>8</v>
      </c>
      <c r="E342">
        <v>45</v>
      </c>
      <c r="F342" s="2">
        <v>8.0500000000000007</v>
      </c>
      <c r="G342">
        <v>0</v>
      </c>
      <c r="H342">
        <v>0</v>
      </c>
      <c r="I342" s="3">
        <f>Table13[Age]/$E$1</f>
        <v>0.5625</v>
      </c>
      <c r="J342" s="3">
        <f>LOG10(Table13[Fare] + 1)</f>
        <v>0.9566485792052033</v>
      </c>
      <c r="K342" s="5">
        <v>0</v>
      </c>
      <c r="L342">
        <v>0</v>
      </c>
      <c r="M342">
        <f t="shared" si="10"/>
        <v>1</v>
      </c>
      <c r="N342">
        <f t="shared" si="11"/>
        <v>0</v>
      </c>
      <c r="O342">
        <f>IF(Table13[Sex]="male",1,0)</f>
        <v>1</v>
      </c>
      <c r="P342">
        <v>1</v>
      </c>
      <c r="AC342" s="3">
        <f>SUMPRODUCT(Table13[[#This Row],[SibSp]:[Ones]],$R$4:$AA$4)</f>
        <v>0.19289232241400625</v>
      </c>
      <c r="AD342" s="3">
        <f>(AC342-Table13[[#This Row],[Survived]])^2</f>
        <v>0.65142280321825652</v>
      </c>
    </row>
    <row r="343" spans="1:30" x14ac:dyDescent="0.35">
      <c r="A343">
        <v>0</v>
      </c>
      <c r="B343" t="s">
        <v>9</v>
      </c>
      <c r="C343">
        <v>1</v>
      </c>
      <c r="D343" t="s">
        <v>8</v>
      </c>
      <c r="E343">
        <v>45</v>
      </c>
      <c r="F343" s="2">
        <v>35.5</v>
      </c>
      <c r="G343">
        <v>0</v>
      </c>
      <c r="H343">
        <v>0</v>
      </c>
      <c r="I343" s="3">
        <f>Table13[Age]/$E$1</f>
        <v>0.5625</v>
      </c>
      <c r="J343" s="3">
        <f>LOG10(Table13[Fare] + 1)</f>
        <v>1.5622928644564746</v>
      </c>
      <c r="K343" s="5">
        <v>1</v>
      </c>
      <c r="L343">
        <v>0</v>
      </c>
      <c r="M343">
        <f t="shared" si="10"/>
        <v>1</v>
      </c>
      <c r="N343">
        <f t="shared" si="11"/>
        <v>0</v>
      </c>
      <c r="O343">
        <f>IF(Table13[Sex]="male",1,0)</f>
        <v>1</v>
      </c>
      <c r="P343">
        <v>1</v>
      </c>
      <c r="AC343" s="3">
        <f>SUMPRODUCT(Table13[[#This Row],[SibSp]:[Ones]],$R$4:$AA$4)</f>
        <v>0.5309501687260233</v>
      </c>
      <c r="AD343" s="3">
        <f>(AC343-Table13[[#This Row],[Survived]])^2</f>
        <v>0.2819080816701926</v>
      </c>
    </row>
    <row r="344" spans="1:30" x14ac:dyDescent="0.35">
      <c r="A344">
        <v>1</v>
      </c>
      <c r="B344" t="s">
        <v>9</v>
      </c>
      <c r="C344">
        <v>2</v>
      </c>
      <c r="D344" t="s">
        <v>8</v>
      </c>
      <c r="E344">
        <v>2</v>
      </c>
      <c r="F344" s="2">
        <v>26</v>
      </c>
      <c r="G344">
        <v>1</v>
      </c>
      <c r="H344">
        <v>1</v>
      </c>
      <c r="I344" s="3">
        <f>Table13[Age]/$E$1</f>
        <v>2.5000000000000001E-2</v>
      </c>
      <c r="J344" s="3">
        <f>LOG10(Table13[Fare] + 1)</f>
        <v>1.4313637641589874</v>
      </c>
      <c r="K344" s="5">
        <v>0</v>
      </c>
      <c r="L344">
        <v>1</v>
      </c>
      <c r="M344">
        <f t="shared" si="10"/>
        <v>1</v>
      </c>
      <c r="N344">
        <f t="shared" si="11"/>
        <v>0</v>
      </c>
      <c r="O344">
        <f>IF(Table13[Sex]="male",1,0)</f>
        <v>1</v>
      </c>
      <c r="P344">
        <v>1</v>
      </c>
      <c r="AC344" s="3">
        <f>SUMPRODUCT(Table13[[#This Row],[SibSp]:[Ones]],$R$4:$AA$4)</f>
        <v>0.28670810330037771</v>
      </c>
      <c r="AD344" s="3">
        <f>(AC344-Table13[[#This Row],[Survived]])^2</f>
        <v>0.5087853298973446</v>
      </c>
    </row>
    <row r="345" spans="1:30" x14ac:dyDescent="0.35">
      <c r="A345">
        <v>1</v>
      </c>
      <c r="B345" t="s">
        <v>9</v>
      </c>
      <c r="C345">
        <v>1</v>
      </c>
      <c r="D345" t="s">
        <v>10</v>
      </c>
      <c r="E345">
        <v>24</v>
      </c>
      <c r="F345" s="2">
        <v>263</v>
      </c>
      <c r="G345">
        <v>3</v>
      </c>
      <c r="H345">
        <v>2</v>
      </c>
      <c r="I345" s="3">
        <f>Table13[Age]/$E$1</f>
        <v>0.3</v>
      </c>
      <c r="J345" s="3">
        <f>LOG10(Table13[Fare] + 1)</f>
        <v>2.4216039268698313</v>
      </c>
      <c r="K345" s="5">
        <v>1</v>
      </c>
      <c r="L345">
        <v>0</v>
      </c>
      <c r="M345">
        <f t="shared" si="10"/>
        <v>1</v>
      </c>
      <c r="N345">
        <f t="shared" si="11"/>
        <v>0</v>
      </c>
      <c r="O345">
        <f>IF(Table13[Sex]="male",1,0)</f>
        <v>0</v>
      </c>
      <c r="P345">
        <v>1</v>
      </c>
      <c r="AC345" s="3">
        <f>SUMPRODUCT(Table13[[#This Row],[SibSp]:[Ones]],$R$4:$AA$4)</f>
        <v>0.69917115097325488</v>
      </c>
      <c r="AD345" s="3">
        <f>(AC345-Table13[[#This Row],[Survived]])^2</f>
        <v>9.0497996406756209E-2</v>
      </c>
    </row>
    <row r="346" spans="1:30" x14ac:dyDescent="0.35">
      <c r="A346">
        <v>0</v>
      </c>
      <c r="B346" t="s">
        <v>9</v>
      </c>
      <c r="C346">
        <v>2</v>
      </c>
      <c r="D346" t="s">
        <v>8</v>
      </c>
      <c r="E346">
        <v>28</v>
      </c>
      <c r="F346" s="2">
        <v>13</v>
      </c>
      <c r="G346">
        <v>0</v>
      </c>
      <c r="H346">
        <v>0</v>
      </c>
      <c r="I346" s="3">
        <f>Table13[Age]/$E$1</f>
        <v>0.35</v>
      </c>
      <c r="J346" s="3">
        <f>LOG10(Table13[Fare] + 1)</f>
        <v>1.146128035678238</v>
      </c>
      <c r="K346" s="5">
        <v>0</v>
      </c>
      <c r="L346">
        <v>1</v>
      </c>
      <c r="M346">
        <f t="shared" si="10"/>
        <v>1</v>
      </c>
      <c r="N346">
        <f t="shared" si="11"/>
        <v>0</v>
      </c>
      <c r="O346">
        <f>IF(Table13[Sex]="male",1,0)</f>
        <v>1</v>
      </c>
      <c r="P346">
        <v>1</v>
      </c>
      <c r="AC346" s="3">
        <f>SUMPRODUCT(Table13[[#This Row],[SibSp]:[Ones]],$R$4:$AA$4)</f>
        <v>0.23086961068016387</v>
      </c>
      <c r="AD346" s="3">
        <f>(AC346-Table13[[#This Row],[Survived]])^2</f>
        <v>5.3300777135610433E-2</v>
      </c>
    </row>
    <row r="347" spans="1:30" x14ac:dyDescent="0.35">
      <c r="A347">
        <v>0</v>
      </c>
      <c r="B347" t="s">
        <v>9</v>
      </c>
      <c r="C347">
        <v>2</v>
      </c>
      <c r="D347" t="s">
        <v>8</v>
      </c>
      <c r="E347">
        <v>25</v>
      </c>
      <c r="F347" s="2">
        <v>13</v>
      </c>
      <c r="G347">
        <v>0</v>
      </c>
      <c r="H347">
        <v>0</v>
      </c>
      <c r="I347" s="3">
        <f>Table13[Age]/$E$1</f>
        <v>0.3125</v>
      </c>
      <c r="J347" s="3">
        <f>LOG10(Table13[Fare] + 1)</f>
        <v>1.146128035678238</v>
      </c>
      <c r="K347" s="5">
        <v>0</v>
      </c>
      <c r="L347">
        <v>1</v>
      </c>
      <c r="M347">
        <f t="shared" si="10"/>
        <v>1</v>
      </c>
      <c r="N347">
        <f t="shared" si="11"/>
        <v>0</v>
      </c>
      <c r="O347">
        <f>IF(Table13[Sex]="male",1,0)</f>
        <v>1</v>
      </c>
      <c r="P347">
        <v>1</v>
      </c>
      <c r="AC347" s="3">
        <f>SUMPRODUCT(Table13[[#This Row],[SibSp]:[Ones]],$R$4:$AA$4)</f>
        <v>0.23086961068016387</v>
      </c>
      <c r="AD347" s="3">
        <f>(AC347-Table13[[#This Row],[Survived]])^2</f>
        <v>5.3300777135610433E-2</v>
      </c>
    </row>
    <row r="348" spans="1:30" x14ac:dyDescent="0.35">
      <c r="A348">
        <v>0</v>
      </c>
      <c r="B348" t="s">
        <v>9</v>
      </c>
      <c r="C348">
        <v>2</v>
      </c>
      <c r="D348" t="s">
        <v>8</v>
      </c>
      <c r="E348">
        <v>36</v>
      </c>
      <c r="F348" s="2">
        <v>13</v>
      </c>
      <c r="G348">
        <v>0</v>
      </c>
      <c r="H348">
        <v>0</v>
      </c>
      <c r="I348" s="3">
        <f>Table13[Age]/$E$1</f>
        <v>0.45</v>
      </c>
      <c r="J348" s="3">
        <f>LOG10(Table13[Fare] + 1)</f>
        <v>1.146128035678238</v>
      </c>
      <c r="K348" s="5">
        <v>0</v>
      </c>
      <c r="L348">
        <v>1</v>
      </c>
      <c r="M348">
        <f t="shared" si="10"/>
        <v>1</v>
      </c>
      <c r="N348">
        <f t="shared" si="11"/>
        <v>0</v>
      </c>
      <c r="O348">
        <f>IF(Table13[Sex]="male",1,0)</f>
        <v>1</v>
      </c>
      <c r="P348">
        <v>1</v>
      </c>
      <c r="AC348" s="3">
        <f>SUMPRODUCT(Table13[[#This Row],[SibSp]:[Ones]],$R$4:$AA$4)</f>
        <v>0.23086961068016387</v>
      </c>
      <c r="AD348" s="3">
        <f>(AC348-Table13[[#This Row],[Survived]])^2</f>
        <v>5.3300777135610433E-2</v>
      </c>
    </row>
    <row r="349" spans="1:30" x14ac:dyDescent="0.35">
      <c r="A349">
        <v>1</v>
      </c>
      <c r="B349" t="s">
        <v>9</v>
      </c>
      <c r="C349">
        <v>2</v>
      </c>
      <c r="D349" t="s">
        <v>10</v>
      </c>
      <c r="E349">
        <v>24</v>
      </c>
      <c r="F349" s="2">
        <v>13</v>
      </c>
      <c r="G349">
        <v>0</v>
      </c>
      <c r="H349">
        <v>0</v>
      </c>
      <c r="I349" s="3">
        <f>Table13[Age]/$E$1</f>
        <v>0.3</v>
      </c>
      <c r="J349" s="3">
        <f>LOG10(Table13[Fare] + 1)</f>
        <v>1.146128035678238</v>
      </c>
      <c r="K349" s="5">
        <v>0</v>
      </c>
      <c r="L349">
        <v>1</v>
      </c>
      <c r="M349">
        <f t="shared" si="10"/>
        <v>1</v>
      </c>
      <c r="N349">
        <f t="shared" si="11"/>
        <v>0</v>
      </c>
      <c r="O349">
        <f>IF(Table13[Sex]="male",1,0)</f>
        <v>0</v>
      </c>
      <c r="P349">
        <v>1</v>
      </c>
      <c r="AC349" s="3">
        <f>SUMPRODUCT(Table13[[#This Row],[SibSp]:[Ones]],$R$4:$AA$4)</f>
        <v>0.23086961068016387</v>
      </c>
      <c r="AD349" s="3">
        <f>(AC349-Table13[[#This Row],[Survived]])^2</f>
        <v>0.59156155577528269</v>
      </c>
    </row>
    <row r="350" spans="1:30" x14ac:dyDescent="0.35">
      <c r="A350">
        <v>1</v>
      </c>
      <c r="B350" t="s">
        <v>9</v>
      </c>
      <c r="C350">
        <v>2</v>
      </c>
      <c r="D350" t="s">
        <v>10</v>
      </c>
      <c r="E350">
        <v>40</v>
      </c>
      <c r="F350" s="2">
        <v>13</v>
      </c>
      <c r="G350">
        <v>0</v>
      </c>
      <c r="H350">
        <v>0</v>
      </c>
      <c r="I350" s="3">
        <f>Table13[Age]/$E$1</f>
        <v>0.5</v>
      </c>
      <c r="J350" s="3">
        <f>LOG10(Table13[Fare] + 1)</f>
        <v>1.146128035678238</v>
      </c>
      <c r="K350" s="5">
        <v>0</v>
      </c>
      <c r="L350">
        <v>1</v>
      </c>
      <c r="M350">
        <f t="shared" si="10"/>
        <v>1</v>
      </c>
      <c r="N350">
        <f t="shared" si="11"/>
        <v>0</v>
      </c>
      <c r="O350">
        <f>IF(Table13[Sex]="male",1,0)</f>
        <v>0</v>
      </c>
      <c r="P350">
        <v>1</v>
      </c>
      <c r="AC350" s="3">
        <f>SUMPRODUCT(Table13[[#This Row],[SibSp]:[Ones]],$R$4:$AA$4)</f>
        <v>0.23086961068016387</v>
      </c>
      <c r="AD350" s="3">
        <f>(AC350-Table13[[#This Row],[Survived]])^2</f>
        <v>0.59156155577528269</v>
      </c>
    </row>
    <row r="351" spans="1:30" x14ac:dyDescent="0.35">
      <c r="A351">
        <v>1</v>
      </c>
      <c r="B351" t="s">
        <v>9</v>
      </c>
      <c r="C351">
        <v>3</v>
      </c>
      <c r="D351" t="s">
        <v>10</v>
      </c>
      <c r="F351" s="2">
        <v>16.100000000000001</v>
      </c>
      <c r="G351">
        <v>1</v>
      </c>
      <c r="H351">
        <v>0</v>
      </c>
      <c r="I351" s="3">
        <f>Table13[Age]/$E$1</f>
        <v>0</v>
      </c>
      <c r="J351" s="3">
        <f>LOG10(Table13[Fare] + 1)</f>
        <v>1.2329961103921538</v>
      </c>
      <c r="K351" s="5">
        <v>0</v>
      </c>
      <c r="L351">
        <v>0</v>
      </c>
      <c r="M351">
        <f t="shared" si="10"/>
        <v>1</v>
      </c>
      <c r="N351">
        <f t="shared" si="11"/>
        <v>0</v>
      </c>
      <c r="O351">
        <f>IF(Table13[Sex]="male",1,0)</f>
        <v>0</v>
      </c>
      <c r="P351">
        <v>1</v>
      </c>
      <c r="AC351" s="3">
        <f>SUMPRODUCT(Table13[[#This Row],[SibSp]:[Ones]],$R$4:$AA$4)</f>
        <v>0.24699083827310303</v>
      </c>
      <c r="AD351" s="3">
        <f>(AC351-Table13[[#This Row],[Survived]])^2</f>
        <v>0.56702279764464414</v>
      </c>
    </row>
    <row r="352" spans="1:30" x14ac:dyDescent="0.35">
      <c r="A352">
        <v>1</v>
      </c>
      <c r="B352" t="s">
        <v>9</v>
      </c>
      <c r="C352">
        <v>3</v>
      </c>
      <c r="D352" t="s">
        <v>8</v>
      </c>
      <c r="E352">
        <v>3</v>
      </c>
      <c r="F352" s="2">
        <v>15.9</v>
      </c>
      <c r="G352">
        <v>1</v>
      </c>
      <c r="H352">
        <v>1</v>
      </c>
      <c r="I352" s="3">
        <f>Table13[Age]/$E$1</f>
        <v>3.7499999999999999E-2</v>
      </c>
      <c r="J352" s="3">
        <f>LOG10(Table13[Fare] + 1)</f>
        <v>1.2278867046136734</v>
      </c>
      <c r="K352" s="5">
        <v>0</v>
      </c>
      <c r="L352">
        <v>0</v>
      </c>
      <c r="M352">
        <f t="shared" si="10"/>
        <v>1</v>
      </c>
      <c r="N352">
        <f t="shared" si="11"/>
        <v>0</v>
      </c>
      <c r="O352">
        <f>IF(Table13[Sex]="male",1,0)</f>
        <v>1</v>
      </c>
      <c r="P352">
        <v>1</v>
      </c>
      <c r="AC352" s="3">
        <f>SUMPRODUCT(Table13[[#This Row],[SibSp]:[Ones]],$R$4:$AA$4)</f>
        <v>0.24599060762747194</v>
      </c>
      <c r="AD352" s="3">
        <f>(AC352-Table13[[#This Row],[Survived]])^2</f>
        <v>0.56853016378598897</v>
      </c>
    </row>
    <row r="353" spans="1:30" x14ac:dyDescent="0.35">
      <c r="A353">
        <v>0</v>
      </c>
      <c r="B353" t="s">
        <v>9</v>
      </c>
      <c r="C353">
        <v>3</v>
      </c>
      <c r="D353" t="s">
        <v>8</v>
      </c>
      <c r="E353">
        <v>42</v>
      </c>
      <c r="F353" s="2">
        <v>8.6624999999999996</v>
      </c>
      <c r="G353">
        <v>0</v>
      </c>
      <c r="H353">
        <v>0</v>
      </c>
      <c r="I353" s="3">
        <f>Table13[Age]/$E$1</f>
        <v>0.52500000000000002</v>
      </c>
      <c r="J353" s="3">
        <f>LOG10(Table13[Fare] + 1)</f>
        <v>0.98508950692638131</v>
      </c>
      <c r="K353" s="5">
        <v>0</v>
      </c>
      <c r="L353">
        <v>0</v>
      </c>
      <c r="M353">
        <f t="shared" si="10"/>
        <v>1</v>
      </c>
      <c r="N353">
        <f t="shared" si="11"/>
        <v>0</v>
      </c>
      <c r="O353">
        <f>IF(Table13[Sex]="male",1,0)</f>
        <v>1</v>
      </c>
      <c r="P353">
        <v>1</v>
      </c>
      <c r="AC353" s="3">
        <f>SUMPRODUCT(Table13[[#This Row],[SibSp]:[Ones]],$R$4:$AA$4)</f>
        <v>0.19845999284971821</v>
      </c>
      <c r="AD353" s="3">
        <f>(AC353-Table13[[#This Row],[Survived]])^2</f>
        <v>3.9386368761910207E-2</v>
      </c>
    </row>
    <row r="354" spans="1:30" x14ac:dyDescent="0.35">
      <c r="A354">
        <v>0</v>
      </c>
      <c r="B354" t="s">
        <v>9</v>
      </c>
      <c r="C354">
        <v>3</v>
      </c>
      <c r="D354" t="s">
        <v>8</v>
      </c>
      <c r="E354">
        <v>23</v>
      </c>
      <c r="F354" s="2">
        <v>9.2249999999999996</v>
      </c>
      <c r="G354">
        <v>0</v>
      </c>
      <c r="H354">
        <v>0</v>
      </c>
      <c r="I354" s="3">
        <f>Table13[Age]/$E$1</f>
        <v>0.28749999999999998</v>
      </c>
      <c r="J354" s="3">
        <f>LOG10(Table13[Fare] + 1)</f>
        <v>1.0096633166793794</v>
      </c>
      <c r="K354" s="5">
        <v>0</v>
      </c>
      <c r="L354">
        <v>0</v>
      </c>
      <c r="M354">
        <f t="shared" si="10"/>
        <v>0</v>
      </c>
      <c r="N354">
        <f t="shared" si="11"/>
        <v>1</v>
      </c>
      <c r="O354">
        <f>IF(Table13[Sex]="male",1,0)</f>
        <v>1</v>
      </c>
      <c r="P354">
        <v>1</v>
      </c>
      <c r="AC354" s="3">
        <f>SUMPRODUCT(Table13[[#This Row],[SibSp]:[Ones]],$R$4:$AA$4)</f>
        <v>0.3401993993939349</v>
      </c>
      <c r="AD354" s="3">
        <f>(AC354-Table13[[#This Row],[Survived]])^2</f>
        <v>0.11573563134799403</v>
      </c>
    </row>
    <row r="355" spans="1:30" x14ac:dyDescent="0.35">
      <c r="A355">
        <v>0</v>
      </c>
      <c r="B355" t="s">
        <v>9</v>
      </c>
      <c r="C355">
        <v>1</v>
      </c>
      <c r="D355" t="s">
        <v>8</v>
      </c>
      <c r="F355" s="2">
        <v>35</v>
      </c>
      <c r="G355">
        <v>0</v>
      </c>
      <c r="H355">
        <v>0</v>
      </c>
      <c r="I355" s="3">
        <f>Table13[Age]/$E$1</f>
        <v>0</v>
      </c>
      <c r="J355" s="3">
        <f>LOG10(Table13[Fare] + 1)</f>
        <v>1.5563025007672873</v>
      </c>
      <c r="K355" s="5">
        <v>1</v>
      </c>
      <c r="L355">
        <v>0</v>
      </c>
      <c r="M355">
        <f t="shared" si="10"/>
        <v>1</v>
      </c>
      <c r="N355">
        <f t="shared" si="11"/>
        <v>0</v>
      </c>
      <c r="O355">
        <f>IF(Table13[Sex]="male",1,0)</f>
        <v>1</v>
      </c>
      <c r="P355">
        <v>1</v>
      </c>
      <c r="AC355" s="3">
        <f>SUMPRODUCT(Table13[[#This Row],[SibSp]:[Ones]],$R$4:$AA$4)</f>
        <v>0.52977747945447695</v>
      </c>
      <c r="AD355" s="3">
        <f>(AC355-Table13[[#This Row],[Survived]])^2</f>
        <v>0.28066417773713875</v>
      </c>
    </row>
    <row r="356" spans="1:30" x14ac:dyDescent="0.35">
      <c r="A356">
        <v>0</v>
      </c>
      <c r="B356" t="s">
        <v>11</v>
      </c>
      <c r="C356">
        <v>3</v>
      </c>
      <c r="D356" t="s">
        <v>8</v>
      </c>
      <c r="E356">
        <v>15</v>
      </c>
      <c r="F356" s="2">
        <v>7.2291999999999996</v>
      </c>
      <c r="G356">
        <v>1</v>
      </c>
      <c r="H356">
        <v>1</v>
      </c>
      <c r="I356" s="3">
        <f>Table13[Age]/$E$1</f>
        <v>0.1875</v>
      </c>
      <c r="J356" s="3">
        <f>LOG10(Table13[Fare] + 1)</f>
        <v>0.91535761741483168</v>
      </c>
      <c r="K356" s="5">
        <v>0</v>
      </c>
      <c r="L356">
        <v>0</v>
      </c>
      <c r="M356">
        <f t="shared" si="10"/>
        <v>0</v>
      </c>
      <c r="N356">
        <f t="shared" si="11"/>
        <v>1</v>
      </c>
      <c r="O356">
        <f>IF(Table13[Sex]="male",1,0)</f>
        <v>1</v>
      </c>
      <c r="P356">
        <v>1</v>
      </c>
      <c r="AC356" s="3">
        <f>SUMPRODUCT(Table13[[#This Row],[SibSp]:[Ones]],$R$4:$AA$4)</f>
        <v>0.32173786892411882</v>
      </c>
      <c r="AD356" s="3">
        <f>(AC356-Table13[[#This Row],[Survived]])^2</f>
        <v>0.10351525629983346</v>
      </c>
    </row>
    <row r="357" spans="1:30" x14ac:dyDescent="0.35">
      <c r="A357">
        <v>0</v>
      </c>
      <c r="B357" t="s">
        <v>9</v>
      </c>
      <c r="C357">
        <v>3</v>
      </c>
      <c r="D357" t="s">
        <v>8</v>
      </c>
      <c r="E357">
        <v>25</v>
      </c>
      <c r="F357" s="2">
        <v>17.8</v>
      </c>
      <c r="G357">
        <v>1</v>
      </c>
      <c r="H357">
        <v>0</v>
      </c>
      <c r="I357" s="3">
        <f>Table13[Age]/$E$1</f>
        <v>0.3125</v>
      </c>
      <c r="J357" s="3">
        <f>LOG10(Table13[Fare] + 1)</f>
        <v>1.2741578492636798</v>
      </c>
      <c r="K357" s="5">
        <v>0</v>
      </c>
      <c r="L357">
        <v>0</v>
      </c>
      <c r="M357">
        <f t="shared" si="10"/>
        <v>1</v>
      </c>
      <c r="N357">
        <f t="shared" si="11"/>
        <v>0</v>
      </c>
      <c r="O357">
        <f>IF(Table13[Sex]="male",1,0)</f>
        <v>1</v>
      </c>
      <c r="P357">
        <v>1</v>
      </c>
      <c r="AC357" s="3">
        <f>SUMPRODUCT(Table13[[#This Row],[SibSp]:[Ones]],$R$4:$AA$4)</f>
        <v>0.25504876798778109</v>
      </c>
      <c r="AD357" s="3">
        <f>(AC357-Table13[[#This Row],[Survived]])^2</f>
        <v>6.5049874052084983E-2</v>
      </c>
    </row>
    <row r="358" spans="1:30" x14ac:dyDescent="0.35">
      <c r="A358">
        <v>0</v>
      </c>
      <c r="B358" t="s">
        <v>11</v>
      </c>
      <c r="C358">
        <v>3</v>
      </c>
      <c r="D358" t="s">
        <v>8</v>
      </c>
      <c r="F358" s="2">
        <v>7.2249999999999996</v>
      </c>
      <c r="G358">
        <v>0</v>
      </c>
      <c r="H358">
        <v>0</v>
      </c>
      <c r="I358" s="3">
        <f>Table13[Age]/$E$1</f>
        <v>0</v>
      </c>
      <c r="J358" s="3">
        <f>LOG10(Table13[Fare] + 1)</f>
        <v>0.91513590662201194</v>
      </c>
      <c r="K358" s="5">
        <v>0</v>
      </c>
      <c r="L358">
        <v>0</v>
      </c>
      <c r="M358">
        <f t="shared" si="10"/>
        <v>1</v>
      </c>
      <c r="N358">
        <f t="shared" si="11"/>
        <v>0</v>
      </c>
      <c r="O358">
        <f>IF(Table13[Sex]="male",1,0)</f>
        <v>1</v>
      </c>
      <c r="P358">
        <v>1</v>
      </c>
      <c r="AC358" s="3">
        <f>SUMPRODUCT(Table13[[#This Row],[SibSp]:[Ones]],$R$4:$AA$4)</f>
        <v>0.18476569299759946</v>
      </c>
      <c r="AD358" s="3">
        <f>(AC358-Table13[[#This Row],[Survived]])^2</f>
        <v>3.4138361308883175E-2</v>
      </c>
    </row>
    <row r="359" spans="1:30" x14ac:dyDescent="0.35">
      <c r="A359">
        <v>0</v>
      </c>
      <c r="B359" t="s">
        <v>9</v>
      </c>
      <c r="C359">
        <v>3</v>
      </c>
      <c r="D359" t="s">
        <v>8</v>
      </c>
      <c r="E359">
        <v>28</v>
      </c>
      <c r="F359" s="2">
        <v>9.5</v>
      </c>
      <c r="G359">
        <v>0</v>
      </c>
      <c r="H359">
        <v>0</v>
      </c>
      <c r="I359" s="3">
        <f>Table13[Age]/$E$1</f>
        <v>0.35</v>
      </c>
      <c r="J359" s="3">
        <f>LOG10(Table13[Fare] + 1)</f>
        <v>1.0211892990699381</v>
      </c>
      <c r="K359" s="5">
        <v>0</v>
      </c>
      <c r="L359">
        <v>0</v>
      </c>
      <c r="M359">
        <f t="shared" si="10"/>
        <v>1</v>
      </c>
      <c r="N359">
        <f t="shared" si="11"/>
        <v>0</v>
      </c>
      <c r="O359">
        <f>IF(Table13[Sex]="male",1,0)</f>
        <v>1</v>
      </c>
      <c r="P359">
        <v>1</v>
      </c>
      <c r="AC359" s="3">
        <f>SUMPRODUCT(Table13[[#This Row],[SibSp]:[Ones]],$R$4:$AA$4)</f>
        <v>0.20552698262668542</v>
      </c>
      <c r="AD359" s="3">
        <f>(AC359-Table13[[#This Row],[Survived]])^2</f>
        <v>4.224134058762985E-2</v>
      </c>
    </row>
    <row r="360" spans="1:30" x14ac:dyDescent="0.35">
      <c r="A360">
        <v>1</v>
      </c>
      <c r="B360" t="s">
        <v>9</v>
      </c>
      <c r="C360">
        <v>1</v>
      </c>
      <c r="D360" t="s">
        <v>10</v>
      </c>
      <c r="E360">
        <v>22</v>
      </c>
      <c r="F360" s="2">
        <v>55</v>
      </c>
      <c r="G360">
        <v>0</v>
      </c>
      <c r="H360">
        <v>1</v>
      </c>
      <c r="I360" s="3">
        <f>Table13[Age]/$E$1</f>
        <v>0.27500000000000002</v>
      </c>
      <c r="J360" s="3">
        <f>LOG10(Table13[Fare] + 1)</f>
        <v>1.7481880270062005</v>
      </c>
      <c r="K360" s="5">
        <v>1</v>
      </c>
      <c r="L360">
        <v>0</v>
      </c>
      <c r="M360">
        <f t="shared" si="10"/>
        <v>0</v>
      </c>
      <c r="N360">
        <f t="shared" si="11"/>
        <v>0</v>
      </c>
      <c r="O360">
        <f>IF(Table13[Sex]="male",1,0)</f>
        <v>0</v>
      </c>
      <c r="P360">
        <v>1</v>
      </c>
      <c r="AC360" s="3">
        <f>SUMPRODUCT(Table13[[#This Row],[SibSp]:[Ones]],$R$4:$AA$4)</f>
        <v>0.56172519903834217</v>
      </c>
      <c r="AD360" s="3">
        <f>(AC360-Table13[[#This Row],[Survived]])^2</f>
        <v>0.19208480115798079</v>
      </c>
    </row>
    <row r="361" spans="1:30" x14ac:dyDescent="0.35">
      <c r="A361">
        <v>0</v>
      </c>
      <c r="B361" t="s">
        <v>9</v>
      </c>
      <c r="C361">
        <v>2</v>
      </c>
      <c r="D361" t="s">
        <v>10</v>
      </c>
      <c r="E361">
        <v>38</v>
      </c>
      <c r="F361" s="2">
        <v>13</v>
      </c>
      <c r="G361">
        <v>0</v>
      </c>
      <c r="H361">
        <v>0</v>
      </c>
      <c r="I361" s="3">
        <f>Table13[Age]/$E$1</f>
        <v>0.47499999999999998</v>
      </c>
      <c r="J361" s="3">
        <f>LOG10(Table13[Fare] + 1)</f>
        <v>1.146128035678238</v>
      </c>
      <c r="K361" s="5">
        <v>0</v>
      </c>
      <c r="L361">
        <v>1</v>
      </c>
      <c r="M361">
        <f t="shared" si="10"/>
        <v>0</v>
      </c>
      <c r="N361">
        <f t="shared" si="11"/>
        <v>0</v>
      </c>
      <c r="O361">
        <f>IF(Table13[Sex]="male",1,0)</f>
        <v>0</v>
      </c>
      <c r="P361">
        <v>1</v>
      </c>
      <c r="AC361" s="3">
        <f>SUMPRODUCT(Table13[[#This Row],[SibSp]:[Ones]],$R$4:$AA$4)</f>
        <v>0.22525331751609412</v>
      </c>
      <c r="AD361" s="3">
        <f>(AC361-Table13[[#This Row],[Survived]])^2</f>
        <v>5.0739057052006313E-2</v>
      </c>
    </row>
    <row r="362" spans="1:30" x14ac:dyDescent="0.35">
      <c r="A362">
        <v>1</v>
      </c>
      <c r="B362" t="s">
        <v>12</v>
      </c>
      <c r="C362">
        <v>3</v>
      </c>
      <c r="D362" t="s">
        <v>10</v>
      </c>
      <c r="F362" s="2">
        <v>7.8792</v>
      </c>
      <c r="G362">
        <v>0</v>
      </c>
      <c r="H362">
        <v>0</v>
      </c>
      <c r="I362" s="3">
        <f>Table13[Age]/$E$1</f>
        <v>0</v>
      </c>
      <c r="J362" s="3">
        <f>LOG10(Table13[Fare] + 1)</f>
        <v>0.94837383838707923</v>
      </c>
      <c r="K362" s="5">
        <v>0</v>
      </c>
      <c r="L362">
        <v>0</v>
      </c>
      <c r="M362">
        <f t="shared" si="10"/>
        <v>1</v>
      </c>
      <c r="N362">
        <f t="shared" si="11"/>
        <v>0</v>
      </c>
      <c r="O362">
        <f>IF(Table13[Sex]="male",1,0)</f>
        <v>0</v>
      </c>
      <c r="P362">
        <v>1</v>
      </c>
      <c r="AC362" s="3">
        <f>SUMPRODUCT(Table13[[#This Row],[SibSp]:[Ones]],$R$4:$AA$4)</f>
        <v>0.19127243749787737</v>
      </c>
      <c r="AD362" s="3">
        <f>(AC362-Table13[[#This Row],[Survived]])^2</f>
        <v>0.65404027035062462</v>
      </c>
    </row>
    <row r="363" spans="1:30" x14ac:dyDescent="0.35">
      <c r="A363">
        <v>1</v>
      </c>
      <c r="B363" t="s">
        <v>12</v>
      </c>
      <c r="C363">
        <v>3</v>
      </c>
      <c r="D363" t="s">
        <v>10</v>
      </c>
      <c r="F363" s="2">
        <v>7.8792</v>
      </c>
      <c r="G363">
        <v>0</v>
      </c>
      <c r="H363">
        <v>0</v>
      </c>
      <c r="I363" s="3">
        <f>Table13[Age]/$E$1</f>
        <v>0</v>
      </c>
      <c r="J363" s="3">
        <f>LOG10(Table13[Fare] + 1)</f>
        <v>0.94837383838707923</v>
      </c>
      <c r="K363" s="5">
        <v>0</v>
      </c>
      <c r="L363">
        <v>0</v>
      </c>
      <c r="M363">
        <f t="shared" si="10"/>
        <v>0</v>
      </c>
      <c r="N363">
        <f t="shared" si="11"/>
        <v>1</v>
      </c>
      <c r="O363">
        <f>IF(Table13[Sex]="male",1,0)</f>
        <v>0</v>
      </c>
      <c r="P363">
        <v>1</v>
      </c>
      <c r="AC363" s="3">
        <f>SUMPRODUCT(Table13[[#This Row],[SibSp]:[Ones]],$R$4:$AA$4)</f>
        <v>0.32820121073941533</v>
      </c>
      <c r="AD363" s="3">
        <f>(AC363-Table13[[#This Row],[Survived]])^2</f>
        <v>0.45131361325198743</v>
      </c>
    </row>
    <row r="364" spans="1:30" x14ac:dyDescent="0.35">
      <c r="A364">
        <v>0</v>
      </c>
      <c r="B364" t="s">
        <v>9</v>
      </c>
      <c r="C364">
        <v>3</v>
      </c>
      <c r="D364" t="s">
        <v>8</v>
      </c>
      <c r="E364">
        <v>40</v>
      </c>
      <c r="F364" s="2">
        <v>27.9</v>
      </c>
      <c r="G364">
        <v>1</v>
      </c>
      <c r="H364">
        <v>4</v>
      </c>
      <c r="I364" s="3">
        <f>Table13[Age]/$E$1</f>
        <v>0.5</v>
      </c>
      <c r="J364" s="3">
        <f>LOG10(Table13[Fare] + 1)</f>
        <v>1.4608978427565478</v>
      </c>
      <c r="K364" s="5">
        <v>0</v>
      </c>
      <c r="L364">
        <v>0</v>
      </c>
      <c r="M364">
        <f t="shared" si="10"/>
        <v>0</v>
      </c>
      <c r="N364">
        <f t="shared" si="11"/>
        <v>1</v>
      </c>
      <c r="O364">
        <f>IF(Table13[Sex]="male",1,0)</f>
        <v>1</v>
      </c>
      <c r="P364">
        <v>1</v>
      </c>
      <c r="AC364" s="3">
        <f>SUMPRODUCT(Table13[[#This Row],[SibSp]:[Ones]],$R$4:$AA$4)</f>
        <v>0.42853425102191439</v>
      </c>
      <c r="AD364" s="3">
        <f>(AC364-Table13[[#This Row],[Survived]])^2</f>
        <v>0.18364160429891313</v>
      </c>
    </row>
    <row r="365" spans="1:30" x14ac:dyDescent="0.35">
      <c r="A365">
        <v>0</v>
      </c>
      <c r="B365" t="s">
        <v>11</v>
      </c>
      <c r="C365">
        <v>2</v>
      </c>
      <c r="D365" t="s">
        <v>8</v>
      </c>
      <c r="E365">
        <v>29</v>
      </c>
      <c r="F365" s="2">
        <v>27.720800000000001</v>
      </c>
      <c r="G365">
        <v>1</v>
      </c>
      <c r="H365">
        <v>0</v>
      </c>
      <c r="I365" s="3">
        <f>Table13[Age]/$E$1</f>
        <v>0.36249999999999999</v>
      </c>
      <c r="J365" s="3">
        <f>LOG10(Table13[Fare] + 1)</f>
        <v>1.4581965327411079</v>
      </c>
      <c r="K365" s="5">
        <v>0</v>
      </c>
      <c r="L365">
        <v>1</v>
      </c>
      <c r="M365">
        <f t="shared" si="10"/>
        <v>1</v>
      </c>
      <c r="N365">
        <f t="shared" si="11"/>
        <v>0</v>
      </c>
      <c r="O365">
        <f>IF(Table13[Sex]="male",1,0)</f>
        <v>1</v>
      </c>
      <c r="P365">
        <v>1</v>
      </c>
      <c r="AC365" s="3">
        <f>SUMPRODUCT(Table13[[#This Row],[SibSp]:[Ones]],$R$4:$AA$4)</f>
        <v>0.29196095629475199</v>
      </c>
      <c r="AD365" s="3">
        <f>(AC365-Table13[[#This Row],[Survived]])^2</f>
        <v>8.524120000054608E-2</v>
      </c>
    </row>
    <row r="366" spans="1:30" x14ac:dyDescent="0.35">
      <c r="A366">
        <v>0</v>
      </c>
      <c r="B366" t="s">
        <v>11</v>
      </c>
      <c r="C366">
        <v>3</v>
      </c>
      <c r="D366" t="s">
        <v>10</v>
      </c>
      <c r="E366">
        <v>45</v>
      </c>
      <c r="F366" s="2">
        <v>14.4542</v>
      </c>
      <c r="G366">
        <v>0</v>
      </c>
      <c r="H366">
        <v>1</v>
      </c>
      <c r="I366" s="3">
        <f>Table13[Age]/$E$1</f>
        <v>0.5625</v>
      </c>
      <c r="J366" s="3">
        <f>LOG10(Table13[Fare] + 1)</f>
        <v>1.1890465283525415</v>
      </c>
      <c r="K366" s="5">
        <v>0</v>
      </c>
      <c r="L366">
        <v>0</v>
      </c>
      <c r="M366">
        <f t="shared" si="10"/>
        <v>0</v>
      </c>
      <c r="N366">
        <f t="shared" si="11"/>
        <v>0</v>
      </c>
      <c r="O366">
        <f>IF(Table13[Sex]="male",1,0)</f>
        <v>0</v>
      </c>
      <c r="P366">
        <v>1</v>
      </c>
      <c r="AC366" s="3">
        <f>SUMPRODUCT(Table13[[#This Row],[SibSp]:[Ones]],$R$4:$AA$4)</f>
        <v>0.23277085992046478</v>
      </c>
      <c r="AD366" s="3">
        <f>(AC366-Table13[[#This Row],[Survived]])^2</f>
        <v>5.4182273228112636E-2</v>
      </c>
    </row>
    <row r="367" spans="1:30" x14ac:dyDescent="0.35">
      <c r="A367">
        <v>0</v>
      </c>
      <c r="B367" t="s">
        <v>9</v>
      </c>
      <c r="C367">
        <v>3</v>
      </c>
      <c r="D367" t="s">
        <v>8</v>
      </c>
      <c r="E367">
        <v>35</v>
      </c>
      <c r="F367" s="2">
        <v>7.05</v>
      </c>
      <c r="G367">
        <v>0</v>
      </c>
      <c r="H367">
        <v>0</v>
      </c>
      <c r="I367" s="3">
        <f>Table13[Age]/$E$1</f>
        <v>0.4375</v>
      </c>
      <c r="J367" s="3">
        <f>LOG10(Table13[Fare] + 1)</f>
        <v>0.90579588036786851</v>
      </c>
      <c r="K367" s="5">
        <v>0</v>
      </c>
      <c r="L367">
        <v>0</v>
      </c>
      <c r="M367">
        <f t="shared" si="10"/>
        <v>1</v>
      </c>
      <c r="N367">
        <f t="shared" si="11"/>
        <v>0</v>
      </c>
      <c r="O367">
        <f>IF(Table13[Sex]="male",1,0)</f>
        <v>1</v>
      </c>
      <c r="P367">
        <v>1</v>
      </c>
      <c r="AC367" s="3">
        <f>SUMPRODUCT(Table13[[#This Row],[SibSp]:[Ones]],$R$4:$AA$4)</f>
        <v>0.18293726501684671</v>
      </c>
      <c r="AD367" s="3">
        <f>(AC367-Table13[[#This Row],[Survived]])^2</f>
        <v>3.3466042931844006E-2</v>
      </c>
    </row>
    <row r="368" spans="1:30" x14ac:dyDescent="0.35">
      <c r="A368">
        <v>0</v>
      </c>
      <c r="B368" t="s">
        <v>12</v>
      </c>
      <c r="C368">
        <v>3</v>
      </c>
      <c r="D368" t="s">
        <v>8</v>
      </c>
      <c r="F368" s="2">
        <v>15.5</v>
      </c>
      <c r="G368">
        <v>1</v>
      </c>
      <c r="H368">
        <v>0</v>
      </c>
      <c r="I368" s="3">
        <f>Table13[Age]/$E$1</f>
        <v>0</v>
      </c>
      <c r="J368" s="3">
        <f>LOG10(Table13[Fare] + 1)</f>
        <v>1.2174839442139063</v>
      </c>
      <c r="K368" s="5">
        <v>0</v>
      </c>
      <c r="L368">
        <v>0</v>
      </c>
      <c r="M368">
        <f t="shared" si="10"/>
        <v>0</v>
      </c>
      <c r="N368">
        <f t="shared" si="11"/>
        <v>1</v>
      </c>
      <c r="O368">
        <f>IF(Table13[Sex]="male",1,0)</f>
        <v>1</v>
      </c>
      <c r="P368">
        <v>1</v>
      </c>
      <c r="AC368" s="3">
        <f>SUMPRODUCT(Table13[[#This Row],[SibSp]:[Ones]],$R$4:$AA$4)</f>
        <v>0.3808829092709175</v>
      </c>
      <c r="AD368" s="3">
        <f>(AC368-Table13[[#This Row],[Survived]])^2</f>
        <v>0.14507179057467798</v>
      </c>
    </row>
    <row r="369" spans="1:30" x14ac:dyDescent="0.35">
      <c r="A369">
        <v>0</v>
      </c>
      <c r="B369" t="s">
        <v>9</v>
      </c>
      <c r="C369">
        <v>3</v>
      </c>
      <c r="D369" t="s">
        <v>8</v>
      </c>
      <c r="E369">
        <v>30</v>
      </c>
      <c r="F369" s="2">
        <v>7.25</v>
      </c>
      <c r="G369">
        <v>0</v>
      </c>
      <c r="H369">
        <v>0</v>
      </c>
      <c r="I369" s="3">
        <f>Table13[Age]/$E$1</f>
        <v>0.375</v>
      </c>
      <c r="J369" s="3">
        <f>LOG10(Table13[Fare] + 1)</f>
        <v>0.91645394854992512</v>
      </c>
      <c r="K369" s="5">
        <v>0</v>
      </c>
      <c r="L369">
        <v>0</v>
      </c>
      <c r="M369">
        <f t="shared" si="10"/>
        <v>0</v>
      </c>
      <c r="N369">
        <f t="shared" si="11"/>
        <v>1</v>
      </c>
      <c r="O369">
        <f>IF(Table13[Sex]="male",1,0)</f>
        <v>1</v>
      </c>
      <c r="P369">
        <v>1</v>
      </c>
      <c r="AC369" s="3">
        <f>SUMPRODUCT(Table13[[#This Row],[SibSp]:[Ones]],$R$4:$AA$4)</f>
        <v>0.32195248957603462</v>
      </c>
      <c r="AD369" s="3">
        <f>(AC369-Table13[[#This Row],[Survived]])^2</f>
        <v>0.10365340554420668</v>
      </c>
    </row>
    <row r="370" spans="1:30" x14ac:dyDescent="0.35">
      <c r="A370">
        <v>1</v>
      </c>
      <c r="B370" t="s">
        <v>11</v>
      </c>
      <c r="C370">
        <v>1</v>
      </c>
      <c r="D370" t="s">
        <v>10</v>
      </c>
      <c r="E370">
        <v>60</v>
      </c>
      <c r="F370" s="2">
        <v>75.25</v>
      </c>
      <c r="G370">
        <v>1</v>
      </c>
      <c r="H370">
        <v>0</v>
      </c>
      <c r="I370" s="3">
        <f>Table13[Age]/$E$1</f>
        <v>0.75</v>
      </c>
      <c r="J370" s="3">
        <f>LOG10(Table13[Fare] + 1)</f>
        <v>1.8822398480188234</v>
      </c>
      <c r="K370" s="5">
        <v>1</v>
      </c>
      <c r="L370">
        <v>0</v>
      </c>
      <c r="M370">
        <f t="shared" si="10"/>
        <v>0</v>
      </c>
      <c r="N370">
        <f t="shared" si="11"/>
        <v>0</v>
      </c>
      <c r="O370">
        <f>IF(Table13[Sex]="male",1,0)</f>
        <v>0</v>
      </c>
      <c r="P370">
        <v>1</v>
      </c>
      <c r="AC370" s="3">
        <f>SUMPRODUCT(Table13[[#This Row],[SibSp]:[Ones]],$R$4:$AA$4)</f>
        <v>0.58796753431032323</v>
      </c>
      <c r="AD370" s="3">
        <f>(AC370-Table13[[#This Row],[Survived]])^2</f>
        <v>0.16977075278231468</v>
      </c>
    </row>
    <row r="371" spans="1:30" x14ac:dyDescent="0.35">
      <c r="A371">
        <v>1</v>
      </c>
      <c r="B371" t="s">
        <v>11</v>
      </c>
      <c r="C371">
        <v>3</v>
      </c>
      <c r="D371" t="s">
        <v>10</v>
      </c>
      <c r="F371" s="2">
        <v>7.2291999999999996</v>
      </c>
      <c r="G371">
        <v>0</v>
      </c>
      <c r="H371">
        <v>0</v>
      </c>
      <c r="I371" s="3">
        <f>Table13[Age]/$E$1</f>
        <v>0</v>
      </c>
      <c r="J371" s="3">
        <f>LOG10(Table13[Fare] + 1)</f>
        <v>0.91535761741483168</v>
      </c>
      <c r="K371" s="5">
        <v>0</v>
      </c>
      <c r="L371">
        <v>0</v>
      </c>
      <c r="M371">
        <f t="shared" si="10"/>
        <v>0</v>
      </c>
      <c r="N371">
        <f t="shared" si="11"/>
        <v>1</v>
      </c>
      <c r="O371">
        <f>IF(Table13[Sex]="male",1,0)</f>
        <v>0</v>
      </c>
      <c r="P371">
        <v>1</v>
      </c>
      <c r="AC371" s="3">
        <f>SUMPRODUCT(Table13[[#This Row],[SibSp]:[Ones]],$R$4:$AA$4)</f>
        <v>0.32173786892411882</v>
      </c>
      <c r="AD371" s="3">
        <f>(AC371-Table13[[#This Row],[Survived]])^2</f>
        <v>0.4600395184515958</v>
      </c>
    </row>
    <row r="372" spans="1:30" x14ac:dyDescent="0.35">
      <c r="A372">
        <v>1</v>
      </c>
      <c r="B372" t="s">
        <v>12</v>
      </c>
      <c r="C372">
        <v>3</v>
      </c>
      <c r="D372" t="s">
        <v>10</v>
      </c>
      <c r="F372" s="2">
        <v>7.75</v>
      </c>
      <c r="G372">
        <v>0</v>
      </c>
      <c r="H372">
        <v>0</v>
      </c>
      <c r="I372" s="3">
        <f>Table13[Age]/$E$1</f>
        <v>0</v>
      </c>
      <c r="J372" s="3">
        <f>LOG10(Table13[Fare] + 1)</f>
        <v>0.94200805302231327</v>
      </c>
      <c r="K372" s="5">
        <v>0</v>
      </c>
      <c r="L372">
        <v>0</v>
      </c>
      <c r="M372">
        <f t="shared" si="10"/>
        <v>0</v>
      </c>
      <c r="N372">
        <f t="shared" si="11"/>
        <v>1</v>
      </c>
      <c r="O372">
        <f>IF(Table13[Sex]="male",1,0)</f>
        <v>0</v>
      </c>
      <c r="P372">
        <v>1</v>
      </c>
      <c r="AC372" s="3">
        <f>SUMPRODUCT(Table13[[#This Row],[SibSp]:[Ones]],$R$4:$AA$4)</f>
        <v>0.32695502793824377</v>
      </c>
      <c r="AD372" s="3">
        <f>(AC372-Table13[[#This Row],[Survived]])^2</f>
        <v>0.45298953441761014</v>
      </c>
    </row>
    <row r="373" spans="1:30" x14ac:dyDescent="0.35">
      <c r="A373">
        <v>1</v>
      </c>
      <c r="B373" t="s">
        <v>11</v>
      </c>
      <c r="C373">
        <v>1</v>
      </c>
      <c r="D373" t="s">
        <v>10</v>
      </c>
      <c r="E373">
        <v>24</v>
      </c>
      <c r="F373" s="2">
        <v>69.3</v>
      </c>
      <c r="G373">
        <v>0</v>
      </c>
      <c r="H373">
        <v>0</v>
      </c>
      <c r="I373" s="3">
        <f>Table13[Age]/$E$1</f>
        <v>0.3</v>
      </c>
      <c r="J373" s="3">
        <f>LOG10(Table13[Fare] + 1)</f>
        <v>1.8469553250198238</v>
      </c>
      <c r="K373" s="5">
        <v>1</v>
      </c>
      <c r="L373">
        <v>0</v>
      </c>
      <c r="M373">
        <f t="shared" si="10"/>
        <v>1</v>
      </c>
      <c r="N373">
        <f t="shared" si="11"/>
        <v>0</v>
      </c>
      <c r="O373">
        <f>IF(Table13[Sex]="male",1,0)</f>
        <v>0</v>
      </c>
      <c r="P373">
        <v>1</v>
      </c>
      <c r="AC373" s="3">
        <f>SUMPRODUCT(Table13[[#This Row],[SibSp]:[Ones]],$R$4:$AA$4)</f>
        <v>0.5866764369185834</v>
      </c>
      <c r="AD373" s="3">
        <f>(AC373-Table13[[#This Row],[Survived]])^2</f>
        <v>0.17083636779831776</v>
      </c>
    </row>
    <row r="374" spans="1:30" x14ac:dyDescent="0.35">
      <c r="A374">
        <v>1</v>
      </c>
      <c r="B374" t="s">
        <v>11</v>
      </c>
      <c r="C374">
        <v>1</v>
      </c>
      <c r="D374" t="s">
        <v>8</v>
      </c>
      <c r="E374">
        <v>25</v>
      </c>
      <c r="F374" s="2">
        <v>55.441699999999997</v>
      </c>
      <c r="G374">
        <v>1</v>
      </c>
      <c r="H374">
        <v>0</v>
      </c>
      <c r="I374" s="3">
        <f>Table13[Age]/$E$1</f>
        <v>0.3125</v>
      </c>
      <c r="J374" s="3">
        <f>LOG10(Table13[Fare] + 1)</f>
        <v>1.7516000860444023</v>
      </c>
      <c r="K374" s="5">
        <v>1</v>
      </c>
      <c r="L374">
        <v>0</v>
      </c>
      <c r="M374">
        <f t="shared" si="10"/>
        <v>1</v>
      </c>
      <c r="N374">
        <f t="shared" si="11"/>
        <v>0</v>
      </c>
      <c r="O374">
        <f>IF(Table13[Sex]="male",1,0)</f>
        <v>1</v>
      </c>
      <c r="P374">
        <v>1</v>
      </c>
      <c r="AC374" s="3">
        <f>SUMPRODUCT(Table13[[#This Row],[SibSp]:[Ones]],$R$4:$AA$4)</f>
        <v>0.56800944580850177</v>
      </c>
      <c r="AD374" s="3">
        <f>(AC374-Table13[[#This Row],[Survived]])^2</f>
        <v>0.18661583891067776</v>
      </c>
    </row>
    <row r="375" spans="1:30" x14ac:dyDescent="0.35">
      <c r="A375">
        <v>0</v>
      </c>
      <c r="B375" t="s">
        <v>9</v>
      </c>
      <c r="C375">
        <v>3</v>
      </c>
      <c r="D375" t="s">
        <v>8</v>
      </c>
      <c r="E375">
        <v>18</v>
      </c>
      <c r="F375" s="2">
        <v>6.4958</v>
      </c>
      <c r="G375">
        <v>1</v>
      </c>
      <c r="H375">
        <v>0</v>
      </c>
      <c r="I375" s="3">
        <f>Table13[Age]/$E$1</f>
        <v>0.22500000000000001</v>
      </c>
      <c r="J375" s="3">
        <f>LOG10(Table13[Fare] + 1)</f>
        <v>0.87481799035902574</v>
      </c>
      <c r="K375" s="5">
        <v>0</v>
      </c>
      <c r="L375">
        <v>0</v>
      </c>
      <c r="M375">
        <f t="shared" si="10"/>
        <v>0</v>
      </c>
      <c r="N375">
        <f t="shared" si="11"/>
        <v>1</v>
      </c>
      <c r="O375">
        <f>IF(Table13[Sex]="male",1,0)</f>
        <v>1</v>
      </c>
      <c r="P375">
        <v>1</v>
      </c>
      <c r="AC375" s="3">
        <f>SUMPRODUCT(Table13[[#This Row],[SibSp]:[Ones]],$R$4:$AA$4)</f>
        <v>0.31380172544644569</v>
      </c>
      <c r="AD375" s="3">
        <f>(AC375-Table13[[#This Row],[Survived]])^2</f>
        <v>9.8471522893166477E-2</v>
      </c>
    </row>
    <row r="376" spans="1:30" x14ac:dyDescent="0.35">
      <c r="A376">
        <v>0</v>
      </c>
      <c r="B376" t="s">
        <v>9</v>
      </c>
      <c r="C376">
        <v>3</v>
      </c>
      <c r="D376" t="s">
        <v>8</v>
      </c>
      <c r="E376">
        <v>19</v>
      </c>
      <c r="F376" s="2">
        <v>8.0500000000000007</v>
      </c>
      <c r="G376">
        <v>0</v>
      </c>
      <c r="H376">
        <v>0</v>
      </c>
      <c r="I376" s="3">
        <f>Table13[Age]/$E$1</f>
        <v>0.23749999999999999</v>
      </c>
      <c r="J376" s="3">
        <f>LOG10(Table13[Fare] + 1)</f>
        <v>0.9566485792052033</v>
      </c>
      <c r="K376" s="5">
        <v>0</v>
      </c>
      <c r="L376">
        <v>0</v>
      </c>
      <c r="M376">
        <f t="shared" si="10"/>
        <v>1</v>
      </c>
      <c r="N376">
        <f t="shared" si="11"/>
        <v>0</v>
      </c>
      <c r="O376">
        <f>IF(Table13[Sex]="male",1,0)</f>
        <v>1</v>
      </c>
      <c r="P376">
        <v>1</v>
      </c>
      <c r="AC376" s="3">
        <f>SUMPRODUCT(Table13[[#This Row],[SibSp]:[Ones]],$R$4:$AA$4)</f>
        <v>0.19289232241400625</v>
      </c>
      <c r="AD376" s="3">
        <f>(AC376-Table13[[#This Row],[Survived]])^2</f>
        <v>3.7207448046268937E-2</v>
      </c>
    </row>
    <row r="377" spans="1:30" x14ac:dyDescent="0.35">
      <c r="A377">
        <v>0</v>
      </c>
      <c r="B377" t="s">
        <v>11</v>
      </c>
      <c r="C377">
        <v>1</v>
      </c>
      <c r="D377" t="s">
        <v>8</v>
      </c>
      <c r="E377">
        <v>22</v>
      </c>
      <c r="F377" s="2">
        <v>135.63329999999999</v>
      </c>
      <c r="G377">
        <v>0</v>
      </c>
      <c r="H377">
        <v>0</v>
      </c>
      <c r="I377" s="3">
        <f>Table13[Age]/$E$1</f>
        <v>0.27500000000000002</v>
      </c>
      <c r="J377" s="3">
        <f>LOG10(Table13[Fare] + 1)</f>
        <v>2.1355565576455011</v>
      </c>
      <c r="K377" s="5">
        <v>1</v>
      </c>
      <c r="L377">
        <v>0</v>
      </c>
      <c r="M377">
        <f t="shared" si="10"/>
        <v>0</v>
      </c>
      <c r="N377">
        <f t="shared" si="11"/>
        <v>1</v>
      </c>
      <c r="O377">
        <f>IF(Table13[Sex]="male",1,0)</f>
        <v>1</v>
      </c>
      <c r="P377">
        <v>1</v>
      </c>
      <c r="AC377" s="3">
        <f>SUMPRODUCT(Table13[[#This Row],[SibSp]:[Ones]],$R$4:$AA$4)</f>
        <v>0.7801025426786915</v>
      </c>
      <c r="AD377" s="3">
        <f>(AC377-Table13[[#This Row],[Survived]])^2</f>
        <v>0.60855997709375964</v>
      </c>
    </row>
    <row r="378" spans="1:30" x14ac:dyDescent="0.35">
      <c r="A378">
        <v>0</v>
      </c>
      <c r="B378" t="s">
        <v>9</v>
      </c>
      <c r="C378">
        <v>3</v>
      </c>
      <c r="D378" t="s">
        <v>10</v>
      </c>
      <c r="E378">
        <v>3</v>
      </c>
      <c r="F378" s="2">
        <v>21.074999999999999</v>
      </c>
      <c r="G378">
        <v>3</v>
      </c>
      <c r="H378">
        <v>1</v>
      </c>
      <c r="I378" s="3">
        <f>Table13[Age]/$E$1</f>
        <v>3.7499999999999999E-2</v>
      </c>
      <c r="J378" s="3">
        <f>LOG10(Table13[Fare] + 1)</f>
        <v>1.3439007122496063</v>
      </c>
      <c r="K378" s="5">
        <v>0</v>
      </c>
      <c r="L378">
        <v>0</v>
      </c>
      <c r="M378">
        <f t="shared" si="10"/>
        <v>1</v>
      </c>
      <c r="N378">
        <f t="shared" si="11"/>
        <v>0</v>
      </c>
      <c r="O378">
        <f>IF(Table13[Sex]="male",1,0)</f>
        <v>0</v>
      </c>
      <c r="P378">
        <v>1</v>
      </c>
      <c r="AC378" s="3">
        <f>SUMPRODUCT(Table13[[#This Row],[SibSp]:[Ones]],$R$4:$AA$4)</f>
        <v>0.26870181335097815</v>
      </c>
      <c r="AD378" s="3">
        <f>(AC378-Table13[[#This Row],[Survived]])^2</f>
        <v>7.2200664498103903E-2</v>
      </c>
    </row>
    <row r="379" spans="1:30" x14ac:dyDescent="0.35">
      <c r="A379">
        <v>1</v>
      </c>
      <c r="B379" t="s">
        <v>11</v>
      </c>
      <c r="C379">
        <v>1</v>
      </c>
      <c r="D379" t="s">
        <v>10</v>
      </c>
      <c r="F379" s="2">
        <v>82.1708</v>
      </c>
      <c r="G379">
        <v>1</v>
      </c>
      <c r="H379">
        <v>0</v>
      </c>
      <c r="I379" s="3">
        <f>Table13[Age]/$E$1</f>
        <v>0</v>
      </c>
      <c r="J379" s="3">
        <f>LOG10(Table13[Fare] + 1)</f>
        <v>1.9199708788780554</v>
      </c>
      <c r="K379" s="5">
        <v>1</v>
      </c>
      <c r="L379">
        <v>0</v>
      </c>
      <c r="M379">
        <f t="shared" si="10"/>
        <v>0</v>
      </c>
      <c r="N379">
        <f t="shared" si="11"/>
        <v>1</v>
      </c>
      <c r="O379">
        <f>IF(Table13[Sex]="male",1,0)</f>
        <v>0</v>
      </c>
      <c r="P379">
        <v>1</v>
      </c>
      <c r="AC379" s="3">
        <f>SUMPRODUCT(Table13[[#This Row],[SibSp]:[Ones]],$R$4:$AA$4)</f>
        <v>0.7378989260525497</v>
      </c>
      <c r="AD379" s="3">
        <f>(AC379-Table13[[#This Row],[Survived]])^2</f>
        <v>6.8696972964406813E-2</v>
      </c>
    </row>
    <row r="380" spans="1:30" x14ac:dyDescent="0.35">
      <c r="A380">
        <v>1</v>
      </c>
      <c r="B380" t="s">
        <v>9</v>
      </c>
      <c r="C380">
        <v>3</v>
      </c>
      <c r="D380" t="s">
        <v>10</v>
      </c>
      <c r="E380">
        <v>22</v>
      </c>
      <c r="F380" s="2">
        <v>7.25</v>
      </c>
      <c r="G380">
        <v>0</v>
      </c>
      <c r="H380">
        <v>0</v>
      </c>
      <c r="I380" s="3">
        <f>Table13[Age]/$E$1</f>
        <v>0.27500000000000002</v>
      </c>
      <c r="J380" s="3">
        <f>LOG10(Table13[Fare] + 1)</f>
        <v>0.91645394854992512</v>
      </c>
      <c r="K380" s="5">
        <v>0</v>
      </c>
      <c r="L380">
        <v>0</v>
      </c>
      <c r="M380">
        <f t="shared" si="10"/>
        <v>0</v>
      </c>
      <c r="N380">
        <f t="shared" si="11"/>
        <v>1</v>
      </c>
      <c r="O380">
        <f>IF(Table13[Sex]="male",1,0)</f>
        <v>0</v>
      </c>
      <c r="P380">
        <v>1</v>
      </c>
      <c r="AC380" s="3">
        <f>SUMPRODUCT(Table13[[#This Row],[SibSp]:[Ones]],$R$4:$AA$4)</f>
        <v>0.32195248957603462</v>
      </c>
      <c r="AD380" s="3">
        <f>(AC380-Table13[[#This Row],[Survived]])^2</f>
        <v>0.45974842639213742</v>
      </c>
    </row>
    <row r="381" spans="1:30" x14ac:dyDescent="0.35">
      <c r="A381">
        <v>0</v>
      </c>
      <c r="B381" t="s">
        <v>11</v>
      </c>
      <c r="C381">
        <v>1</v>
      </c>
      <c r="D381" t="s">
        <v>8</v>
      </c>
      <c r="E381">
        <v>27</v>
      </c>
      <c r="F381" s="2">
        <v>211.5</v>
      </c>
      <c r="G381">
        <v>0</v>
      </c>
      <c r="H381">
        <v>2</v>
      </c>
      <c r="I381" s="3">
        <f>Table13[Age]/$E$1</f>
        <v>0.33750000000000002</v>
      </c>
      <c r="J381" s="3">
        <f>LOG10(Table13[Fare] + 1)</f>
        <v>2.3273589343863303</v>
      </c>
      <c r="K381" s="5">
        <v>1</v>
      </c>
      <c r="L381">
        <v>0</v>
      </c>
      <c r="M381">
        <f t="shared" si="10"/>
        <v>1</v>
      </c>
      <c r="N381">
        <f t="shared" si="11"/>
        <v>0</v>
      </c>
      <c r="O381">
        <f>IF(Table13[Sex]="male",1,0)</f>
        <v>1</v>
      </c>
      <c r="P381">
        <v>1</v>
      </c>
      <c r="AC381" s="3">
        <f>SUMPRODUCT(Table13[[#This Row],[SibSp]:[Ones]],$R$4:$AA$4)</f>
        <v>0.68072150462175562</v>
      </c>
      <c r="AD381" s="3">
        <f>(AC381-Table13[[#This Row],[Survived]])^2</f>
        <v>0.46338176685450688</v>
      </c>
    </row>
    <row r="382" spans="1:30" x14ac:dyDescent="0.35">
      <c r="A382">
        <v>0</v>
      </c>
      <c r="B382" t="s">
        <v>11</v>
      </c>
      <c r="C382">
        <v>3</v>
      </c>
      <c r="D382" t="s">
        <v>8</v>
      </c>
      <c r="E382">
        <v>20</v>
      </c>
      <c r="F382" s="2">
        <v>4.0125000000000002</v>
      </c>
      <c r="G382">
        <v>0</v>
      </c>
      <c r="H382">
        <v>0</v>
      </c>
      <c r="I382" s="3">
        <f>Table13[Age]/$E$1</f>
        <v>0.25</v>
      </c>
      <c r="J382" s="3">
        <f>LOG10(Table13[Fare] + 1)</f>
        <v>0.70005438562823874</v>
      </c>
      <c r="K382" s="5">
        <v>0</v>
      </c>
      <c r="L382">
        <v>0</v>
      </c>
      <c r="M382">
        <f t="shared" si="10"/>
        <v>0</v>
      </c>
      <c r="N382">
        <f t="shared" si="11"/>
        <v>1</v>
      </c>
      <c r="O382">
        <f>IF(Table13[Sex]="male",1,0)</f>
        <v>1</v>
      </c>
      <c r="P382">
        <v>1</v>
      </c>
      <c r="AC382" s="3">
        <f>SUMPRODUCT(Table13[[#This Row],[SibSp]:[Ones]],$R$4:$AA$4)</f>
        <v>0.27958954485806398</v>
      </c>
      <c r="AD382" s="3">
        <f>(AC382-Table13[[#This Row],[Survived]])^2</f>
        <v>7.8170313593939375E-2</v>
      </c>
    </row>
    <row r="383" spans="1:30" x14ac:dyDescent="0.35">
      <c r="A383">
        <v>0</v>
      </c>
      <c r="B383" t="s">
        <v>9</v>
      </c>
      <c r="C383">
        <v>3</v>
      </c>
      <c r="D383" t="s">
        <v>8</v>
      </c>
      <c r="E383">
        <v>19</v>
      </c>
      <c r="F383" s="2">
        <v>7.7750000000000004</v>
      </c>
      <c r="G383">
        <v>0</v>
      </c>
      <c r="H383">
        <v>0</v>
      </c>
      <c r="I383" s="3">
        <f>Table13[Age]/$E$1</f>
        <v>0.23749999999999999</v>
      </c>
      <c r="J383" s="3">
        <f>LOG10(Table13[Fare] + 1)</f>
        <v>0.94324712513786169</v>
      </c>
      <c r="K383" s="5">
        <v>0</v>
      </c>
      <c r="L383">
        <v>0</v>
      </c>
      <c r="M383">
        <f t="shared" si="10"/>
        <v>0</v>
      </c>
      <c r="N383">
        <f t="shared" si="11"/>
        <v>1</v>
      </c>
      <c r="O383">
        <f>IF(Table13[Sex]="male",1,0)</f>
        <v>1</v>
      </c>
      <c r="P383">
        <v>1</v>
      </c>
      <c r="AC383" s="3">
        <f>SUMPRODUCT(Table13[[#This Row],[SibSp]:[Ones]],$R$4:$AA$4)</f>
        <v>0.32719759193802206</v>
      </c>
      <c r="AD383" s="3">
        <f>(AC383-Table13[[#This Row],[Survived]])^2</f>
        <v>0.1070582641700404</v>
      </c>
    </row>
    <row r="384" spans="1:30" x14ac:dyDescent="0.35">
      <c r="A384">
        <v>1</v>
      </c>
      <c r="B384" t="s">
        <v>11</v>
      </c>
      <c r="C384">
        <v>1</v>
      </c>
      <c r="D384" t="s">
        <v>10</v>
      </c>
      <c r="E384">
        <v>42</v>
      </c>
      <c r="F384" s="2">
        <v>227.52500000000001</v>
      </c>
      <c r="G384">
        <v>0</v>
      </c>
      <c r="H384">
        <v>0</v>
      </c>
      <c r="I384" s="3">
        <f>Table13[Age]/$E$1</f>
        <v>0.52500000000000002</v>
      </c>
      <c r="J384" s="3">
        <f>LOG10(Table13[Fare] + 1)</f>
        <v>2.3589337176143736</v>
      </c>
      <c r="K384" s="5">
        <v>1</v>
      </c>
      <c r="L384">
        <v>0</v>
      </c>
      <c r="M384">
        <f t="shared" si="10"/>
        <v>1</v>
      </c>
      <c r="N384">
        <f t="shared" si="11"/>
        <v>0</v>
      </c>
      <c r="O384">
        <f>IF(Table13[Sex]="male",1,0)</f>
        <v>0</v>
      </c>
      <c r="P384">
        <v>1</v>
      </c>
      <c r="AC384" s="3">
        <f>SUMPRODUCT(Table13[[#This Row],[SibSp]:[Ones]],$R$4:$AA$4)</f>
        <v>0.68690266681225221</v>
      </c>
      <c r="AD384" s="3">
        <f>(AC384-Table13[[#This Row],[Survived]])^2</f>
        <v>9.8029940049279563E-2</v>
      </c>
    </row>
    <row r="385" spans="1:30" x14ac:dyDescent="0.35">
      <c r="A385">
        <v>1</v>
      </c>
      <c r="B385" t="s">
        <v>11</v>
      </c>
      <c r="C385">
        <v>3</v>
      </c>
      <c r="D385" t="s">
        <v>10</v>
      </c>
      <c r="E385">
        <v>1</v>
      </c>
      <c r="F385" s="2">
        <v>15.7417</v>
      </c>
      <c r="G385">
        <v>0</v>
      </c>
      <c r="H385">
        <v>2</v>
      </c>
      <c r="I385" s="3">
        <f>Table13[Age]/$E$1</f>
        <v>1.2500000000000001E-2</v>
      </c>
      <c r="J385" s="3">
        <f>LOG10(Table13[Fare] + 1)</f>
        <v>1.2237995553975871</v>
      </c>
      <c r="K385" s="5">
        <v>0</v>
      </c>
      <c r="L385">
        <v>0</v>
      </c>
      <c r="M385">
        <f t="shared" si="10"/>
        <v>1</v>
      </c>
      <c r="N385">
        <f t="shared" si="11"/>
        <v>0</v>
      </c>
      <c r="O385">
        <f>IF(Table13[Sex]="male",1,0)</f>
        <v>0</v>
      </c>
      <c r="P385">
        <v>1</v>
      </c>
      <c r="AC385" s="3">
        <f>SUMPRODUCT(Table13[[#This Row],[SibSp]:[Ones]],$R$4:$AA$4)</f>
        <v>0.24519049660156464</v>
      </c>
      <c r="AD385" s="3">
        <f>(AC385-Table13[[#This Row],[Survived]])^2</f>
        <v>0.56973738642059257</v>
      </c>
    </row>
    <row r="386" spans="1:30" x14ac:dyDescent="0.35">
      <c r="A386">
        <v>0</v>
      </c>
      <c r="B386" t="s">
        <v>9</v>
      </c>
      <c r="C386">
        <v>3</v>
      </c>
      <c r="D386" t="s">
        <v>8</v>
      </c>
      <c r="E386">
        <v>32</v>
      </c>
      <c r="F386" s="2">
        <v>7.9249999999999998</v>
      </c>
      <c r="G386">
        <v>0</v>
      </c>
      <c r="H386">
        <v>0</v>
      </c>
      <c r="I386" s="3">
        <f>Table13[Age]/$E$1</f>
        <v>0.4</v>
      </c>
      <c r="J386" s="3">
        <f>LOG10(Table13[Fare] + 1)</f>
        <v>0.95060822478423079</v>
      </c>
      <c r="K386" s="5">
        <v>0</v>
      </c>
      <c r="L386">
        <v>0</v>
      </c>
      <c r="M386">
        <f t="shared" si="10"/>
        <v>1</v>
      </c>
      <c r="N386">
        <f t="shared" si="11"/>
        <v>0</v>
      </c>
      <c r="O386">
        <f>IF(Table13[Sex]="male",1,0)</f>
        <v>1</v>
      </c>
      <c r="P386">
        <v>1</v>
      </c>
      <c r="AC386" s="3">
        <f>SUMPRODUCT(Table13[[#This Row],[SibSp]:[Ones]],$R$4:$AA$4)</f>
        <v>0.19170984682598849</v>
      </c>
      <c r="AD386" s="3">
        <f>(AC386-Table13[[#This Row],[Survived]])^2</f>
        <v>3.6752665370043971E-2</v>
      </c>
    </row>
    <row r="387" spans="1:30" x14ac:dyDescent="0.35">
      <c r="A387">
        <v>1</v>
      </c>
      <c r="B387" t="s">
        <v>9</v>
      </c>
      <c r="C387">
        <v>1</v>
      </c>
      <c r="D387" t="s">
        <v>10</v>
      </c>
      <c r="E387">
        <v>35</v>
      </c>
      <c r="F387" s="2">
        <v>52</v>
      </c>
      <c r="G387">
        <v>1</v>
      </c>
      <c r="H387">
        <v>0</v>
      </c>
      <c r="I387" s="3">
        <f>Table13[Age]/$E$1</f>
        <v>0.4375</v>
      </c>
      <c r="J387" s="3">
        <f>LOG10(Table13[Fare] + 1)</f>
        <v>1.7242758696007889</v>
      </c>
      <c r="K387" s="5">
        <v>1</v>
      </c>
      <c r="L387">
        <v>0</v>
      </c>
      <c r="M387">
        <f t="shared" si="10"/>
        <v>1</v>
      </c>
      <c r="N387">
        <f t="shared" si="11"/>
        <v>0</v>
      </c>
      <c r="O387">
        <f>IF(Table13[Sex]="male",1,0)</f>
        <v>0</v>
      </c>
      <c r="P387">
        <v>1</v>
      </c>
      <c r="AC387" s="3">
        <f>SUMPRODUCT(Table13[[#This Row],[SibSp]:[Ones]],$R$4:$AA$4)</f>
        <v>0.56266038569472709</v>
      </c>
      <c r="AD387" s="3">
        <f>(AC387-Table13[[#This Row],[Survived]])^2</f>
        <v>0.19126593824068486</v>
      </c>
    </row>
    <row r="388" spans="1:30" x14ac:dyDescent="0.35">
      <c r="A388">
        <v>0</v>
      </c>
      <c r="B388" t="s">
        <v>9</v>
      </c>
      <c r="C388">
        <v>3</v>
      </c>
      <c r="D388" t="s">
        <v>8</v>
      </c>
      <c r="F388" s="2">
        <v>7.8958000000000004</v>
      </c>
      <c r="G388">
        <v>0</v>
      </c>
      <c r="H388">
        <v>0</v>
      </c>
      <c r="I388" s="3">
        <f>Table13[Age]/$E$1</f>
        <v>0</v>
      </c>
      <c r="J388" s="3">
        <f>LOG10(Table13[Fare] + 1)</f>
        <v>0.94918501031343461</v>
      </c>
      <c r="K388" s="5">
        <v>0</v>
      </c>
      <c r="L388">
        <v>0</v>
      </c>
      <c r="M388">
        <f t="shared" ref="M388:M451" si="12">IF(Embarked="S",1,0)</f>
        <v>1</v>
      </c>
      <c r="N388">
        <f t="shared" ref="N388:N451" si="13">IF(Embarked="C",1,0)</f>
        <v>0</v>
      </c>
      <c r="O388">
        <f>IF(Table13[Sex]="male",1,0)</f>
        <v>1</v>
      </c>
      <c r="P388">
        <v>1</v>
      </c>
      <c r="AC388" s="3">
        <f>SUMPRODUCT(Table13[[#This Row],[SibSp]:[Ones]],$R$4:$AA$4)</f>
        <v>0.19143123463687806</v>
      </c>
      <c r="AD388" s="3">
        <f>(AC388-Table13[[#This Row],[Survived]])^2</f>
        <v>3.664591759459946E-2</v>
      </c>
    </row>
    <row r="389" spans="1:30" x14ac:dyDescent="0.35">
      <c r="A389">
        <v>0</v>
      </c>
      <c r="B389" t="s">
        <v>9</v>
      </c>
      <c r="C389">
        <v>2</v>
      </c>
      <c r="D389" t="s">
        <v>8</v>
      </c>
      <c r="E389">
        <v>18</v>
      </c>
      <c r="F389" s="2">
        <v>73.5</v>
      </c>
      <c r="G389">
        <v>0</v>
      </c>
      <c r="H389">
        <v>0</v>
      </c>
      <c r="I389" s="3">
        <f>Table13[Age]/$E$1</f>
        <v>0.22500000000000001</v>
      </c>
      <c r="J389" s="3">
        <f>LOG10(Table13[Fare] + 1)</f>
        <v>1.8721562727482928</v>
      </c>
      <c r="K389" s="5">
        <v>0</v>
      </c>
      <c r="L389">
        <v>1</v>
      </c>
      <c r="M389">
        <f t="shared" si="12"/>
        <v>1</v>
      </c>
      <c r="N389">
        <f t="shared" si="13"/>
        <v>0</v>
      </c>
      <c r="O389">
        <f>IF(Table13[Sex]="male",1,0)</f>
        <v>1</v>
      </c>
      <c r="P389">
        <v>1</v>
      </c>
      <c r="AC389" s="3">
        <f>SUMPRODUCT(Table13[[#This Row],[SibSp]:[Ones]],$R$4:$AA$4)</f>
        <v>0.37299879825997007</v>
      </c>
      <c r="AD389" s="3">
        <f>(AC389-Table13[[#This Row],[Survived]])^2</f>
        <v>0.13912810350338184</v>
      </c>
    </row>
    <row r="390" spans="1:30" x14ac:dyDescent="0.35">
      <c r="A390">
        <v>0</v>
      </c>
      <c r="B390" t="s">
        <v>9</v>
      </c>
      <c r="C390">
        <v>3</v>
      </c>
      <c r="D390" t="s">
        <v>8</v>
      </c>
      <c r="E390">
        <v>1</v>
      </c>
      <c r="F390" s="2">
        <v>46.9</v>
      </c>
      <c r="G390">
        <v>5</v>
      </c>
      <c r="H390">
        <v>2</v>
      </c>
      <c r="I390" s="3">
        <f>Table13[Age]/$E$1</f>
        <v>1.2500000000000001E-2</v>
      </c>
      <c r="J390" s="3">
        <f>LOG10(Table13[Fare] + 1)</f>
        <v>1.6803355134145632</v>
      </c>
      <c r="K390" s="5">
        <v>0</v>
      </c>
      <c r="L390">
        <v>0</v>
      </c>
      <c r="M390">
        <f t="shared" si="12"/>
        <v>0</v>
      </c>
      <c r="N390">
        <f t="shared" si="13"/>
        <v>0</v>
      </c>
      <c r="O390">
        <f>IF(Table13[Sex]="male",1,0)</f>
        <v>1</v>
      </c>
      <c r="P390">
        <v>1</v>
      </c>
      <c r="AC390" s="3">
        <f>SUMPRODUCT(Table13[[#This Row],[SibSp]:[Ones]],$R$4:$AA$4)</f>
        <v>0.32894687725494631</v>
      </c>
      <c r="AD390" s="3">
        <f>(AC390-Table13[[#This Row],[Survived]])^2</f>
        <v>0.10820604805578071</v>
      </c>
    </row>
    <row r="391" spans="1:30" x14ac:dyDescent="0.35">
      <c r="A391">
        <v>1</v>
      </c>
      <c r="B391" t="s">
        <v>9</v>
      </c>
      <c r="C391">
        <v>2</v>
      </c>
      <c r="D391" t="s">
        <v>10</v>
      </c>
      <c r="E391">
        <v>36</v>
      </c>
      <c r="F391" s="2">
        <v>13</v>
      </c>
      <c r="G391">
        <v>0</v>
      </c>
      <c r="H391">
        <v>0</v>
      </c>
      <c r="I391" s="3">
        <f>Table13[Age]/$E$1</f>
        <v>0.45</v>
      </c>
      <c r="J391" s="3">
        <f>LOG10(Table13[Fare] + 1)</f>
        <v>1.146128035678238</v>
      </c>
      <c r="K391" s="5">
        <v>0</v>
      </c>
      <c r="L391">
        <v>1</v>
      </c>
      <c r="M391">
        <f t="shared" si="12"/>
        <v>0</v>
      </c>
      <c r="N391">
        <f t="shared" si="13"/>
        <v>1</v>
      </c>
      <c r="O391">
        <f>IF(Table13[Sex]="male",1,0)</f>
        <v>0</v>
      </c>
      <c r="P391">
        <v>1</v>
      </c>
      <c r="AC391" s="3">
        <f>SUMPRODUCT(Table13[[#This Row],[SibSp]:[Ones]],$R$4:$AA$4)</f>
        <v>0.36779838392170183</v>
      </c>
      <c r="AD391" s="3">
        <f>(AC391-Table13[[#This Row],[Survived]])^2</f>
        <v>0.39967888337201191</v>
      </c>
    </row>
    <row r="392" spans="1:30" x14ac:dyDescent="0.35">
      <c r="A392">
        <v>0</v>
      </c>
      <c r="B392" t="s">
        <v>12</v>
      </c>
      <c r="C392">
        <v>3</v>
      </c>
      <c r="D392" t="s">
        <v>8</v>
      </c>
      <c r="F392" s="2">
        <v>7.7291999999999996</v>
      </c>
      <c r="G392">
        <v>0</v>
      </c>
      <c r="H392">
        <v>0</v>
      </c>
      <c r="I392" s="3">
        <f>Table13[Age]/$E$1</f>
        <v>0</v>
      </c>
      <c r="J392" s="3">
        <f>LOG10(Table13[Fare] + 1)</f>
        <v>0.94097444399129115</v>
      </c>
      <c r="K392" s="5">
        <v>0</v>
      </c>
      <c r="L392">
        <v>0</v>
      </c>
      <c r="M392">
        <f t="shared" si="12"/>
        <v>1</v>
      </c>
      <c r="N392">
        <f t="shared" si="13"/>
        <v>0</v>
      </c>
      <c r="O392">
        <f>IF(Table13[Sex]="male",1,0)</f>
        <v>1</v>
      </c>
      <c r="P392">
        <v>1</v>
      </c>
      <c r="AC392" s="3">
        <f>SUMPRODUCT(Table13[[#This Row],[SibSp]:[Ones]],$R$4:$AA$4)</f>
        <v>0.18982391268801593</v>
      </c>
      <c r="AD392" s="3">
        <f>(AC392-Table13[[#This Row],[Survived]])^2</f>
        <v>3.6033117828187494E-2</v>
      </c>
    </row>
    <row r="393" spans="1:30" x14ac:dyDescent="0.35">
      <c r="A393">
        <v>1</v>
      </c>
      <c r="B393" t="s">
        <v>11</v>
      </c>
      <c r="C393">
        <v>2</v>
      </c>
      <c r="D393" t="s">
        <v>10</v>
      </c>
      <c r="E393">
        <v>17</v>
      </c>
      <c r="F393" s="2">
        <v>12</v>
      </c>
      <c r="G393">
        <v>0</v>
      </c>
      <c r="H393">
        <v>0</v>
      </c>
      <c r="I393" s="3">
        <f>Table13[Age]/$E$1</f>
        <v>0.21249999999999999</v>
      </c>
      <c r="J393" s="3">
        <f>LOG10(Table13[Fare] + 1)</f>
        <v>1.1139433523068367</v>
      </c>
      <c r="K393" s="5">
        <v>0</v>
      </c>
      <c r="L393">
        <v>1</v>
      </c>
      <c r="M393">
        <f t="shared" si="12"/>
        <v>1</v>
      </c>
      <c r="N393">
        <f t="shared" si="13"/>
        <v>0</v>
      </c>
      <c r="O393">
        <f>IF(Table13[Sex]="male",1,0)</f>
        <v>0</v>
      </c>
      <c r="P393">
        <v>1</v>
      </c>
      <c r="AC393" s="3">
        <f>SUMPRODUCT(Table13[[#This Row],[SibSp]:[Ones]],$R$4:$AA$4)</f>
        <v>0.22456905284159986</v>
      </c>
      <c r="AD393" s="3">
        <f>(AC393-Table13[[#This Row],[Survived]])^2</f>
        <v>0.60129315381097348</v>
      </c>
    </row>
    <row r="394" spans="1:30" x14ac:dyDescent="0.35">
      <c r="A394">
        <v>1</v>
      </c>
      <c r="B394" t="s">
        <v>9</v>
      </c>
      <c r="C394">
        <v>1</v>
      </c>
      <c r="D394" t="s">
        <v>8</v>
      </c>
      <c r="E394">
        <v>36</v>
      </c>
      <c r="F394" s="2">
        <v>120</v>
      </c>
      <c r="G394">
        <v>1</v>
      </c>
      <c r="H394">
        <v>2</v>
      </c>
      <c r="I394" s="3">
        <f>Table13[Age]/$E$1</f>
        <v>0.45</v>
      </c>
      <c r="J394" s="3">
        <f>LOG10(Table13[Fare] + 1)</f>
        <v>2.0827853703164503</v>
      </c>
      <c r="K394" s="5">
        <v>1</v>
      </c>
      <c r="L394">
        <v>0</v>
      </c>
      <c r="M394">
        <f t="shared" si="12"/>
        <v>1</v>
      </c>
      <c r="N394">
        <f t="shared" si="13"/>
        <v>0</v>
      </c>
      <c r="O394">
        <f>IF(Table13[Sex]="male",1,0)</f>
        <v>1</v>
      </c>
      <c r="P394">
        <v>1</v>
      </c>
      <c r="AC394" s="3">
        <f>SUMPRODUCT(Table13[[#This Row],[SibSp]:[Ones]],$R$4:$AA$4)</f>
        <v>0.63284314371250139</v>
      </c>
      <c r="AD394" s="3">
        <f>(AC394-Table13[[#This Row],[Survived]])^2</f>
        <v>0.13480415711891891</v>
      </c>
    </row>
    <row r="395" spans="1:30" x14ac:dyDescent="0.35">
      <c r="A395">
        <v>1</v>
      </c>
      <c r="B395" t="s">
        <v>9</v>
      </c>
      <c r="C395">
        <v>3</v>
      </c>
      <c r="D395" t="s">
        <v>8</v>
      </c>
      <c r="E395">
        <v>21</v>
      </c>
      <c r="F395" s="2">
        <v>7.7957999999999998</v>
      </c>
      <c r="G395">
        <v>0</v>
      </c>
      <c r="H395">
        <v>0</v>
      </c>
      <c r="I395" s="3">
        <f>Table13[Age]/$E$1</f>
        <v>0.26250000000000001</v>
      </c>
      <c r="J395" s="3">
        <f>LOG10(Table13[Fare] + 1)</f>
        <v>0.94427534575879857</v>
      </c>
      <c r="K395" s="5">
        <v>0</v>
      </c>
      <c r="L395">
        <v>0</v>
      </c>
      <c r="M395">
        <f t="shared" si="12"/>
        <v>0</v>
      </c>
      <c r="N395">
        <f t="shared" si="13"/>
        <v>1</v>
      </c>
      <c r="O395">
        <f>IF(Table13[Sex]="male",1,0)</f>
        <v>1</v>
      </c>
      <c r="P395">
        <v>1</v>
      </c>
      <c r="AC395" s="3">
        <f>SUMPRODUCT(Table13[[#This Row],[SibSp]:[Ones]],$R$4:$AA$4)</f>
        <v>0.32739887909745313</v>
      </c>
      <c r="AD395" s="3">
        <f>(AC395-Table13[[#This Row],[Survived]])^2</f>
        <v>0.45239226783936248</v>
      </c>
    </row>
    <row r="396" spans="1:30" x14ac:dyDescent="0.35">
      <c r="A396">
        <v>0</v>
      </c>
      <c r="B396" t="s">
        <v>9</v>
      </c>
      <c r="C396">
        <v>3</v>
      </c>
      <c r="D396" t="s">
        <v>8</v>
      </c>
      <c r="E396">
        <v>28</v>
      </c>
      <c r="F396" s="2">
        <v>7.9249999999999998</v>
      </c>
      <c r="G396">
        <v>2</v>
      </c>
      <c r="H396">
        <v>0</v>
      </c>
      <c r="I396" s="3">
        <f>Table13[Age]/$E$1</f>
        <v>0.35</v>
      </c>
      <c r="J396" s="3">
        <f>LOG10(Table13[Fare] + 1)</f>
        <v>0.95060822478423079</v>
      </c>
      <c r="K396" s="5">
        <v>0</v>
      </c>
      <c r="L396">
        <v>0</v>
      </c>
      <c r="M396">
        <f t="shared" si="12"/>
        <v>1</v>
      </c>
      <c r="N396">
        <f t="shared" si="13"/>
        <v>0</v>
      </c>
      <c r="O396">
        <f>IF(Table13[Sex]="male",1,0)</f>
        <v>1</v>
      </c>
      <c r="P396">
        <v>1</v>
      </c>
      <c r="AC396" s="3">
        <f>SUMPRODUCT(Table13[[#This Row],[SibSp]:[Ones]],$R$4:$AA$4)</f>
        <v>0.19170984682598849</v>
      </c>
      <c r="AD396" s="3">
        <f>(AC396-Table13[[#This Row],[Survived]])^2</f>
        <v>3.6752665370043971E-2</v>
      </c>
    </row>
    <row r="397" spans="1:30" x14ac:dyDescent="0.35">
      <c r="A397">
        <v>1</v>
      </c>
      <c r="B397" t="s">
        <v>11</v>
      </c>
      <c r="C397">
        <v>1</v>
      </c>
      <c r="D397" t="s">
        <v>10</v>
      </c>
      <c r="E397">
        <v>23</v>
      </c>
      <c r="F397" s="2">
        <v>113.27500000000001</v>
      </c>
      <c r="G397">
        <v>1</v>
      </c>
      <c r="H397">
        <v>0</v>
      </c>
      <c r="I397" s="3">
        <f>Table13[Age]/$E$1</f>
        <v>0.28749999999999998</v>
      </c>
      <c r="J397" s="3">
        <f>LOG10(Table13[Fare] + 1)</f>
        <v>2.0579512299613683</v>
      </c>
      <c r="K397" s="5">
        <v>1</v>
      </c>
      <c r="L397">
        <v>0</v>
      </c>
      <c r="M397">
        <f t="shared" si="12"/>
        <v>1</v>
      </c>
      <c r="N397">
        <f t="shared" si="13"/>
        <v>0</v>
      </c>
      <c r="O397">
        <f>IF(Table13[Sex]="male",1,0)</f>
        <v>0</v>
      </c>
      <c r="P397">
        <v>1</v>
      </c>
      <c r="AC397" s="3">
        <f>SUMPRODUCT(Table13[[#This Row],[SibSp]:[Ones]],$R$4:$AA$4)</f>
        <v>0.62798154740991829</v>
      </c>
      <c r="AD397" s="3">
        <f>(AC397-Table13[[#This Row],[Survived]])^2</f>
        <v>0.13839772906751888</v>
      </c>
    </row>
    <row r="398" spans="1:30" x14ac:dyDescent="0.35">
      <c r="A398">
        <v>1</v>
      </c>
      <c r="B398" t="s">
        <v>9</v>
      </c>
      <c r="C398">
        <v>3</v>
      </c>
      <c r="D398" t="s">
        <v>10</v>
      </c>
      <c r="E398">
        <v>24</v>
      </c>
      <c r="F398" s="2">
        <v>16.7</v>
      </c>
      <c r="G398">
        <v>0</v>
      </c>
      <c r="H398">
        <v>2</v>
      </c>
      <c r="I398" s="3">
        <f>Table13[Age]/$E$1</f>
        <v>0.3</v>
      </c>
      <c r="J398" s="3">
        <f>LOG10(Table13[Fare] + 1)</f>
        <v>1.2479732663618066</v>
      </c>
      <c r="K398" s="5">
        <v>0</v>
      </c>
      <c r="L398">
        <v>0</v>
      </c>
      <c r="M398">
        <f t="shared" si="12"/>
        <v>1</v>
      </c>
      <c r="N398">
        <f t="shared" si="13"/>
        <v>0</v>
      </c>
      <c r="O398">
        <f>IF(Table13[Sex]="male",1,0)</f>
        <v>0</v>
      </c>
      <c r="P398">
        <v>1</v>
      </c>
      <c r="AC398" s="3">
        <f>SUMPRODUCT(Table13[[#This Row],[SibSp]:[Ones]],$R$4:$AA$4)</f>
        <v>0.24992280551836238</v>
      </c>
      <c r="AD398" s="3">
        <f>(AC398-Table13[[#This Row],[Survived]])^2</f>
        <v>0.56261579768144432</v>
      </c>
    </row>
    <row r="399" spans="1:30" x14ac:dyDescent="0.35">
      <c r="A399">
        <v>0</v>
      </c>
      <c r="B399" t="s">
        <v>9</v>
      </c>
      <c r="C399">
        <v>3</v>
      </c>
      <c r="D399" t="s">
        <v>8</v>
      </c>
      <c r="E399">
        <v>22</v>
      </c>
      <c r="F399" s="2">
        <v>7.7957999999999998</v>
      </c>
      <c r="G399">
        <v>0</v>
      </c>
      <c r="H399">
        <v>0</v>
      </c>
      <c r="I399" s="3">
        <f>Table13[Age]/$E$1</f>
        <v>0.27500000000000002</v>
      </c>
      <c r="J399" s="3">
        <f>LOG10(Table13[Fare] + 1)</f>
        <v>0.94427534575879857</v>
      </c>
      <c r="K399" s="5">
        <v>0</v>
      </c>
      <c r="L399">
        <v>0</v>
      </c>
      <c r="M399">
        <f t="shared" si="12"/>
        <v>1</v>
      </c>
      <c r="N399">
        <f t="shared" si="13"/>
        <v>0</v>
      </c>
      <c r="O399">
        <f>IF(Table13[Sex]="male",1,0)</f>
        <v>1</v>
      </c>
      <c r="P399">
        <v>1</v>
      </c>
      <c r="AC399" s="3">
        <f>SUMPRODUCT(Table13[[#This Row],[SibSp]:[Ones]],$R$4:$AA$4)</f>
        <v>0.19047010585591514</v>
      </c>
      <c r="AD399" s="3">
        <f>(AC399-Table13[[#This Row],[Survived]])^2</f>
        <v>3.6278861224763523E-2</v>
      </c>
    </row>
    <row r="400" spans="1:30" x14ac:dyDescent="0.35">
      <c r="A400">
        <v>0</v>
      </c>
      <c r="B400" t="s">
        <v>9</v>
      </c>
      <c r="C400">
        <v>3</v>
      </c>
      <c r="D400" t="s">
        <v>10</v>
      </c>
      <c r="E400">
        <v>31</v>
      </c>
      <c r="F400" s="2">
        <v>7.8541999999999996</v>
      </c>
      <c r="G400">
        <v>0</v>
      </c>
      <c r="H400">
        <v>0</v>
      </c>
      <c r="I400" s="3">
        <f>Table13[Age]/$E$1</f>
        <v>0.38750000000000001</v>
      </c>
      <c r="J400" s="3">
        <f>LOG10(Table13[Fare] + 1)</f>
        <v>0.94714932766263737</v>
      </c>
      <c r="K400" s="5">
        <v>0</v>
      </c>
      <c r="L400">
        <v>0</v>
      </c>
      <c r="M400">
        <f t="shared" si="12"/>
        <v>1</v>
      </c>
      <c r="N400">
        <f t="shared" si="13"/>
        <v>0</v>
      </c>
      <c r="O400">
        <f>IF(Table13[Sex]="male",1,0)</f>
        <v>0</v>
      </c>
      <c r="P400">
        <v>1</v>
      </c>
      <c r="AC400" s="3">
        <f>SUMPRODUCT(Table13[[#This Row],[SibSp]:[Ones]],$R$4:$AA$4)</f>
        <v>0.19103272407412675</v>
      </c>
      <c r="AD400" s="3">
        <f>(AC400-Table13[[#This Row],[Survived]])^2</f>
        <v>3.6493501667181447E-2</v>
      </c>
    </row>
    <row r="401" spans="1:30" x14ac:dyDescent="0.35">
      <c r="A401">
        <v>0</v>
      </c>
      <c r="B401" t="s">
        <v>9</v>
      </c>
      <c r="C401">
        <v>2</v>
      </c>
      <c r="D401" t="s">
        <v>8</v>
      </c>
      <c r="E401">
        <v>46</v>
      </c>
      <c r="F401" s="2">
        <v>26</v>
      </c>
      <c r="G401">
        <v>0</v>
      </c>
      <c r="H401">
        <v>0</v>
      </c>
      <c r="I401" s="3">
        <f>Table13[Age]/$E$1</f>
        <v>0.57499999999999996</v>
      </c>
      <c r="J401" s="3">
        <f>LOG10(Table13[Fare] + 1)</f>
        <v>1.4313637641589874</v>
      </c>
      <c r="K401" s="5">
        <v>0</v>
      </c>
      <c r="L401">
        <v>1</v>
      </c>
      <c r="M401">
        <f t="shared" si="12"/>
        <v>1</v>
      </c>
      <c r="N401">
        <f t="shared" si="13"/>
        <v>0</v>
      </c>
      <c r="O401">
        <f>IF(Table13[Sex]="male",1,0)</f>
        <v>1</v>
      </c>
      <c r="P401">
        <v>1</v>
      </c>
      <c r="AC401" s="3">
        <f>SUMPRODUCT(Table13[[#This Row],[SibSp]:[Ones]],$R$4:$AA$4)</f>
        <v>0.28670810330037771</v>
      </c>
      <c r="AD401" s="3">
        <f>(AC401-Table13[[#This Row],[Survived]])^2</f>
        <v>8.2201536498100053E-2</v>
      </c>
    </row>
    <row r="402" spans="1:30" x14ac:dyDescent="0.35">
      <c r="A402">
        <v>0</v>
      </c>
      <c r="B402" t="s">
        <v>9</v>
      </c>
      <c r="C402">
        <v>2</v>
      </c>
      <c r="D402" t="s">
        <v>8</v>
      </c>
      <c r="E402">
        <v>23</v>
      </c>
      <c r="F402" s="2">
        <v>10.5</v>
      </c>
      <c r="G402">
        <v>0</v>
      </c>
      <c r="H402">
        <v>0</v>
      </c>
      <c r="I402" s="3">
        <f>Table13[Age]/$E$1</f>
        <v>0.28749999999999998</v>
      </c>
      <c r="J402" s="3">
        <f>LOG10(Table13[Fare] + 1)</f>
        <v>1.0606978403536116</v>
      </c>
      <c r="K402" s="5">
        <v>0</v>
      </c>
      <c r="L402">
        <v>1</v>
      </c>
      <c r="M402">
        <f t="shared" si="12"/>
        <v>1</v>
      </c>
      <c r="N402">
        <f t="shared" si="13"/>
        <v>0</v>
      </c>
      <c r="O402">
        <f>IF(Table13[Sex]="male",1,0)</f>
        <v>1</v>
      </c>
      <c r="P402">
        <v>1</v>
      </c>
      <c r="AC402" s="3">
        <f>SUMPRODUCT(Table13[[#This Row],[SibSp]:[Ones]],$R$4:$AA$4)</f>
        <v>0.21414557208729343</v>
      </c>
      <c r="AD402" s="3">
        <f>(AC402-Table13[[#This Row],[Survived]])^2</f>
        <v>4.5858326044594187E-2</v>
      </c>
    </row>
    <row r="403" spans="1:30" x14ac:dyDescent="0.35">
      <c r="A403">
        <v>1</v>
      </c>
      <c r="B403" t="s">
        <v>9</v>
      </c>
      <c r="C403">
        <v>2</v>
      </c>
      <c r="D403" t="s">
        <v>10</v>
      </c>
      <c r="E403">
        <v>28</v>
      </c>
      <c r="F403" s="2">
        <v>12.65</v>
      </c>
      <c r="G403">
        <v>0</v>
      </c>
      <c r="H403">
        <v>0</v>
      </c>
      <c r="I403" s="3">
        <f>Table13[Age]/$E$1</f>
        <v>0.35</v>
      </c>
      <c r="J403" s="3">
        <f>LOG10(Table13[Fare] + 1)</f>
        <v>1.1351326513767748</v>
      </c>
      <c r="K403" s="5">
        <v>0</v>
      </c>
      <c r="L403">
        <v>1</v>
      </c>
      <c r="M403">
        <f t="shared" si="12"/>
        <v>1</v>
      </c>
      <c r="N403">
        <f t="shared" si="13"/>
        <v>0</v>
      </c>
      <c r="O403">
        <f>IF(Table13[Sex]="male",1,0)</f>
        <v>0</v>
      </c>
      <c r="P403">
        <v>1</v>
      </c>
      <c r="AC403" s="3">
        <f>SUMPRODUCT(Table13[[#This Row],[SibSp]:[Ones]],$R$4:$AA$4)</f>
        <v>0.22871712547628065</v>
      </c>
      <c r="AD403" s="3">
        <f>(AC403-Table13[[#This Row],[Survived]])^2</f>
        <v>0.59487727253357137</v>
      </c>
    </row>
    <row r="404" spans="1:30" x14ac:dyDescent="0.35">
      <c r="A404">
        <v>1</v>
      </c>
      <c r="B404" t="s">
        <v>9</v>
      </c>
      <c r="C404">
        <v>3</v>
      </c>
      <c r="D404" t="s">
        <v>8</v>
      </c>
      <c r="E404">
        <v>39</v>
      </c>
      <c r="F404" s="2">
        <v>7.9249999999999998</v>
      </c>
      <c r="G404">
        <v>0</v>
      </c>
      <c r="H404">
        <v>0</v>
      </c>
      <c r="I404" s="3">
        <f>Table13[Age]/$E$1</f>
        <v>0.48749999999999999</v>
      </c>
      <c r="J404" s="3">
        <f>LOG10(Table13[Fare] + 1)</f>
        <v>0.95060822478423079</v>
      </c>
      <c r="K404" s="5">
        <v>0</v>
      </c>
      <c r="L404">
        <v>0</v>
      </c>
      <c r="M404">
        <f t="shared" si="12"/>
        <v>1</v>
      </c>
      <c r="N404">
        <f t="shared" si="13"/>
        <v>0</v>
      </c>
      <c r="O404">
        <f>IF(Table13[Sex]="male",1,0)</f>
        <v>1</v>
      </c>
      <c r="P404">
        <v>1</v>
      </c>
      <c r="AC404" s="3">
        <f>SUMPRODUCT(Table13[[#This Row],[SibSp]:[Ones]],$R$4:$AA$4)</f>
        <v>0.19170984682598849</v>
      </c>
      <c r="AD404" s="3">
        <f>(AC404-Table13[[#This Row],[Survived]])^2</f>
        <v>0.65333297171806703</v>
      </c>
    </row>
    <row r="405" spans="1:30" x14ac:dyDescent="0.35">
      <c r="A405">
        <v>0</v>
      </c>
      <c r="B405" t="s">
        <v>9</v>
      </c>
      <c r="C405">
        <v>3</v>
      </c>
      <c r="D405" t="s">
        <v>8</v>
      </c>
      <c r="E405">
        <v>26</v>
      </c>
      <c r="F405" s="2">
        <v>8.0500000000000007</v>
      </c>
      <c r="G405">
        <v>0</v>
      </c>
      <c r="H405">
        <v>0</v>
      </c>
      <c r="I405" s="3">
        <f>Table13[Age]/$E$1</f>
        <v>0.32500000000000001</v>
      </c>
      <c r="J405" s="3">
        <f>LOG10(Table13[Fare] + 1)</f>
        <v>0.9566485792052033</v>
      </c>
      <c r="K405" s="5">
        <v>0</v>
      </c>
      <c r="L405">
        <v>0</v>
      </c>
      <c r="M405">
        <f t="shared" si="12"/>
        <v>1</v>
      </c>
      <c r="N405">
        <f t="shared" si="13"/>
        <v>0</v>
      </c>
      <c r="O405">
        <f>IF(Table13[Sex]="male",1,0)</f>
        <v>1</v>
      </c>
      <c r="P405">
        <v>1</v>
      </c>
      <c r="AC405" s="3">
        <f>SUMPRODUCT(Table13[[#This Row],[SibSp]:[Ones]],$R$4:$AA$4)</f>
        <v>0.19289232241400625</v>
      </c>
      <c r="AD405" s="3">
        <f>(AC405-Table13[[#This Row],[Survived]])^2</f>
        <v>3.7207448046268937E-2</v>
      </c>
    </row>
    <row r="406" spans="1:30" x14ac:dyDescent="0.35">
      <c r="A406">
        <v>0</v>
      </c>
      <c r="B406" t="s">
        <v>9</v>
      </c>
      <c r="C406">
        <v>3</v>
      </c>
      <c r="D406" t="s">
        <v>10</v>
      </c>
      <c r="E406">
        <v>21</v>
      </c>
      <c r="F406" s="2">
        <v>9.8249999999999993</v>
      </c>
      <c r="G406">
        <v>1</v>
      </c>
      <c r="H406">
        <v>0</v>
      </c>
      <c r="I406" s="3">
        <f>Table13[Age]/$E$1</f>
        <v>0.26250000000000001</v>
      </c>
      <c r="J406" s="3">
        <f>LOG10(Table13[Fare] + 1)</f>
        <v>1.034427905025403</v>
      </c>
      <c r="K406" s="5">
        <v>0</v>
      </c>
      <c r="L406">
        <v>0</v>
      </c>
      <c r="M406">
        <f t="shared" si="12"/>
        <v>1</v>
      </c>
      <c r="N406">
        <f t="shared" si="13"/>
        <v>0</v>
      </c>
      <c r="O406">
        <f>IF(Table13[Sex]="male",1,0)</f>
        <v>0</v>
      </c>
      <c r="P406">
        <v>1</v>
      </c>
      <c r="AC406" s="3">
        <f>SUMPRODUCT(Table13[[#This Row],[SibSp]:[Ones]],$R$4:$AA$4)</f>
        <v>0.20811860677168112</v>
      </c>
      <c r="AD406" s="3">
        <f>(AC406-Table13[[#This Row],[Survived]])^2</f>
        <v>4.3313354484585634E-2</v>
      </c>
    </row>
    <row r="407" spans="1:30" x14ac:dyDescent="0.35">
      <c r="A407">
        <v>0</v>
      </c>
      <c r="B407" t="s">
        <v>9</v>
      </c>
      <c r="C407">
        <v>3</v>
      </c>
      <c r="D407" t="s">
        <v>8</v>
      </c>
      <c r="E407">
        <v>28</v>
      </c>
      <c r="F407" s="2">
        <v>15.85</v>
      </c>
      <c r="G407">
        <v>1</v>
      </c>
      <c r="H407">
        <v>0</v>
      </c>
      <c r="I407" s="3">
        <f>Table13[Age]/$E$1</f>
        <v>0.35</v>
      </c>
      <c r="J407" s="3">
        <f>LOG10(Table13[Fare] + 1)</f>
        <v>1.2265999052073575</v>
      </c>
      <c r="K407" s="5">
        <v>0</v>
      </c>
      <c r="L407">
        <v>0</v>
      </c>
      <c r="M407">
        <f t="shared" si="12"/>
        <v>1</v>
      </c>
      <c r="N407">
        <f t="shared" si="13"/>
        <v>0</v>
      </c>
      <c r="O407">
        <f>IF(Table13[Sex]="male",1,0)</f>
        <v>1</v>
      </c>
      <c r="P407">
        <v>1</v>
      </c>
      <c r="AC407" s="3">
        <f>SUMPRODUCT(Table13[[#This Row],[SibSp]:[Ones]],$R$4:$AA$4)</f>
        <v>0.24573870040835891</v>
      </c>
      <c r="AD407" s="3">
        <f>(AC407-Table13[[#This Row],[Survived]])^2</f>
        <v>6.0387508878389173E-2</v>
      </c>
    </row>
    <row r="408" spans="1:30" x14ac:dyDescent="0.35">
      <c r="A408">
        <v>0</v>
      </c>
      <c r="B408" t="s">
        <v>9</v>
      </c>
      <c r="C408">
        <v>3</v>
      </c>
      <c r="D408" t="s">
        <v>10</v>
      </c>
      <c r="E408">
        <v>20</v>
      </c>
      <c r="F408" s="2">
        <v>8.6624999999999996</v>
      </c>
      <c r="G408">
        <v>0</v>
      </c>
      <c r="H408">
        <v>0</v>
      </c>
      <c r="I408" s="3">
        <f>Table13[Age]/$E$1</f>
        <v>0.25</v>
      </c>
      <c r="J408" s="3">
        <f>LOG10(Table13[Fare] + 1)</f>
        <v>0.98508950692638131</v>
      </c>
      <c r="K408" s="5">
        <v>0</v>
      </c>
      <c r="L408">
        <v>0</v>
      </c>
      <c r="M408">
        <f t="shared" si="12"/>
        <v>1</v>
      </c>
      <c r="N408">
        <f t="shared" si="13"/>
        <v>0</v>
      </c>
      <c r="O408">
        <f>IF(Table13[Sex]="male",1,0)</f>
        <v>0</v>
      </c>
      <c r="P408">
        <v>1</v>
      </c>
      <c r="AC408" s="3">
        <f>SUMPRODUCT(Table13[[#This Row],[SibSp]:[Ones]],$R$4:$AA$4)</f>
        <v>0.19845999284971821</v>
      </c>
      <c r="AD408" s="3">
        <f>(AC408-Table13[[#This Row],[Survived]])^2</f>
        <v>3.9386368761910207E-2</v>
      </c>
    </row>
    <row r="409" spans="1:30" x14ac:dyDescent="0.35">
      <c r="A409">
        <v>0</v>
      </c>
      <c r="B409" t="s">
        <v>9</v>
      </c>
      <c r="C409">
        <v>2</v>
      </c>
      <c r="D409" t="s">
        <v>8</v>
      </c>
      <c r="E409">
        <v>34</v>
      </c>
      <c r="F409" s="2">
        <v>21</v>
      </c>
      <c r="G409">
        <v>1</v>
      </c>
      <c r="H409">
        <v>0</v>
      </c>
      <c r="I409" s="3">
        <f>Table13[Age]/$E$1</f>
        <v>0.42499999999999999</v>
      </c>
      <c r="J409" s="3">
        <f>LOG10(Table13[Fare] + 1)</f>
        <v>1.3424226808222062</v>
      </c>
      <c r="K409" s="5">
        <v>0</v>
      </c>
      <c r="L409">
        <v>1</v>
      </c>
      <c r="M409">
        <f t="shared" si="12"/>
        <v>1</v>
      </c>
      <c r="N409">
        <f t="shared" si="13"/>
        <v>0</v>
      </c>
      <c r="O409">
        <f>IF(Table13[Sex]="male",1,0)</f>
        <v>1</v>
      </c>
      <c r="P409">
        <v>1</v>
      </c>
      <c r="AC409" s="3">
        <f>SUMPRODUCT(Table13[[#This Row],[SibSp]:[Ones]],$R$4:$AA$4)</f>
        <v>0.26929676408285796</v>
      </c>
      <c r="AD409" s="3">
        <f>(AC409-Table13[[#This Row],[Survived]])^2</f>
        <v>7.2520747145498457E-2</v>
      </c>
    </row>
    <row r="410" spans="1:30" x14ac:dyDescent="0.35">
      <c r="A410">
        <v>0</v>
      </c>
      <c r="B410" t="s">
        <v>9</v>
      </c>
      <c r="C410">
        <v>3</v>
      </c>
      <c r="D410" t="s">
        <v>8</v>
      </c>
      <c r="E410">
        <v>51</v>
      </c>
      <c r="F410" s="2">
        <v>7.75</v>
      </c>
      <c r="G410">
        <v>0</v>
      </c>
      <c r="H410">
        <v>0</v>
      </c>
      <c r="I410" s="3">
        <f>Table13[Age]/$E$1</f>
        <v>0.63749999999999996</v>
      </c>
      <c r="J410" s="3">
        <f>LOG10(Table13[Fare] + 1)</f>
        <v>0.94200805302231327</v>
      </c>
      <c r="K410" s="5">
        <v>0</v>
      </c>
      <c r="L410">
        <v>0</v>
      </c>
      <c r="M410">
        <f t="shared" si="12"/>
        <v>1</v>
      </c>
      <c r="N410">
        <f t="shared" si="13"/>
        <v>0</v>
      </c>
      <c r="O410">
        <f>IF(Table13[Sex]="male",1,0)</f>
        <v>1</v>
      </c>
      <c r="P410">
        <v>1</v>
      </c>
      <c r="AC410" s="3">
        <f>SUMPRODUCT(Table13[[#This Row],[SibSp]:[Ones]],$R$4:$AA$4)</f>
        <v>0.19002625469670581</v>
      </c>
      <c r="AD410" s="3">
        <f>(AC410-Table13[[#This Row],[Survived]])^2</f>
        <v>3.6109977474057309E-2</v>
      </c>
    </row>
    <row r="411" spans="1:30" x14ac:dyDescent="0.35">
      <c r="A411">
        <v>1</v>
      </c>
      <c r="B411" t="s">
        <v>9</v>
      </c>
      <c r="C411">
        <v>2</v>
      </c>
      <c r="D411" t="s">
        <v>8</v>
      </c>
      <c r="E411">
        <v>3</v>
      </c>
      <c r="F411" s="2">
        <v>18.75</v>
      </c>
      <c r="G411">
        <v>1</v>
      </c>
      <c r="H411">
        <v>1</v>
      </c>
      <c r="I411" s="3">
        <f>Table13[Age]/$E$1</f>
        <v>3.7499999999999999E-2</v>
      </c>
      <c r="J411" s="3">
        <f>LOG10(Table13[Fare] + 1)</f>
        <v>1.2955670999624791</v>
      </c>
      <c r="K411" s="5">
        <v>0</v>
      </c>
      <c r="L411">
        <v>1</v>
      </c>
      <c r="M411">
        <f t="shared" si="12"/>
        <v>1</v>
      </c>
      <c r="N411">
        <f t="shared" si="13"/>
        <v>0</v>
      </c>
      <c r="O411">
        <f>IF(Table13[Sex]="male",1,0)</f>
        <v>1</v>
      </c>
      <c r="P411">
        <v>1</v>
      </c>
      <c r="AC411" s="3">
        <f>SUMPRODUCT(Table13[[#This Row],[SibSp]:[Ones]],$R$4:$AA$4)</f>
        <v>0.26012419296076489</v>
      </c>
      <c r="AD411" s="3">
        <f>(AC411-Table13[[#This Row],[Survived]])^2</f>
        <v>0.54741620984195938</v>
      </c>
    </row>
    <row r="412" spans="1:30" x14ac:dyDescent="0.35">
      <c r="A412">
        <v>0</v>
      </c>
      <c r="B412" t="s">
        <v>9</v>
      </c>
      <c r="C412">
        <v>3</v>
      </c>
      <c r="D412" t="s">
        <v>8</v>
      </c>
      <c r="E412">
        <v>21</v>
      </c>
      <c r="F412" s="2">
        <v>7.7750000000000004</v>
      </c>
      <c r="G412">
        <v>0</v>
      </c>
      <c r="H412">
        <v>0</v>
      </c>
      <c r="I412" s="3">
        <f>Table13[Age]/$E$1</f>
        <v>0.26250000000000001</v>
      </c>
      <c r="J412" s="3">
        <f>LOG10(Table13[Fare] + 1)</f>
        <v>0.94324712513786169</v>
      </c>
      <c r="K412" s="5">
        <v>0</v>
      </c>
      <c r="L412">
        <v>0</v>
      </c>
      <c r="M412">
        <f t="shared" si="12"/>
        <v>1</v>
      </c>
      <c r="N412">
        <f t="shared" si="13"/>
        <v>0</v>
      </c>
      <c r="O412">
        <f>IF(Table13[Sex]="male",1,0)</f>
        <v>1</v>
      </c>
      <c r="P412">
        <v>1</v>
      </c>
      <c r="AC412" s="3">
        <f>SUMPRODUCT(Table13[[#This Row],[SibSp]:[Ones]],$R$4:$AA$4)</f>
        <v>0.1902688186964841</v>
      </c>
      <c r="AD412" s="3">
        <f>(AC412-Table13[[#This Row],[Survived]])^2</f>
        <v>3.6202223368155539E-2</v>
      </c>
    </row>
    <row r="413" spans="1:30" x14ac:dyDescent="0.35">
      <c r="A413">
        <v>0</v>
      </c>
      <c r="B413" t="s">
        <v>9</v>
      </c>
      <c r="C413">
        <v>3</v>
      </c>
      <c r="D413" t="s">
        <v>10</v>
      </c>
      <c r="F413" s="2">
        <v>25.466699999999999</v>
      </c>
      <c r="G413">
        <v>3</v>
      </c>
      <c r="H413">
        <v>1</v>
      </c>
      <c r="I413" s="3">
        <f>Table13[Age]/$E$1</f>
        <v>0</v>
      </c>
      <c r="J413" s="3">
        <f>LOG10(Table13[Fare] + 1)</f>
        <v>1.4226997946774695</v>
      </c>
      <c r="K413" s="5">
        <v>0</v>
      </c>
      <c r="L413">
        <v>0</v>
      </c>
      <c r="M413">
        <f t="shared" si="12"/>
        <v>0</v>
      </c>
      <c r="N413">
        <f t="shared" si="13"/>
        <v>0</v>
      </c>
      <c r="O413">
        <f>IF(Table13[Sex]="male",1,0)</f>
        <v>0</v>
      </c>
      <c r="P413">
        <v>1</v>
      </c>
      <c r="AC413" s="3">
        <f>SUMPRODUCT(Table13[[#This Row],[SibSp]:[Ones]],$R$4:$AA$4)</f>
        <v>0.27851143476662704</v>
      </c>
      <c r="AD413" s="3">
        <f>(AC413-Table13[[#This Row],[Survived]])^2</f>
        <v>7.7568619295765154E-2</v>
      </c>
    </row>
    <row r="414" spans="1:30" x14ac:dyDescent="0.35">
      <c r="A414">
        <v>0</v>
      </c>
      <c r="B414" t="s">
        <v>9</v>
      </c>
      <c r="C414">
        <v>3</v>
      </c>
      <c r="D414" t="s">
        <v>8</v>
      </c>
      <c r="F414" s="2">
        <v>7.8958000000000004</v>
      </c>
      <c r="G414">
        <v>0</v>
      </c>
      <c r="H414">
        <v>0</v>
      </c>
      <c r="I414" s="3">
        <f>Table13[Age]/$E$1</f>
        <v>0</v>
      </c>
      <c r="J414" s="3">
        <f>LOG10(Table13[Fare] + 1)</f>
        <v>0.94918501031343461</v>
      </c>
      <c r="K414" s="5">
        <v>0</v>
      </c>
      <c r="L414">
        <v>0</v>
      </c>
      <c r="M414">
        <f t="shared" si="12"/>
        <v>0</v>
      </c>
      <c r="N414">
        <f t="shared" si="13"/>
        <v>0</v>
      </c>
      <c r="O414">
        <f>IF(Table13[Sex]="male",1,0)</f>
        <v>1</v>
      </c>
      <c r="P414">
        <v>1</v>
      </c>
      <c r="AC414" s="3">
        <f>SUMPRODUCT(Table13[[#This Row],[SibSp]:[Ones]],$R$4:$AA$4)</f>
        <v>0.1858149414728083</v>
      </c>
      <c r="AD414" s="3">
        <f>(AC414-Table13[[#This Row],[Survived]])^2</f>
        <v>3.4527192474543174E-2</v>
      </c>
    </row>
    <row r="415" spans="1:30" x14ac:dyDescent="0.35">
      <c r="A415">
        <v>0</v>
      </c>
      <c r="B415" t="s">
        <v>12</v>
      </c>
      <c r="C415">
        <v>3</v>
      </c>
      <c r="D415" t="s">
        <v>8</v>
      </c>
      <c r="F415" s="2">
        <v>6.8582999999999998</v>
      </c>
      <c r="G415">
        <v>0</v>
      </c>
      <c r="H415">
        <v>0</v>
      </c>
      <c r="I415" s="3">
        <f>Table13[Age]/$E$1</f>
        <v>0</v>
      </c>
      <c r="J415" s="3">
        <f>LOG10(Table13[Fare] + 1)</f>
        <v>0.89532860450347662</v>
      </c>
      <c r="K415" s="5">
        <v>0</v>
      </c>
      <c r="L415">
        <v>0</v>
      </c>
      <c r="M415">
        <f t="shared" si="12"/>
        <v>1</v>
      </c>
      <c r="N415">
        <f t="shared" si="13"/>
        <v>0</v>
      </c>
      <c r="O415">
        <f>IF(Table13[Sex]="male",1,0)</f>
        <v>1</v>
      </c>
      <c r="P415">
        <v>1</v>
      </c>
      <c r="AC415" s="3">
        <f>SUMPRODUCT(Table13[[#This Row],[SibSp]:[Ones]],$R$4:$AA$4)</f>
        <v>0.18088816370257349</v>
      </c>
      <c r="AD415" s="3">
        <f>(AC415-Table13[[#This Row],[Survived]])^2</f>
        <v>3.2720527767689023E-2</v>
      </c>
    </row>
    <row r="416" spans="1:30" x14ac:dyDescent="0.35">
      <c r="A416">
        <v>1</v>
      </c>
      <c r="B416" t="s">
        <v>12</v>
      </c>
      <c r="C416">
        <v>1</v>
      </c>
      <c r="D416" t="s">
        <v>10</v>
      </c>
      <c r="E416">
        <v>33</v>
      </c>
      <c r="F416" s="2">
        <v>90</v>
      </c>
      <c r="G416">
        <v>1</v>
      </c>
      <c r="H416">
        <v>0</v>
      </c>
      <c r="I416" s="3">
        <f>Table13[Age]/$E$1</f>
        <v>0.41249999999999998</v>
      </c>
      <c r="J416" s="3">
        <f>LOG10(Table13[Fare] + 1)</f>
        <v>1.9590413923210936</v>
      </c>
      <c r="K416" s="5">
        <v>1</v>
      </c>
      <c r="L416">
        <v>0</v>
      </c>
      <c r="M416">
        <f t="shared" si="12"/>
        <v>1</v>
      </c>
      <c r="N416">
        <f t="shared" si="13"/>
        <v>0</v>
      </c>
      <c r="O416">
        <f>IF(Table13[Sex]="male",1,0)</f>
        <v>0</v>
      </c>
      <c r="P416">
        <v>1</v>
      </c>
      <c r="AC416" s="3">
        <f>SUMPRODUCT(Table13[[#This Row],[SibSp]:[Ones]],$R$4:$AA$4)</f>
        <v>0.608618698763432</v>
      </c>
      <c r="AD416" s="3">
        <f>(AC416-Table13[[#This Row],[Survived]])^2</f>
        <v>0.15317932295762918</v>
      </c>
    </row>
    <row r="417" spans="1:30" x14ac:dyDescent="0.35">
      <c r="A417">
        <v>0</v>
      </c>
      <c r="B417" t="s">
        <v>9</v>
      </c>
      <c r="C417">
        <v>2</v>
      </c>
      <c r="D417" t="s">
        <v>8</v>
      </c>
      <c r="F417" s="2">
        <v>0</v>
      </c>
      <c r="G417">
        <v>0</v>
      </c>
      <c r="H417">
        <v>0</v>
      </c>
      <c r="I417" s="3">
        <f>Table13[Age]/$E$1</f>
        <v>0</v>
      </c>
      <c r="J417" s="3">
        <f>LOG10(Table13[Fare] + 1)</f>
        <v>0</v>
      </c>
      <c r="K417" s="5">
        <v>0</v>
      </c>
      <c r="L417">
        <v>1</v>
      </c>
      <c r="M417">
        <f t="shared" si="12"/>
        <v>1</v>
      </c>
      <c r="N417">
        <f t="shared" si="13"/>
        <v>0</v>
      </c>
      <c r="O417">
        <f>IF(Table13[Sex]="male",1,0)</f>
        <v>1</v>
      </c>
      <c r="P417">
        <v>1</v>
      </c>
      <c r="AC417" s="3">
        <f>SUMPRODUCT(Table13[[#This Row],[SibSp]:[Ones]],$R$4:$AA$4)</f>
        <v>6.5005871959313236E-3</v>
      </c>
      <c r="AD417" s="3">
        <f>(AC417-Table13[[#This Row],[Survived]])^2</f>
        <v>4.225763389190627E-5</v>
      </c>
    </row>
    <row r="418" spans="1:30" x14ac:dyDescent="0.35">
      <c r="A418">
        <v>1</v>
      </c>
      <c r="B418" t="s">
        <v>9</v>
      </c>
      <c r="C418">
        <v>3</v>
      </c>
      <c r="D418" t="s">
        <v>8</v>
      </c>
      <c r="E418">
        <v>44</v>
      </c>
      <c r="F418" s="2">
        <v>7.9249999999999998</v>
      </c>
      <c r="G418">
        <v>0</v>
      </c>
      <c r="H418">
        <v>0</v>
      </c>
      <c r="I418" s="3">
        <f>Table13[Age]/$E$1</f>
        <v>0.55000000000000004</v>
      </c>
      <c r="J418" s="3">
        <f>LOG10(Table13[Fare] + 1)</f>
        <v>0.95060822478423079</v>
      </c>
      <c r="K418" s="5">
        <v>0</v>
      </c>
      <c r="L418">
        <v>0</v>
      </c>
      <c r="M418">
        <f t="shared" si="12"/>
        <v>1</v>
      </c>
      <c r="N418">
        <f t="shared" si="13"/>
        <v>0</v>
      </c>
      <c r="O418">
        <f>IF(Table13[Sex]="male",1,0)</f>
        <v>1</v>
      </c>
      <c r="P418">
        <v>1</v>
      </c>
      <c r="AC418" s="3">
        <f>SUMPRODUCT(Table13[[#This Row],[SibSp]:[Ones]],$R$4:$AA$4)</f>
        <v>0.19170984682598849</v>
      </c>
      <c r="AD418" s="3">
        <f>(AC418-Table13[[#This Row],[Survived]])^2</f>
        <v>0.65333297171806703</v>
      </c>
    </row>
    <row r="419" spans="1:30" x14ac:dyDescent="0.35">
      <c r="A419">
        <v>0</v>
      </c>
      <c r="B419" t="s">
        <v>9</v>
      </c>
      <c r="C419">
        <v>3</v>
      </c>
      <c r="D419" t="s">
        <v>10</v>
      </c>
      <c r="F419" s="2">
        <v>8.0500000000000007</v>
      </c>
      <c r="G419">
        <v>0</v>
      </c>
      <c r="H419">
        <v>0</v>
      </c>
      <c r="I419" s="3">
        <f>Table13[Age]/$E$1</f>
        <v>0</v>
      </c>
      <c r="J419" s="3">
        <f>LOG10(Table13[Fare] + 1)</f>
        <v>0.9566485792052033</v>
      </c>
      <c r="K419" s="5">
        <v>0</v>
      </c>
      <c r="L419">
        <v>0</v>
      </c>
      <c r="M419">
        <f t="shared" si="12"/>
        <v>1</v>
      </c>
      <c r="N419">
        <f t="shared" si="13"/>
        <v>0</v>
      </c>
      <c r="O419">
        <f>IF(Table13[Sex]="male",1,0)</f>
        <v>0</v>
      </c>
      <c r="P419">
        <v>1</v>
      </c>
      <c r="AC419" s="3">
        <f>SUMPRODUCT(Table13[[#This Row],[SibSp]:[Ones]],$R$4:$AA$4)</f>
        <v>0.19289232241400625</v>
      </c>
      <c r="AD419" s="3">
        <f>(AC419-Table13[[#This Row],[Survived]])^2</f>
        <v>3.7207448046268937E-2</v>
      </c>
    </row>
    <row r="420" spans="1:30" x14ac:dyDescent="0.35">
      <c r="A420">
        <v>1</v>
      </c>
      <c r="B420" t="s">
        <v>9</v>
      </c>
      <c r="C420">
        <v>2</v>
      </c>
      <c r="D420" t="s">
        <v>10</v>
      </c>
      <c r="E420">
        <v>34</v>
      </c>
      <c r="F420" s="2">
        <v>32.5</v>
      </c>
      <c r="G420">
        <v>1</v>
      </c>
      <c r="H420">
        <v>1</v>
      </c>
      <c r="I420" s="3">
        <f>Table13[Age]/$E$1</f>
        <v>0.42499999999999999</v>
      </c>
      <c r="J420" s="3">
        <f>LOG10(Table13[Fare] + 1)</f>
        <v>1.5250448070368452</v>
      </c>
      <c r="K420" s="5">
        <v>0</v>
      </c>
      <c r="L420">
        <v>1</v>
      </c>
      <c r="M420">
        <f t="shared" si="12"/>
        <v>1</v>
      </c>
      <c r="N420">
        <f t="shared" si="13"/>
        <v>0</v>
      </c>
      <c r="O420">
        <f>IF(Table13[Sex]="male",1,0)</f>
        <v>0</v>
      </c>
      <c r="P420">
        <v>1</v>
      </c>
      <c r="AC420" s="3">
        <f>SUMPRODUCT(Table13[[#This Row],[SibSp]:[Ones]],$R$4:$AA$4)</f>
        <v>0.30504734940131711</v>
      </c>
      <c r="AD420" s="3">
        <f>(AC420-Table13[[#This Row],[Survived]])^2</f>
        <v>0.48295918657413511</v>
      </c>
    </row>
    <row r="421" spans="1:30" x14ac:dyDescent="0.35">
      <c r="A421">
        <v>1</v>
      </c>
      <c r="B421" t="s">
        <v>9</v>
      </c>
      <c r="C421">
        <v>2</v>
      </c>
      <c r="D421" t="s">
        <v>10</v>
      </c>
      <c r="E421">
        <v>18</v>
      </c>
      <c r="F421" s="2">
        <v>13</v>
      </c>
      <c r="G421">
        <v>0</v>
      </c>
      <c r="H421">
        <v>2</v>
      </c>
      <c r="I421" s="3">
        <f>Table13[Age]/$E$1</f>
        <v>0.22500000000000001</v>
      </c>
      <c r="J421" s="3">
        <f>LOG10(Table13[Fare] + 1)</f>
        <v>1.146128035678238</v>
      </c>
      <c r="K421" s="5">
        <v>0</v>
      </c>
      <c r="L421">
        <v>1</v>
      </c>
      <c r="M421">
        <f t="shared" si="12"/>
        <v>1</v>
      </c>
      <c r="N421">
        <f t="shared" si="13"/>
        <v>0</v>
      </c>
      <c r="O421">
        <f>IF(Table13[Sex]="male",1,0)</f>
        <v>0</v>
      </c>
      <c r="P421">
        <v>1</v>
      </c>
      <c r="AC421" s="3">
        <f>SUMPRODUCT(Table13[[#This Row],[SibSp]:[Ones]],$R$4:$AA$4)</f>
        <v>0.23086961068016387</v>
      </c>
      <c r="AD421" s="3">
        <f>(AC421-Table13[[#This Row],[Survived]])^2</f>
        <v>0.59156155577528269</v>
      </c>
    </row>
    <row r="422" spans="1:30" x14ac:dyDescent="0.35">
      <c r="A422">
        <v>0</v>
      </c>
      <c r="B422" t="s">
        <v>9</v>
      </c>
      <c r="C422">
        <v>2</v>
      </c>
      <c r="D422" t="s">
        <v>8</v>
      </c>
      <c r="E422">
        <v>30</v>
      </c>
      <c r="F422" s="2">
        <v>13</v>
      </c>
      <c r="G422">
        <v>0</v>
      </c>
      <c r="H422">
        <v>0</v>
      </c>
      <c r="I422" s="3">
        <f>Table13[Age]/$E$1</f>
        <v>0.375</v>
      </c>
      <c r="J422" s="3">
        <f>LOG10(Table13[Fare] + 1)</f>
        <v>1.146128035678238</v>
      </c>
      <c r="K422" s="5">
        <v>0</v>
      </c>
      <c r="L422">
        <v>1</v>
      </c>
      <c r="M422">
        <f t="shared" si="12"/>
        <v>0</v>
      </c>
      <c r="N422">
        <f t="shared" si="13"/>
        <v>1</v>
      </c>
      <c r="O422">
        <f>IF(Table13[Sex]="male",1,0)</f>
        <v>1</v>
      </c>
      <c r="P422">
        <v>1</v>
      </c>
      <c r="AC422" s="3">
        <f>SUMPRODUCT(Table13[[#This Row],[SibSp]:[Ones]],$R$4:$AA$4)</f>
        <v>0.36779838392170183</v>
      </c>
      <c r="AD422" s="3">
        <f>(AC422-Table13[[#This Row],[Survived]])^2</f>
        <v>0.13527565121541557</v>
      </c>
    </row>
    <row r="423" spans="1:30" x14ac:dyDescent="0.35">
      <c r="A423">
        <v>0</v>
      </c>
      <c r="B423" t="s">
        <v>9</v>
      </c>
      <c r="C423">
        <v>3</v>
      </c>
      <c r="D423" t="s">
        <v>10</v>
      </c>
      <c r="E423">
        <v>10</v>
      </c>
      <c r="F423" s="2">
        <v>24.15</v>
      </c>
      <c r="G423">
        <v>0</v>
      </c>
      <c r="H423">
        <v>2</v>
      </c>
      <c r="I423" s="3">
        <f>Table13[Age]/$E$1</f>
        <v>0.125</v>
      </c>
      <c r="J423" s="3">
        <f>LOG10(Table13[Fare] + 1)</f>
        <v>1.4005379893919461</v>
      </c>
      <c r="K423" s="5">
        <v>0</v>
      </c>
      <c r="L423">
        <v>0</v>
      </c>
      <c r="M423">
        <f t="shared" si="12"/>
        <v>0</v>
      </c>
      <c r="N423">
        <f t="shared" si="13"/>
        <v>0</v>
      </c>
      <c r="O423">
        <f>IF(Table13[Sex]="male",1,0)</f>
        <v>0</v>
      </c>
      <c r="P423">
        <v>1</v>
      </c>
      <c r="AC423" s="3">
        <f>SUMPRODUCT(Table13[[#This Row],[SibSp]:[Ones]],$R$4:$AA$4)</f>
        <v>0.27417298177030186</v>
      </c>
      <c r="AD423" s="3">
        <f>(AC423-Table13[[#This Row],[Survived]])^2</f>
        <v>7.5170823932818279E-2</v>
      </c>
    </row>
    <row r="424" spans="1:30" x14ac:dyDescent="0.35">
      <c r="A424">
        <v>0</v>
      </c>
      <c r="B424" t="s">
        <v>11</v>
      </c>
      <c r="C424">
        <v>3</v>
      </c>
      <c r="D424" t="s">
        <v>8</v>
      </c>
      <c r="F424" s="2">
        <v>7.8958000000000004</v>
      </c>
      <c r="G424">
        <v>0</v>
      </c>
      <c r="H424">
        <v>0</v>
      </c>
      <c r="I424" s="3">
        <f>Table13[Age]/$E$1</f>
        <v>0</v>
      </c>
      <c r="J424" s="3">
        <f>LOG10(Table13[Fare] + 1)</f>
        <v>0.94918501031343461</v>
      </c>
      <c r="K424" s="5">
        <v>0</v>
      </c>
      <c r="L424">
        <v>0</v>
      </c>
      <c r="M424">
        <f t="shared" si="12"/>
        <v>1</v>
      </c>
      <c r="N424">
        <f t="shared" si="13"/>
        <v>0</v>
      </c>
      <c r="O424">
        <f>IF(Table13[Sex]="male",1,0)</f>
        <v>1</v>
      </c>
      <c r="P424">
        <v>1</v>
      </c>
      <c r="AC424" s="3">
        <f>SUMPRODUCT(Table13[[#This Row],[SibSp]:[Ones]],$R$4:$AA$4)</f>
        <v>0.19143123463687806</v>
      </c>
      <c r="AD424" s="3">
        <f>(AC424-Table13[[#This Row],[Survived]])^2</f>
        <v>3.664591759459946E-2</v>
      </c>
    </row>
    <row r="425" spans="1:30" x14ac:dyDescent="0.35">
      <c r="A425">
        <v>0</v>
      </c>
      <c r="B425" t="s">
        <v>12</v>
      </c>
      <c r="C425">
        <v>3</v>
      </c>
      <c r="D425" t="s">
        <v>8</v>
      </c>
      <c r="E425">
        <v>21</v>
      </c>
      <c r="F425" s="2">
        <v>7.7332999999999998</v>
      </c>
      <c r="G425">
        <v>0</v>
      </c>
      <c r="H425">
        <v>0</v>
      </c>
      <c r="I425" s="3">
        <f>Table13[Age]/$E$1</f>
        <v>0.26250000000000001</v>
      </c>
      <c r="J425" s="3">
        <f>LOG10(Table13[Fare] + 1)</f>
        <v>0.94117837898439327</v>
      </c>
      <c r="K425" s="5">
        <v>0</v>
      </c>
      <c r="L425">
        <v>0</v>
      </c>
      <c r="M425">
        <f t="shared" si="12"/>
        <v>1</v>
      </c>
      <c r="N425">
        <f t="shared" si="13"/>
        <v>0</v>
      </c>
      <c r="O425">
        <f>IF(Table13[Sex]="male",1,0)</f>
        <v>1</v>
      </c>
      <c r="P425">
        <v>1</v>
      </c>
      <c r="AC425" s="3">
        <f>SUMPRODUCT(Table13[[#This Row],[SibSp]:[Ones]],$R$4:$AA$4)</f>
        <v>0.18986383553592839</v>
      </c>
      <c r="AD425" s="3">
        <f>(AC425-Table13[[#This Row],[Survived]])^2</f>
        <v>3.6048276044414067E-2</v>
      </c>
    </row>
    <row r="426" spans="1:30" x14ac:dyDescent="0.35">
      <c r="A426">
        <v>0</v>
      </c>
      <c r="B426" t="s">
        <v>9</v>
      </c>
      <c r="C426">
        <v>3</v>
      </c>
      <c r="D426" t="s">
        <v>8</v>
      </c>
      <c r="E426">
        <v>29</v>
      </c>
      <c r="F426" s="2">
        <v>7.875</v>
      </c>
      <c r="G426">
        <v>0</v>
      </c>
      <c r="H426">
        <v>0</v>
      </c>
      <c r="I426" s="3">
        <f>Table13[Age]/$E$1</f>
        <v>0.36249999999999999</v>
      </c>
      <c r="J426" s="3">
        <f>LOG10(Table13[Fare] + 1)</f>
        <v>0.9481683617271317</v>
      </c>
      <c r="K426" s="5">
        <v>0</v>
      </c>
      <c r="L426">
        <v>0</v>
      </c>
      <c r="M426">
        <f t="shared" si="12"/>
        <v>1</v>
      </c>
      <c r="N426">
        <f t="shared" si="13"/>
        <v>0</v>
      </c>
      <c r="O426">
        <f>IF(Table13[Sex]="male",1,0)</f>
        <v>1</v>
      </c>
      <c r="P426">
        <v>1</v>
      </c>
      <c r="AC426" s="3">
        <f>SUMPRODUCT(Table13[[#This Row],[SibSp]:[Ones]],$R$4:$AA$4)</f>
        <v>0.19123221284922898</v>
      </c>
      <c r="AD426" s="3">
        <f>(AC426-Table13[[#This Row],[Survived]])^2</f>
        <v>3.6569759231212813E-2</v>
      </c>
    </row>
    <row r="427" spans="1:30" x14ac:dyDescent="0.35">
      <c r="A427">
        <v>0</v>
      </c>
      <c r="B427" t="s">
        <v>9</v>
      </c>
      <c r="C427">
        <v>3</v>
      </c>
      <c r="D427" t="s">
        <v>10</v>
      </c>
      <c r="E427">
        <v>28</v>
      </c>
      <c r="F427" s="2">
        <v>14.4</v>
      </c>
      <c r="G427">
        <v>1</v>
      </c>
      <c r="H427">
        <v>1</v>
      </c>
      <c r="I427" s="3">
        <f>Table13[Age]/$E$1</f>
        <v>0.35</v>
      </c>
      <c r="J427" s="3">
        <f>LOG10(Table13[Fare] + 1)</f>
        <v>1.1875207208364631</v>
      </c>
      <c r="K427" s="5">
        <v>0</v>
      </c>
      <c r="L427">
        <v>0</v>
      </c>
      <c r="M427">
        <f t="shared" si="12"/>
        <v>1</v>
      </c>
      <c r="N427">
        <f t="shared" si="13"/>
        <v>0</v>
      </c>
      <c r="O427">
        <f>IF(Table13[Sex]="male",1,0)</f>
        <v>0</v>
      </c>
      <c r="P427">
        <v>1</v>
      </c>
      <c r="AC427" s="3">
        <f>SUMPRODUCT(Table13[[#This Row],[SibSp]:[Ones]],$R$4:$AA$4)</f>
        <v>0.23808845701241127</v>
      </c>
      <c r="AD427" s="3">
        <f>(AC427-Table13[[#This Row],[Survived]])^2</f>
        <v>5.6686113362550812E-2</v>
      </c>
    </row>
    <row r="428" spans="1:30" x14ac:dyDescent="0.35">
      <c r="A428">
        <v>0</v>
      </c>
      <c r="B428" t="s">
        <v>9</v>
      </c>
      <c r="C428">
        <v>3</v>
      </c>
      <c r="D428" t="s">
        <v>8</v>
      </c>
      <c r="E428">
        <v>18</v>
      </c>
      <c r="F428" s="2">
        <v>20.212499999999999</v>
      </c>
      <c r="G428">
        <v>1</v>
      </c>
      <c r="H428">
        <v>1</v>
      </c>
      <c r="I428" s="3">
        <f>Table13[Age]/$E$1</f>
        <v>0.22500000000000001</v>
      </c>
      <c r="J428" s="3">
        <f>LOG10(Table13[Fare] + 1)</f>
        <v>1.3265918553257321</v>
      </c>
      <c r="K428" s="5">
        <v>0</v>
      </c>
      <c r="L428">
        <v>0</v>
      </c>
      <c r="M428">
        <f t="shared" si="12"/>
        <v>1</v>
      </c>
      <c r="N428">
        <f t="shared" si="13"/>
        <v>0</v>
      </c>
      <c r="O428">
        <f>IF(Table13[Sex]="male",1,0)</f>
        <v>1</v>
      </c>
      <c r="P428">
        <v>1</v>
      </c>
      <c r="AC428" s="3">
        <f>SUMPRODUCT(Table13[[#This Row],[SibSp]:[Ones]],$R$4:$AA$4)</f>
        <v>0.26531338622526024</v>
      </c>
      <c r="AD428" s="3">
        <f>(AC428-Table13[[#This Row],[Survived]])^2</f>
        <v>7.0391192910314107E-2</v>
      </c>
    </row>
    <row r="429" spans="1:30" x14ac:dyDescent="0.35">
      <c r="A429">
        <v>0</v>
      </c>
      <c r="B429" t="s">
        <v>9</v>
      </c>
      <c r="C429">
        <v>3</v>
      </c>
      <c r="D429" t="s">
        <v>8</v>
      </c>
      <c r="F429" s="2">
        <v>7.25</v>
      </c>
      <c r="G429">
        <v>0</v>
      </c>
      <c r="H429">
        <v>0</v>
      </c>
      <c r="I429" s="3">
        <f>Table13[Age]/$E$1</f>
        <v>0</v>
      </c>
      <c r="J429" s="3">
        <f>LOG10(Table13[Fare] + 1)</f>
        <v>0.91645394854992512</v>
      </c>
      <c r="K429" s="5">
        <v>0</v>
      </c>
      <c r="L429">
        <v>0</v>
      </c>
      <c r="M429">
        <f t="shared" si="12"/>
        <v>1</v>
      </c>
      <c r="N429">
        <f t="shared" si="13"/>
        <v>0</v>
      </c>
      <c r="O429">
        <f>IF(Table13[Sex]="male",1,0)</f>
        <v>1</v>
      </c>
      <c r="P429">
        <v>1</v>
      </c>
      <c r="AC429" s="3">
        <f>SUMPRODUCT(Table13[[#This Row],[SibSp]:[Ones]],$R$4:$AA$4)</f>
        <v>0.18502371633449669</v>
      </c>
      <c r="AD429" s="3">
        <f>(AC429-Table13[[#This Row],[Survived]])^2</f>
        <v>3.4233775606228298E-2</v>
      </c>
    </row>
    <row r="430" spans="1:30" x14ac:dyDescent="0.35">
      <c r="A430">
        <v>1</v>
      </c>
      <c r="B430" t="s">
        <v>9</v>
      </c>
      <c r="C430">
        <v>2</v>
      </c>
      <c r="D430" t="s">
        <v>10</v>
      </c>
      <c r="E430">
        <v>28</v>
      </c>
      <c r="F430" s="2">
        <v>26</v>
      </c>
      <c r="G430">
        <v>1</v>
      </c>
      <c r="H430">
        <v>0</v>
      </c>
      <c r="I430" s="3">
        <f>Table13[Age]/$E$1</f>
        <v>0.35</v>
      </c>
      <c r="J430" s="3">
        <f>LOG10(Table13[Fare] + 1)</f>
        <v>1.4313637641589874</v>
      </c>
      <c r="K430" s="5">
        <v>0</v>
      </c>
      <c r="L430">
        <v>1</v>
      </c>
      <c r="M430">
        <f t="shared" si="12"/>
        <v>0</v>
      </c>
      <c r="N430">
        <f t="shared" si="13"/>
        <v>0</v>
      </c>
      <c r="O430">
        <f>IF(Table13[Sex]="male",1,0)</f>
        <v>0</v>
      </c>
      <c r="P430">
        <v>1</v>
      </c>
      <c r="AC430" s="3">
        <f>SUMPRODUCT(Table13[[#This Row],[SibSp]:[Ones]],$R$4:$AA$4)</f>
        <v>0.28109181013630796</v>
      </c>
      <c r="AD430" s="3">
        <f>(AC430-Table13[[#This Row],[Survived]])^2</f>
        <v>0.5168289854530902</v>
      </c>
    </row>
    <row r="431" spans="1:30" x14ac:dyDescent="0.35">
      <c r="A431">
        <v>1</v>
      </c>
      <c r="B431" t="s">
        <v>9</v>
      </c>
      <c r="C431">
        <v>2</v>
      </c>
      <c r="D431" t="s">
        <v>10</v>
      </c>
      <c r="E431">
        <v>19</v>
      </c>
      <c r="F431" s="2">
        <v>26</v>
      </c>
      <c r="G431">
        <v>0</v>
      </c>
      <c r="H431">
        <v>0</v>
      </c>
      <c r="I431" s="3">
        <f>Table13[Age]/$E$1</f>
        <v>0.23749999999999999</v>
      </c>
      <c r="J431" s="3">
        <f>LOG10(Table13[Fare] + 1)</f>
        <v>1.4313637641589874</v>
      </c>
      <c r="K431" s="5">
        <v>0</v>
      </c>
      <c r="L431">
        <v>1</v>
      </c>
      <c r="M431">
        <f t="shared" si="12"/>
        <v>1</v>
      </c>
      <c r="N431">
        <f t="shared" si="13"/>
        <v>0</v>
      </c>
      <c r="O431">
        <f>IF(Table13[Sex]="male",1,0)</f>
        <v>0</v>
      </c>
      <c r="P431">
        <v>1</v>
      </c>
      <c r="AC431" s="3">
        <f>SUMPRODUCT(Table13[[#This Row],[SibSp]:[Ones]],$R$4:$AA$4)</f>
        <v>0.28670810330037771</v>
      </c>
      <c r="AD431" s="3">
        <f>(AC431-Table13[[#This Row],[Survived]])^2</f>
        <v>0.5087853298973446</v>
      </c>
    </row>
    <row r="432" spans="1:30" x14ac:dyDescent="0.35">
      <c r="A432">
        <v>0</v>
      </c>
      <c r="B432" t="s">
        <v>12</v>
      </c>
      <c r="C432">
        <v>3</v>
      </c>
      <c r="D432" t="s">
        <v>8</v>
      </c>
      <c r="F432" s="2">
        <v>7.75</v>
      </c>
      <c r="G432">
        <v>0</v>
      </c>
      <c r="H432">
        <v>0</v>
      </c>
      <c r="I432" s="3">
        <f>Table13[Age]/$E$1</f>
        <v>0</v>
      </c>
      <c r="J432" s="3">
        <f>LOG10(Table13[Fare] + 1)</f>
        <v>0.94200805302231327</v>
      </c>
      <c r="K432" s="5">
        <v>0</v>
      </c>
      <c r="L432">
        <v>0</v>
      </c>
      <c r="M432">
        <f t="shared" si="12"/>
        <v>1</v>
      </c>
      <c r="N432">
        <f t="shared" si="13"/>
        <v>0</v>
      </c>
      <c r="O432">
        <f>IF(Table13[Sex]="male",1,0)</f>
        <v>1</v>
      </c>
      <c r="P432">
        <v>1</v>
      </c>
      <c r="AC432" s="3">
        <f>SUMPRODUCT(Table13[[#This Row],[SibSp]:[Ones]],$R$4:$AA$4)</f>
        <v>0.19002625469670581</v>
      </c>
      <c r="AD432" s="3">
        <f>(AC432-Table13[[#This Row],[Survived]])^2</f>
        <v>3.6109977474057309E-2</v>
      </c>
    </row>
    <row r="433" spans="1:30" x14ac:dyDescent="0.35">
      <c r="A433">
        <v>1</v>
      </c>
      <c r="B433" t="s">
        <v>9</v>
      </c>
      <c r="C433">
        <v>3</v>
      </c>
      <c r="D433" t="s">
        <v>8</v>
      </c>
      <c r="E433">
        <v>32</v>
      </c>
      <c r="F433" s="2">
        <v>8.0500000000000007</v>
      </c>
      <c r="G433">
        <v>0</v>
      </c>
      <c r="H433">
        <v>0</v>
      </c>
      <c r="I433" s="3">
        <f>Table13[Age]/$E$1</f>
        <v>0.4</v>
      </c>
      <c r="J433" s="3">
        <f>LOG10(Table13[Fare] + 1)</f>
        <v>0.9566485792052033</v>
      </c>
      <c r="K433" s="5">
        <v>0</v>
      </c>
      <c r="L433">
        <v>0</v>
      </c>
      <c r="M433">
        <f t="shared" si="12"/>
        <v>1</v>
      </c>
      <c r="N433">
        <f t="shared" si="13"/>
        <v>0</v>
      </c>
      <c r="O433">
        <f>IF(Table13[Sex]="male",1,0)</f>
        <v>1</v>
      </c>
      <c r="P433">
        <v>1</v>
      </c>
      <c r="AC433" s="3">
        <f>SUMPRODUCT(Table13[[#This Row],[SibSp]:[Ones]],$R$4:$AA$4)</f>
        <v>0.19289232241400625</v>
      </c>
      <c r="AD433" s="3">
        <f>(AC433-Table13[[#This Row],[Survived]])^2</f>
        <v>0.65142280321825652</v>
      </c>
    </row>
    <row r="434" spans="1:30" x14ac:dyDescent="0.35">
      <c r="A434">
        <v>1</v>
      </c>
      <c r="B434" t="s">
        <v>9</v>
      </c>
      <c r="C434">
        <v>1</v>
      </c>
      <c r="D434" t="s">
        <v>8</v>
      </c>
      <c r="E434">
        <v>28</v>
      </c>
      <c r="F434" s="2">
        <v>26.55</v>
      </c>
      <c r="G434">
        <v>0</v>
      </c>
      <c r="H434">
        <v>0</v>
      </c>
      <c r="I434" s="3">
        <f>Table13[Age]/$E$1</f>
        <v>0.35</v>
      </c>
      <c r="J434" s="3">
        <f>LOG10(Table13[Fare] + 1)</f>
        <v>1.4401216031878039</v>
      </c>
      <c r="K434" s="5">
        <v>1</v>
      </c>
      <c r="L434">
        <v>0</v>
      </c>
      <c r="M434">
        <f t="shared" si="12"/>
        <v>1</v>
      </c>
      <c r="N434">
        <f t="shared" si="13"/>
        <v>0</v>
      </c>
      <c r="O434">
        <f>IF(Table13[Sex]="male",1,0)</f>
        <v>1</v>
      </c>
      <c r="P434">
        <v>1</v>
      </c>
      <c r="AC434" s="3">
        <f>SUMPRODUCT(Table13[[#This Row],[SibSp]:[Ones]],$R$4:$AA$4)</f>
        <v>0.50703360291889898</v>
      </c>
      <c r="AD434" s="3">
        <f>(AC434-Table13[[#This Row],[Survived]])^2</f>
        <v>0.24301586865112176</v>
      </c>
    </row>
    <row r="435" spans="1:30" x14ac:dyDescent="0.35">
      <c r="A435">
        <v>1</v>
      </c>
      <c r="B435" t="s">
        <v>9</v>
      </c>
      <c r="C435">
        <v>3</v>
      </c>
      <c r="D435" t="s">
        <v>10</v>
      </c>
      <c r="F435" s="2">
        <v>16.100000000000001</v>
      </c>
      <c r="G435">
        <v>1</v>
      </c>
      <c r="H435">
        <v>0</v>
      </c>
      <c r="I435" s="3">
        <f>Table13[Age]/$E$1</f>
        <v>0</v>
      </c>
      <c r="J435" s="3">
        <f>LOG10(Table13[Fare] + 1)</f>
        <v>1.2329961103921538</v>
      </c>
      <c r="K435" s="5">
        <v>0</v>
      </c>
      <c r="L435">
        <v>0</v>
      </c>
      <c r="M435">
        <f t="shared" si="12"/>
        <v>1</v>
      </c>
      <c r="N435">
        <f t="shared" si="13"/>
        <v>0</v>
      </c>
      <c r="O435">
        <f>IF(Table13[Sex]="male",1,0)</f>
        <v>0</v>
      </c>
      <c r="P435">
        <v>1</v>
      </c>
      <c r="AC435" s="3">
        <f>SUMPRODUCT(Table13[[#This Row],[SibSp]:[Ones]],$R$4:$AA$4)</f>
        <v>0.24699083827310303</v>
      </c>
      <c r="AD435" s="3">
        <f>(AC435-Table13[[#This Row],[Survived]])^2</f>
        <v>0.56702279764464414</v>
      </c>
    </row>
    <row r="436" spans="1:30" x14ac:dyDescent="0.35">
      <c r="A436">
        <v>1</v>
      </c>
      <c r="B436" t="s">
        <v>9</v>
      </c>
      <c r="C436">
        <v>2</v>
      </c>
      <c r="D436" t="s">
        <v>10</v>
      </c>
      <c r="E436">
        <v>42</v>
      </c>
      <c r="F436" s="2">
        <v>26</v>
      </c>
      <c r="G436">
        <v>1</v>
      </c>
      <c r="H436">
        <v>0</v>
      </c>
      <c r="I436" s="3">
        <f>Table13[Age]/$E$1</f>
        <v>0.52500000000000002</v>
      </c>
      <c r="J436" s="3">
        <f>LOG10(Table13[Fare] + 1)</f>
        <v>1.4313637641589874</v>
      </c>
      <c r="K436" s="5">
        <v>0</v>
      </c>
      <c r="L436">
        <v>1</v>
      </c>
      <c r="M436">
        <f t="shared" si="12"/>
        <v>1</v>
      </c>
      <c r="N436">
        <f t="shared" si="13"/>
        <v>0</v>
      </c>
      <c r="O436">
        <f>IF(Table13[Sex]="male",1,0)</f>
        <v>0</v>
      </c>
      <c r="P436">
        <v>1</v>
      </c>
      <c r="AC436" s="3">
        <f>SUMPRODUCT(Table13[[#This Row],[SibSp]:[Ones]],$R$4:$AA$4)</f>
        <v>0.28670810330037771</v>
      </c>
      <c r="AD436" s="3">
        <f>(AC436-Table13[[#This Row],[Survived]])^2</f>
        <v>0.5087853298973446</v>
      </c>
    </row>
    <row r="437" spans="1:30" x14ac:dyDescent="0.35">
      <c r="A437">
        <v>0</v>
      </c>
      <c r="B437" t="s">
        <v>9</v>
      </c>
      <c r="C437">
        <v>3</v>
      </c>
      <c r="D437" t="s">
        <v>8</v>
      </c>
      <c r="E437">
        <v>17</v>
      </c>
      <c r="F437" s="2">
        <v>7.125</v>
      </c>
      <c r="G437">
        <v>0</v>
      </c>
      <c r="H437">
        <v>0</v>
      </c>
      <c r="I437" s="3">
        <f>Table13[Age]/$E$1</f>
        <v>0.21249999999999999</v>
      </c>
      <c r="J437" s="3">
        <f>LOG10(Table13[Fare] + 1)</f>
        <v>0.90982336965091204</v>
      </c>
      <c r="K437" s="5">
        <v>0</v>
      </c>
      <c r="L437">
        <v>0</v>
      </c>
      <c r="M437">
        <f t="shared" si="12"/>
        <v>1</v>
      </c>
      <c r="N437">
        <f t="shared" si="13"/>
        <v>0</v>
      </c>
      <c r="O437">
        <f>IF(Table13[Sex]="male",1,0)</f>
        <v>1</v>
      </c>
      <c r="P437">
        <v>1</v>
      </c>
      <c r="AC437" s="3">
        <f>SUMPRODUCT(Table13[[#This Row],[SibSp]:[Ones]],$R$4:$AA$4)</f>
        <v>0.18372569685814177</v>
      </c>
      <c r="AD437" s="3">
        <f>(AC437-Table13[[#This Row],[Survived]])^2</f>
        <v>3.3755131686009805E-2</v>
      </c>
    </row>
    <row r="438" spans="1:30" x14ac:dyDescent="0.35">
      <c r="A438">
        <v>0</v>
      </c>
      <c r="B438" t="s">
        <v>9</v>
      </c>
      <c r="C438">
        <v>1</v>
      </c>
      <c r="D438" t="s">
        <v>8</v>
      </c>
      <c r="E438">
        <v>50</v>
      </c>
      <c r="F438" s="2">
        <v>55.9</v>
      </c>
      <c r="G438">
        <v>1</v>
      </c>
      <c r="H438">
        <v>0</v>
      </c>
      <c r="I438" s="3">
        <f>Table13[Age]/$E$1</f>
        <v>0.625</v>
      </c>
      <c r="J438" s="3">
        <f>LOG10(Table13[Fare] + 1)</f>
        <v>1.7551122663950711</v>
      </c>
      <c r="K438" s="5">
        <v>1</v>
      </c>
      <c r="L438">
        <v>0</v>
      </c>
      <c r="M438">
        <f t="shared" si="12"/>
        <v>1</v>
      </c>
      <c r="N438">
        <f t="shared" si="13"/>
        <v>0</v>
      </c>
      <c r="O438">
        <f>IF(Table13[Sex]="male",1,0)</f>
        <v>1</v>
      </c>
      <c r="P438">
        <v>1</v>
      </c>
      <c r="AC438" s="3">
        <f>SUMPRODUCT(Table13[[#This Row],[SibSp]:[Ones]],$R$4:$AA$4)</f>
        <v>0.5686969994247203</v>
      </c>
      <c r="AD438" s="3">
        <f>(AC438-Table13[[#This Row],[Survived]])^2</f>
        <v>0.3234162771546803</v>
      </c>
    </row>
    <row r="439" spans="1:30" x14ac:dyDescent="0.35">
      <c r="A439">
        <v>1</v>
      </c>
      <c r="B439" t="s">
        <v>9</v>
      </c>
      <c r="C439">
        <v>1</v>
      </c>
      <c r="D439" t="s">
        <v>10</v>
      </c>
      <c r="E439">
        <v>14</v>
      </c>
      <c r="F439" s="2">
        <v>120</v>
      </c>
      <c r="G439">
        <v>1</v>
      </c>
      <c r="H439">
        <v>2</v>
      </c>
      <c r="I439" s="3">
        <f>Table13[Age]/$E$1</f>
        <v>0.17499999999999999</v>
      </c>
      <c r="J439" s="3">
        <f>LOG10(Table13[Fare] + 1)</f>
        <v>2.0827853703164503</v>
      </c>
      <c r="K439" s="5">
        <v>1</v>
      </c>
      <c r="L439">
        <v>0</v>
      </c>
      <c r="M439">
        <f t="shared" si="12"/>
        <v>1</v>
      </c>
      <c r="N439">
        <f t="shared" si="13"/>
        <v>0</v>
      </c>
      <c r="O439">
        <f>IF(Table13[Sex]="male",1,0)</f>
        <v>0</v>
      </c>
      <c r="P439">
        <v>1</v>
      </c>
      <c r="AC439" s="3">
        <f>SUMPRODUCT(Table13[[#This Row],[SibSp]:[Ones]],$R$4:$AA$4)</f>
        <v>0.63284314371250139</v>
      </c>
      <c r="AD439" s="3">
        <f>(AC439-Table13[[#This Row],[Survived]])^2</f>
        <v>0.13480415711891891</v>
      </c>
    </row>
    <row r="440" spans="1:30" x14ac:dyDescent="0.35">
      <c r="A440">
        <v>0</v>
      </c>
      <c r="B440" t="s">
        <v>9</v>
      </c>
      <c r="C440">
        <v>3</v>
      </c>
      <c r="D440" t="s">
        <v>10</v>
      </c>
      <c r="E440">
        <v>21</v>
      </c>
      <c r="F440" s="2">
        <v>34.375</v>
      </c>
      <c r="G440">
        <v>2</v>
      </c>
      <c r="H440">
        <v>2</v>
      </c>
      <c r="I440" s="3">
        <f>Table13[Age]/$E$1</f>
        <v>0.26250000000000001</v>
      </c>
      <c r="J440" s="3">
        <f>LOG10(Table13[Fare] + 1)</f>
        <v>1.5486964485323467</v>
      </c>
      <c r="K440" s="5">
        <v>0</v>
      </c>
      <c r="L440">
        <v>0</v>
      </c>
      <c r="M440">
        <f t="shared" si="12"/>
        <v>1</v>
      </c>
      <c r="N440">
        <f t="shared" si="13"/>
        <v>0</v>
      </c>
      <c r="O440">
        <f>IF(Table13[Sex]="male",1,0)</f>
        <v>0</v>
      </c>
      <c r="P440">
        <v>1</v>
      </c>
      <c r="AC440" s="3">
        <f>SUMPRODUCT(Table13[[#This Row],[SibSp]:[Ones]],$R$4:$AA$4)</f>
        <v>0.30879316260089107</v>
      </c>
      <c r="AD440" s="3">
        <f>(AC440-Table13[[#This Row],[Survived]])^2</f>
        <v>9.5353217269060347E-2</v>
      </c>
    </row>
    <row r="441" spans="1:30" x14ac:dyDescent="0.35">
      <c r="A441">
        <v>1</v>
      </c>
      <c r="B441" t="s">
        <v>9</v>
      </c>
      <c r="C441">
        <v>2</v>
      </c>
      <c r="D441" t="s">
        <v>10</v>
      </c>
      <c r="E441">
        <v>24</v>
      </c>
      <c r="F441" s="2">
        <v>18.75</v>
      </c>
      <c r="G441">
        <v>2</v>
      </c>
      <c r="H441">
        <v>3</v>
      </c>
      <c r="I441" s="3">
        <f>Table13[Age]/$E$1</f>
        <v>0.3</v>
      </c>
      <c r="J441" s="3">
        <f>LOG10(Table13[Fare] + 1)</f>
        <v>1.2955670999624791</v>
      </c>
      <c r="K441" s="5">
        <v>0</v>
      </c>
      <c r="L441">
        <v>1</v>
      </c>
      <c r="M441">
        <f t="shared" si="12"/>
        <v>1</v>
      </c>
      <c r="N441">
        <f t="shared" si="13"/>
        <v>0</v>
      </c>
      <c r="O441">
        <f>IF(Table13[Sex]="male",1,0)</f>
        <v>0</v>
      </c>
      <c r="P441">
        <v>1</v>
      </c>
      <c r="AC441" s="3">
        <f>SUMPRODUCT(Table13[[#This Row],[SibSp]:[Ones]],$R$4:$AA$4)</f>
        <v>0.26012419296076489</v>
      </c>
      <c r="AD441" s="3">
        <f>(AC441-Table13[[#This Row],[Survived]])^2</f>
        <v>0.54741620984195938</v>
      </c>
    </row>
    <row r="442" spans="1:30" x14ac:dyDescent="0.35">
      <c r="A442">
        <v>0</v>
      </c>
      <c r="B442" t="s">
        <v>9</v>
      </c>
      <c r="C442">
        <v>1</v>
      </c>
      <c r="D442" t="s">
        <v>8</v>
      </c>
      <c r="E442">
        <v>64</v>
      </c>
      <c r="F442" s="2">
        <v>263</v>
      </c>
      <c r="G442">
        <v>1</v>
      </c>
      <c r="H442">
        <v>4</v>
      </c>
      <c r="I442" s="3">
        <f>Table13[Age]/$E$1</f>
        <v>0.8</v>
      </c>
      <c r="J442" s="3">
        <f>LOG10(Table13[Fare] + 1)</f>
        <v>2.4216039268698313</v>
      </c>
      <c r="K442" s="5">
        <v>1</v>
      </c>
      <c r="L442">
        <v>0</v>
      </c>
      <c r="M442">
        <f t="shared" si="12"/>
        <v>1</v>
      </c>
      <c r="N442">
        <f t="shared" si="13"/>
        <v>0</v>
      </c>
      <c r="O442">
        <f>IF(Table13[Sex]="male",1,0)</f>
        <v>1</v>
      </c>
      <c r="P442">
        <v>1</v>
      </c>
      <c r="AC442" s="3">
        <f>SUMPRODUCT(Table13[[#This Row],[SibSp]:[Ones]],$R$4:$AA$4)</f>
        <v>0.69917115097325488</v>
      </c>
      <c r="AD442" s="3">
        <f>(AC442-Table13[[#This Row],[Survived]])^2</f>
        <v>0.48884029835326598</v>
      </c>
    </row>
    <row r="443" spans="1:30" x14ac:dyDescent="0.35">
      <c r="A443">
        <v>0</v>
      </c>
      <c r="B443" t="s">
        <v>9</v>
      </c>
      <c r="C443">
        <v>2</v>
      </c>
      <c r="D443" t="s">
        <v>8</v>
      </c>
      <c r="E443">
        <v>31</v>
      </c>
      <c r="F443" s="2">
        <v>10.5</v>
      </c>
      <c r="G443">
        <v>0</v>
      </c>
      <c r="H443">
        <v>0</v>
      </c>
      <c r="I443" s="3">
        <f>Table13[Age]/$E$1</f>
        <v>0.38750000000000001</v>
      </c>
      <c r="J443" s="3">
        <f>LOG10(Table13[Fare] + 1)</f>
        <v>1.0606978403536116</v>
      </c>
      <c r="K443" s="5">
        <v>0</v>
      </c>
      <c r="L443">
        <v>1</v>
      </c>
      <c r="M443">
        <f t="shared" si="12"/>
        <v>1</v>
      </c>
      <c r="N443">
        <f t="shared" si="13"/>
        <v>0</v>
      </c>
      <c r="O443">
        <f>IF(Table13[Sex]="male",1,0)</f>
        <v>1</v>
      </c>
      <c r="P443">
        <v>1</v>
      </c>
      <c r="AC443" s="3">
        <f>SUMPRODUCT(Table13[[#This Row],[SibSp]:[Ones]],$R$4:$AA$4)</f>
        <v>0.21414557208729343</v>
      </c>
      <c r="AD443" s="3">
        <f>(AC443-Table13[[#This Row],[Survived]])^2</f>
        <v>4.5858326044594187E-2</v>
      </c>
    </row>
    <row r="444" spans="1:30" x14ac:dyDescent="0.35">
      <c r="A444">
        <v>1</v>
      </c>
      <c r="B444" t="s">
        <v>9</v>
      </c>
      <c r="C444">
        <v>2</v>
      </c>
      <c r="D444" t="s">
        <v>10</v>
      </c>
      <c r="E444">
        <v>45</v>
      </c>
      <c r="F444" s="2">
        <v>26.25</v>
      </c>
      <c r="G444">
        <v>1</v>
      </c>
      <c r="H444">
        <v>1</v>
      </c>
      <c r="I444" s="3">
        <f>Table13[Age]/$E$1</f>
        <v>0.5625</v>
      </c>
      <c r="J444" s="3">
        <f>LOG10(Table13[Fare] + 1)</f>
        <v>1.4353665066126613</v>
      </c>
      <c r="K444" s="5">
        <v>0</v>
      </c>
      <c r="L444">
        <v>1</v>
      </c>
      <c r="M444">
        <f t="shared" si="12"/>
        <v>1</v>
      </c>
      <c r="N444">
        <f t="shared" si="13"/>
        <v>0</v>
      </c>
      <c r="O444">
        <f>IF(Table13[Sex]="male",1,0)</f>
        <v>0</v>
      </c>
      <c r="P444">
        <v>1</v>
      </c>
      <c r="AC444" s="3">
        <f>SUMPRODUCT(Table13[[#This Row],[SibSp]:[Ones]],$R$4:$AA$4)</f>
        <v>0.28749169063759716</v>
      </c>
      <c r="AD444" s="3">
        <f>(AC444-Table13[[#This Row],[Survived]])^2</f>
        <v>0.50766809091046949</v>
      </c>
    </row>
    <row r="445" spans="1:30" x14ac:dyDescent="0.35">
      <c r="A445">
        <v>0</v>
      </c>
      <c r="B445" t="s">
        <v>9</v>
      </c>
      <c r="C445">
        <v>3</v>
      </c>
      <c r="D445" t="s">
        <v>8</v>
      </c>
      <c r="E445">
        <v>20</v>
      </c>
      <c r="F445" s="2">
        <v>9.5</v>
      </c>
      <c r="G445">
        <v>0</v>
      </c>
      <c r="H445">
        <v>0</v>
      </c>
      <c r="I445" s="3">
        <f>Table13[Age]/$E$1</f>
        <v>0.25</v>
      </c>
      <c r="J445" s="3">
        <f>LOG10(Table13[Fare] + 1)</f>
        <v>1.0211892990699381</v>
      </c>
      <c r="K445" s="5">
        <v>0</v>
      </c>
      <c r="L445">
        <v>0</v>
      </c>
      <c r="M445">
        <f t="shared" si="12"/>
        <v>1</v>
      </c>
      <c r="N445">
        <f t="shared" si="13"/>
        <v>0</v>
      </c>
      <c r="O445">
        <f>IF(Table13[Sex]="male",1,0)</f>
        <v>1</v>
      </c>
      <c r="P445">
        <v>1</v>
      </c>
      <c r="AC445" s="3">
        <f>SUMPRODUCT(Table13[[#This Row],[SibSp]:[Ones]],$R$4:$AA$4)</f>
        <v>0.20552698262668542</v>
      </c>
      <c r="AD445" s="3">
        <f>(AC445-Table13[[#This Row],[Survived]])^2</f>
        <v>4.224134058762985E-2</v>
      </c>
    </row>
    <row r="446" spans="1:30" x14ac:dyDescent="0.35">
      <c r="A446">
        <v>0</v>
      </c>
      <c r="B446" t="s">
        <v>9</v>
      </c>
      <c r="C446">
        <v>3</v>
      </c>
      <c r="D446" t="s">
        <v>8</v>
      </c>
      <c r="E446">
        <v>25</v>
      </c>
      <c r="F446" s="2">
        <v>7.7750000000000004</v>
      </c>
      <c r="G446">
        <v>1</v>
      </c>
      <c r="H446">
        <v>0</v>
      </c>
      <c r="I446" s="3">
        <f>Table13[Age]/$E$1</f>
        <v>0.3125</v>
      </c>
      <c r="J446" s="3">
        <f>LOG10(Table13[Fare] + 1)</f>
        <v>0.94324712513786169</v>
      </c>
      <c r="K446" s="5">
        <v>0</v>
      </c>
      <c r="L446">
        <v>0</v>
      </c>
      <c r="M446">
        <f t="shared" si="12"/>
        <v>1</v>
      </c>
      <c r="N446">
        <f t="shared" si="13"/>
        <v>0</v>
      </c>
      <c r="O446">
        <f>IF(Table13[Sex]="male",1,0)</f>
        <v>1</v>
      </c>
      <c r="P446">
        <v>1</v>
      </c>
      <c r="AC446" s="3">
        <f>SUMPRODUCT(Table13[[#This Row],[SibSp]:[Ones]],$R$4:$AA$4)</f>
        <v>0.1902688186964841</v>
      </c>
      <c r="AD446" s="3">
        <f>(AC446-Table13[[#This Row],[Survived]])^2</f>
        <v>3.6202223368155539E-2</v>
      </c>
    </row>
    <row r="447" spans="1:30" x14ac:dyDescent="0.35">
      <c r="A447">
        <v>1</v>
      </c>
      <c r="B447" t="s">
        <v>9</v>
      </c>
      <c r="C447">
        <v>2</v>
      </c>
      <c r="D447" t="s">
        <v>10</v>
      </c>
      <c r="E447">
        <v>28</v>
      </c>
      <c r="F447" s="2">
        <v>13</v>
      </c>
      <c r="G447">
        <v>0</v>
      </c>
      <c r="H447">
        <v>0</v>
      </c>
      <c r="I447" s="3">
        <f>Table13[Age]/$E$1</f>
        <v>0.35</v>
      </c>
      <c r="J447" s="3">
        <f>LOG10(Table13[Fare] + 1)</f>
        <v>1.146128035678238</v>
      </c>
      <c r="K447" s="5">
        <v>0</v>
      </c>
      <c r="L447">
        <v>1</v>
      </c>
      <c r="M447">
        <f t="shared" si="12"/>
        <v>1</v>
      </c>
      <c r="N447">
        <f t="shared" si="13"/>
        <v>0</v>
      </c>
      <c r="O447">
        <f>IF(Table13[Sex]="male",1,0)</f>
        <v>0</v>
      </c>
      <c r="P447">
        <v>1</v>
      </c>
      <c r="AC447" s="3">
        <f>SUMPRODUCT(Table13[[#This Row],[SibSp]:[Ones]],$R$4:$AA$4)</f>
        <v>0.23086961068016387</v>
      </c>
      <c r="AD447" s="3">
        <f>(AC447-Table13[[#This Row],[Survived]])^2</f>
        <v>0.59156155577528269</v>
      </c>
    </row>
    <row r="448" spans="1:30" x14ac:dyDescent="0.35">
      <c r="A448">
        <v>1</v>
      </c>
      <c r="B448" t="s">
        <v>9</v>
      </c>
      <c r="C448">
        <v>3</v>
      </c>
      <c r="D448" t="s">
        <v>8</v>
      </c>
      <c r="F448" s="2">
        <v>8.1125000000000007</v>
      </c>
      <c r="G448">
        <v>0</v>
      </c>
      <c r="H448">
        <v>0</v>
      </c>
      <c r="I448" s="3">
        <f>Table13[Age]/$E$1</f>
        <v>0</v>
      </c>
      <c r="J448" s="3">
        <f>LOG10(Table13[Fare] + 1)</f>
        <v>0.95963754132603107</v>
      </c>
      <c r="K448" s="5">
        <v>0</v>
      </c>
      <c r="L448">
        <v>0</v>
      </c>
      <c r="M448">
        <f t="shared" si="12"/>
        <v>1</v>
      </c>
      <c r="N448">
        <f t="shared" si="13"/>
        <v>0</v>
      </c>
      <c r="O448">
        <f>IF(Table13[Sex]="male",1,0)</f>
        <v>1</v>
      </c>
      <c r="P448">
        <v>1</v>
      </c>
      <c r="AC448" s="3">
        <f>SUMPRODUCT(Table13[[#This Row],[SibSp]:[Ones]],$R$4:$AA$4)</f>
        <v>0.19347744946037906</v>
      </c>
      <c r="AD448" s="3">
        <f>(AC448-Table13[[#This Row],[Survived]])^2</f>
        <v>0.65047862452893546</v>
      </c>
    </row>
    <row r="449" spans="1:30" x14ac:dyDescent="0.35">
      <c r="A449">
        <v>1</v>
      </c>
      <c r="B449" t="s">
        <v>9</v>
      </c>
      <c r="C449">
        <v>1</v>
      </c>
      <c r="D449" t="s">
        <v>8</v>
      </c>
      <c r="E449">
        <v>4</v>
      </c>
      <c r="F449" s="2">
        <v>81.8583</v>
      </c>
      <c r="G449">
        <v>0</v>
      </c>
      <c r="H449">
        <v>2</v>
      </c>
      <c r="I449" s="3">
        <f>Table13[Age]/$E$1</f>
        <v>0.05</v>
      </c>
      <c r="J449" s="3">
        <f>LOG10(Table13[Fare] + 1)</f>
        <v>1.9183360186534042</v>
      </c>
      <c r="K449" s="5">
        <v>1</v>
      </c>
      <c r="L449">
        <v>0</v>
      </c>
      <c r="M449">
        <f t="shared" si="12"/>
        <v>1</v>
      </c>
      <c r="N449">
        <f t="shared" si="13"/>
        <v>0</v>
      </c>
      <c r="O449">
        <f>IF(Table13[Sex]="male",1,0)</f>
        <v>1</v>
      </c>
      <c r="P449">
        <v>1</v>
      </c>
      <c r="AC449" s="3">
        <f>SUMPRODUCT(Table13[[#This Row],[SibSp]:[Ones]],$R$4:$AA$4)</f>
        <v>0.6006501082952862</v>
      </c>
      <c r="AD449" s="3">
        <f>(AC449-Table13[[#This Row],[Survived]])^2</f>
        <v>0.15948033600456665</v>
      </c>
    </row>
    <row r="450" spans="1:30" x14ac:dyDescent="0.35">
      <c r="A450">
        <v>1</v>
      </c>
      <c r="B450" t="s">
        <v>9</v>
      </c>
      <c r="C450">
        <v>2</v>
      </c>
      <c r="D450" t="s">
        <v>10</v>
      </c>
      <c r="E450">
        <v>13</v>
      </c>
      <c r="F450" s="2">
        <v>19.5</v>
      </c>
      <c r="G450">
        <v>0</v>
      </c>
      <c r="H450">
        <v>1</v>
      </c>
      <c r="I450" s="3">
        <f>Table13[Age]/$E$1</f>
        <v>0.16250000000000001</v>
      </c>
      <c r="J450" s="3">
        <f>LOG10(Table13[Fare] + 1)</f>
        <v>1.3117538610557542</v>
      </c>
      <c r="K450" s="5">
        <v>0</v>
      </c>
      <c r="L450">
        <v>1</v>
      </c>
      <c r="M450">
        <f t="shared" si="12"/>
        <v>0</v>
      </c>
      <c r="N450">
        <f t="shared" si="13"/>
        <v>1</v>
      </c>
      <c r="O450">
        <f>IF(Table13[Sex]="male",1,0)</f>
        <v>0</v>
      </c>
      <c r="P450">
        <v>1</v>
      </c>
      <c r="AC450" s="3">
        <f>SUMPRODUCT(Table13[[#This Row],[SibSp]:[Ones]],$R$4:$AA$4)</f>
        <v>0.40022172891189101</v>
      </c>
      <c r="AD450" s="3">
        <f>(AC450-Table13[[#This Row],[Survived]])^2</f>
        <v>0.35973397446944116</v>
      </c>
    </row>
    <row r="451" spans="1:30" x14ac:dyDescent="0.35">
      <c r="A451">
        <v>1</v>
      </c>
      <c r="B451" t="s">
        <v>9</v>
      </c>
      <c r="C451">
        <v>1</v>
      </c>
      <c r="D451" t="s">
        <v>8</v>
      </c>
      <c r="E451">
        <v>34</v>
      </c>
      <c r="F451" s="2">
        <v>26.55</v>
      </c>
      <c r="G451">
        <v>0</v>
      </c>
      <c r="H451">
        <v>0</v>
      </c>
      <c r="I451" s="3">
        <f>Table13[Age]/$E$1</f>
        <v>0.42499999999999999</v>
      </c>
      <c r="J451" s="3">
        <f>LOG10(Table13[Fare] + 1)</f>
        <v>1.4401216031878039</v>
      </c>
      <c r="K451" s="5">
        <v>1</v>
      </c>
      <c r="L451">
        <v>0</v>
      </c>
      <c r="M451">
        <f t="shared" si="12"/>
        <v>1</v>
      </c>
      <c r="N451">
        <f t="shared" si="13"/>
        <v>0</v>
      </c>
      <c r="O451">
        <f>IF(Table13[Sex]="male",1,0)</f>
        <v>1</v>
      </c>
      <c r="P451">
        <v>1</v>
      </c>
      <c r="AC451" s="3">
        <f>SUMPRODUCT(Table13[[#This Row],[SibSp]:[Ones]],$R$4:$AA$4)</f>
        <v>0.50703360291889898</v>
      </c>
      <c r="AD451" s="3">
        <f>(AC451-Table13[[#This Row],[Survived]])^2</f>
        <v>0.24301586865112176</v>
      </c>
    </row>
    <row r="452" spans="1:30" x14ac:dyDescent="0.35">
      <c r="A452">
        <v>1</v>
      </c>
      <c r="B452" t="s">
        <v>11</v>
      </c>
      <c r="C452">
        <v>3</v>
      </c>
      <c r="D452" t="s">
        <v>10</v>
      </c>
      <c r="E452">
        <v>5</v>
      </c>
      <c r="F452" s="2">
        <v>19.258299999999998</v>
      </c>
      <c r="G452">
        <v>2</v>
      </c>
      <c r="H452">
        <v>1</v>
      </c>
      <c r="I452" s="3">
        <f>Table13[Age]/$E$1</f>
        <v>6.25E-2</v>
      </c>
      <c r="J452" s="3">
        <f>LOG10(Table13[Fare] + 1)</f>
        <v>1.3066029982011584</v>
      </c>
      <c r="K452" s="5">
        <v>0</v>
      </c>
      <c r="L452">
        <v>0</v>
      </c>
      <c r="M452">
        <f t="shared" ref="M452:M515" si="14">IF(Embarked="S",1,0)</f>
        <v>1</v>
      </c>
      <c r="N452">
        <f t="shared" ref="N452:N515" si="15">IF(Embarked="C",1,0)</f>
        <v>0</v>
      </c>
      <c r="O452">
        <f>IF(Table13[Sex]="male",1,0)</f>
        <v>0</v>
      </c>
      <c r="P452">
        <v>1</v>
      </c>
      <c r="AC452" s="3">
        <f>SUMPRODUCT(Table13[[#This Row],[SibSp]:[Ones]],$R$4:$AA$4)</f>
        <v>0.26140031524715401</v>
      </c>
      <c r="AD452" s="3">
        <f>(AC452-Table13[[#This Row],[Survived]])^2</f>
        <v>0.54552949431700348</v>
      </c>
    </row>
    <row r="453" spans="1:30" x14ac:dyDescent="0.35">
      <c r="A453">
        <v>1</v>
      </c>
      <c r="B453" t="s">
        <v>9</v>
      </c>
      <c r="C453">
        <v>1</v>
      </c>
      <c r="D453" t="s">
        <v>8</v>
      </c>
      <c r="E453">
        <v>52</v>
      </c>
      <c r="F453" s="2">
        <v>30.5</v>
      </c>
      <c r="G453">
        <v>0</v>
      </c>
      <c r="H453">
        <v>0</v>
      </c>
      <c r="I453" s="3">
        <f>Table13[Age]/$E$1</f>
        <v>0.65</v>
      </c>
      <c r="J453" s="3">
        <f>LOG10(Table13[Fare] + 1)</f>
        <v>1.4983105537896004</v>
      </c>
      <c r="K453" s="5">
        <v>1</v>
      </c>
      <c r="L453">
        <v>0</v>
      </c>
      <c r="M453">
        <f t="shared" si="14"/>
        <v>1</v>
      </c>
      <c r="N453">
        <f t="shared" si="15"/>
        <v>0</v>
      </c>
      <c r="O453">
        <f>IF(Table13[Sex]="male",1,0)</f>
        <v>1</v>
      </c>
      <c r="P453">
        <v>1</v>
      </c>
      <c r="AC453" s="3">
        <f>SUMPRODUCT(Table13[[#This Row],[SibSp]:[Ones]],$R$4:$AA$4)</f>
        <v>0.51842482415917812</v>
      </c>
      <c r="AD453" s="3">
        <f>(AC453-Table13[[#This Row],[Survived]])^2</f>
        <v>0.23191464998611852</v>
      </c>
    </row>
    <row r="454" spans="1:30" x14ac:dyDescent="0.35">
      <c r="A454">
        <v>0</v>
      </c>
      <c r="B454" t="s">
        <v>9</v>
      </c>
      <c r="C454">
        <v>2</v>
      </c>
      <c r="D454" t="s">
        <v>8</v>
      </c>
      <c r="E454">
        <v>36</v>
      </c>
      <c r="F454" s="2">
        <v>27.75</v>
      </c>
      <c r="G454">
        <v>1</v>
      </c>
      <c r="H454">
        <v>2</v>
      </c>
      <c r="I454" s="3">
        <f>Table13[Age]/$E$1</f>
        <v>0.45</v>
      </c>
      <c r="J454" s="3">
        <f>LOG10(Table13[Fare] + 1)</f>
        <v>1.4586378490256493</v>
      </c>
      <c r="K454" s="5">
        <v>0</v>
      </c>
      <c r="L454">
        <v>1</v>
      </c>
      <c r="M454">
        <f t="shared" si="14"/>
        <v>0</v>
      </c>
      <c r="N454">
        <f t="shared" si="15"/>
        <v>1</v>
      </c>
      <c r="O454">
        <f>IF(Table13[Sex]="male",1,0)</f>
        <v>1</v>
      </c>
      <c r="P454">
        <v>1</v>
      </c>
      <c r="AC454" s="3">
        <f>SUMPRODUCT(Table13[[#This Row],[SibSp]:[Ones]],$R$4:$AA$4)</f>
        <v>0.42897612276700059</v>
      </c>
      <c r="AD454" s="3">
        <f>(AC454-Table13[[#This Row],[Survived]])^2</f>
        <v>0.18402051390420876</v>
      </c>
    </row>
    <row r="455" spans="1:30" x14ac:dyDescent="0.35">
      <c r="A455">
        <v>0</v>
      </c>
      <c r="B455" t="s">
        <v>9</v>
      </c>
      <c r="C455">
        <v>3</v>
      </c>
      <c r="D455" t="s">
        <v>8</v>
      </c>
      <c r="F455" s="2">
        <v>19.966699999999999</v>
      </c>
      <c r="G455">
        <v>1</v>
      </c>
      <c r="H455">
        <v>0</v>
      </c>
      <c r="I455" s="3">
        <f>Table13[Age]/$E$1</f>
        <v>0</v>
      </c>
      <c r="J455" s="3">
        <f>LOG10(Table13[Fare] + 1)</f>
        <v>1.3215300811773341</v>
      </c>
      <c r="K455" s="5">
        <v>0</v>
      </c>
      <c r="L455">
        <v>0</v>
      </c>
      <c r="M455">
        <f t="shared" si="14"/>
        <v>0</v>
      </c>
      <c r="N455">
        <f t="shared" si="15"/>
        <v>1</v>
      </c>
      <c r="O455">
        <f>IF(Table13[Sex]="male",1,0)</f>
        <v>1</v>
      </c>
      <c r="P455">
        <v>1</v>
      </c>
      <c r="AC455" s="3">
        <f>SUMPRODUCT(Table13[[#This Row],[SibSp]:[Ones]],$R$4:$AA$4)</f>
        <v>0.40125125331371581</v>
      </c>
      <c r="AD455" s="3">
        <f>(AC455-Table13[[#This Row],[Survived]])^2</f>
        <v>0.16100256828582774</v>
      </c>
    </row>
    <row r="456" spans="1:30" x14ac:dyDescent="0.35">
      <c r="A456">
        <v>0</v>
      </c>
      <c r="B456" t="s">
        <v>11</v>
      </c>
      <c r="C456">
        <v>1</v>
      </c>
      <c r="D456" t="s">
        <v>8</v>
      </c>
      <c r="E456">
        <v>30</v>
      </c>
      <c r="F456" s="2">
        <v>27.75</v>
      </c>
      <c r="G456">
        <v>0</v>
      </c>
      <c r="H456">
        <v>0</v>
      </c>
      <c r="I456" s="3">
        <f>Table13[Age]/$E$1</f>
        <v>0.375</v>
      </c>
      <c r="J456" s="3">
        <f>LOG10(Table13[Fare] + 1)</f>
        <v>1.4586378490256493</v>
      </c>
      <c r="K456" s="5">
        <v>1</v>
      </c>
      <c r="L456">
        <v>0</v>
      </c>
      <c r="M456">
        <f t="shared" si="14"/>
        <v>1</v>
      </c>
      <c r="N456">
        <f t="shared" si="15"/>
        <v>0</v>
      </c>
      <c r="O456">
        <f>IF(Table13[Sex]="male",1,0)</f>
        <v>1</v>
      </c>
      <c r="P456">
        <v>1</v>
      </c>
      <c r="AC456" s="3">
        <f>SUMPRODUCT(Table13[[#This Row],[SibSp]:[Ones]],$R$4:$AA$4)</f>
        <v>0.51065839165794502</v>
      </c>
      <c r="AD456" s="3">
        <f>(AC456-Table13[[#This Row],[Survived]])^2</f>
        <v>0.26077199297067916</v>
      </c>
    </row>
    <row r="457" spans="1:30" x14ac:dyDescent="0.35">
      <c r="A457">
        <v>1</v>
      </c>
      <c r="B457" t="s">
        <v>11</v>
      </c>
      <c r="C457">
        <v>1</v>
      </c>
      <c r="D457" t="s">
        <v>8</v>
      </c>
      <c r="E457">
        <v>49</v>
      </c>
      <c r="F457" s="2">
        <v>89.104200000000006</v>
      </c>
      <c r="G457">
        <v>1</v>
      </c>
      <c r="H457">
        <v>0</v>
      </c>
      <c r="I457" s="3">
        <f>Table13[Age]/$E$1</f>
        <v>0.61250000000000004</v>
      </c>
      <c r="J457" s="3">
        <f>LOG10(Table13[Fare] + 1)</f>
        <v>1.9547450350890707</v>
      </c>
      <c r="K457" s="5">
        <v>1</v>
      </c>
      <c r="L457">
        <v>0</v>
      </c>
      <c r="M457">
        <f t="shared" si="14"/>
        <v>0</v>
      </c>
      <c r="N457">
        <f t="shared" si="15"/>
        <v>1</v>
      </c>
      <c r="O457">
        <f>IF(Table13[Sex]="male",1,0)</f>
        <v>1</v>
      </c>
      <c r="P457">
        <v>1</v>
      </c>
      <c r="AC457" s="3">
        <f>SUMPRODUCT(Table13[[#This Row],[SibSp]:[Ones]],$R$4:$AA$4)</f>
        <v>0.74470640587040149</v>
      </c>
      <c r="AD457" s="3">
        <f>(AC457-Table13[[#This Row],[Survived]])^2</f>
        <v>6.5174819203608181E-2</v>
      </c>
    </row>
    <row r="458" spans="1:30" x14ac:dyDescent="0.35">
      <c r="A458">
        <v>0</v>
      </c>
      <c r="B458" t="s">
        <v>9</v>
      </c>
      <c r="C458">
        <v>3</v>
      </c>
      <c r="D458" t="s">
        <v>8</v>
      </c>
      <c r="F458" s="2">
        <v>8.0500000000000007</v>
      </c>
      <c r="G458">
        <v>0</v>
      </c>
      <c r="H458">
        <v>0</v>
      </c>
      <c r="I458" s="3">
        <f>Table13[Age]/$E$1</f>
        <v>0</v>
      </c>
      <c r="J458" s="3">
        <f>LOG10(Table13[Fare] + 1)</f>
        <v>0.9566485792052033</v>
      </c>
      <c r="K458" s="5">
        <v>0</v>
      </c>
      <c r="L458">
        <v>0</v>
      </c>
      <c r="M458">
        <f t="shared" si="14"/>
        <v>1</v>
      </c>
      <c r="N458">
        <f t="shared" si="15"/>
        <v>0</v>
      </c>
      <c r="O458">
        <f>IF(Table13[Sex]="male",1,0)</f>
        <v>1</v>
      </c>
      <c r="P458">
        <v>1</v>
      </c>
      <c r="AC458" s="3">
        <f>SUMPRODUCT(Table13[[#This Row],[SibSp]:[Ones]],$R$4:$AA$4)</f>
        <v>0.19289232241400625</v>
      </c>
      <c r="AD458" s="3">
        <f>(AC458-Table13[[#This Row],[Survived]])^2</f>
        <v>3.7207448046268937E-2</v>
      </c>
    </row>
    <row r="459" spans="1:30" x14ac:dyDescent="0.35">
      <c r="A459">
        <v>1</v>
      </c>
      <c r="B459" t="s">
        <v>11</v>
      </c>
      <c r="C459">
        <v>3</v>
      </c>
      <c r="D459" t="s">
        <v>8</v>
      </c>
      <c r="E459">
        <v>29</v>
      </c>
      <c r="F459" s="2">
        <v>7.8958000000000004</v>
      </c>
      <c r="G459">
        <v>0</v>
      </c>
      <c r="H459">
        <v>0</v>
      </c>
      <c r="I459" s="3">
        <f>Table13[Age]/$E$1</f>
        <v>0.36249999999999999</v>
      </c>
      <c r="J459" s="3">
        <f>LOG10(Table13[Fare] + 1)</f>
        <v>0.94918501031343461</v>
      </c>
      <c r="K459" s="5">
        <v>0</v>
      </c>
      <c r="L459">
        <v>0</v>
      </c>
      <c r="M459">
        <f t="shared" si="14"/>
        <v>1</v>
      </c>
      <c r="N459">
        <f t="shared" si="15"/>
        <v>0</v>
      </c>
      <c r="O459">
        <f>IF(Table13[Sex]="male",1,0)</f>
        <v>1</v>
      </c>
      <c r="P459">
        <v>1</v>
      </c>
      <c r="AC459" s="3">
        <f>SUMPRODUCT(Table13[[#This Row],[SibSp]:[Ones]],$R$4:$AA$4)</f>
        <v>0.19143123463687806</v>
      </c>
      <c r="AD459" s="3">
        <f>(AC459-Table13[[#This Row],[Survived]])^2</f>
        <v>0.65378344832084334</v>
      </c>
    </row>
    <row r="460" spans="1:30" x14ac:dyDescent="0.35">
      <c r="A460">
        <v>0</v>
      </c>
      <c r="B460" t="s">
        <v>9</v>
      </c>
      <c r="C460">
        <v>1</v>
      </c>
      <c r="D460" t="s">
        <v>8</v>
      </c>
      <c r="E460">
        <v>65</v>
      </c>
      <c r="F460" s="2">
        <v>26.55</v>
      </c>
      <c r="G460">
        <v>0</v>
      </c>
      <c r="H460">
        <v>0</v>
      </c>
      <c r="I460" s="3">
        <f>Table13[Age]/$E$1</f>
        <v>0.8125</v>
      </c>
      <c r="J460" s="3">
        <f>LOG10(Table13[Fare] + 1)</f>
        <v>1.4401216031878039</v>
      </c>
      <c r="K460" s="5">
        <v>1</v>
      </c>
      <c r="L460">
        <v>0</v>
      </c>
      <c r="M460">
        <f t="shared" si="14"/>
        <v>1</v>
      </c>
      <c r="N460">
        <f t="shared" si="15"/>
        <v>0</v>
      </c>
      <c r="O460">
        <f>IF(Table13[Sex]="male",1,0)</f>
        <v>1</v>
      </c>
      <c r="P460">
        <v>1</v>
      </c>
      <c r="AC460" s="3">
        <f>SUMPRODUCT(Table13[[#This Row],[SibSp]:[Ones]],$R$4:$AA$4)</f>
        <v>0.50703360291889898</v>
      </c>
      <c r="AD460" s="3">
        <f>(AC460-Table13[[#This Row],[Survived]])^2</f>
        <v>0.25708307448891971</v>
      </c>
    </row>
    <row r="461" spans="1:30" x14ac:dyDescent="0.35">
      <c r="A461">
        <v>1</v>
      </c>
      <c r="B461" t="s">
        <v>9</v>
      </c>
      <c r="C461">
        <v>1</v>
      </c>
      <c r="D461" t="s">
        <v>10</v>
      </c>
      <c r="F461" s="2">
        <v>51.862499999999997</v>
      </c>
      <c r="G461">
        <v>1</v>
      </c>
      <c r="H461">
        <v>0</v>
      </c>
      <c r="I461" s="3">
        <f>Table13[Age]/$E$1</f>
        <v>0</v>
      </c>
      <c r="J461" s="3">
        <f>LOG10(Table13[Fare] + 1)</f>
        <v>1.7231476981549567</v>
      </c>
      <c r="K461" s="5">
        <v>1</v>
      </c>
      <c r="L461">
        <v>0</v>
      </c>
      <c r="M461">
        <f t="shared" si="14"/>
        <v>0</v>
      </c>
      <c r="N461">
        <f t="shared" si="15"/>
        <v>0</v>
      </c>
      <c r="O461">
        <f>IF(Table13[Sex]="male",1,0)</f>
        <v>0</v>
      </c>
      <c r="P461">
        <v>1</v>
      </c>
      <c r="AC461" s="3">
        <f>SUMPRODUCT(Table13[[#This Row],[SibSp]:[Ones]],$R$4:$AA$4)</f>
        <v>0.55682323873619066</v>
      </c>
      <c r="AD461" s="3">
        <f>(AC461-Table13[[#This Row],[Survived]])^2</f>
        <v>0.19640564172427946</v>
      </c>
    </row>
    <row r="462" spans="1:30" x14ac:dyDescent="0.35">
      <c r="A462">
        <v>1</v>
      </c>
      <c r="B462" t="s">
        <v>9</v>
      </c>
      <c r="C462">
        <v>2</v>
      </c>
      <c r="D462" t="s">
        <v>10</v>
      </c>
      <c r="E462">
        <v>50</v>
      </c>
      <c r="F462" s="2">
        <v>10.5</v>
      </c>
      <c r="G462">
        <v>0</v>
      </c>
      <c r="H462">
        <v>0</v>
      </c>
      <c r="I462" s="3">
        <f>Table13[Age]/$E$1</f>
        <v>0.625</v>
      </c>
      <c r="J462" s="3">
        <f>LOG10(Table13[Fare] + 1)</f>
        <v>1.0606978403536116</v>
      </c>
      <c r="K462" s="5">
        <v>0</v>
      </c>
      <c r="L462">
        <v>1</v>
      </c>
      <c r="M462">
        <f t="shared" si="14"/>
        <v>1</v>
      </c>
      <c r="N462">
        <f t="shared" si="15"/>
        <v>0</v>
      </c>
      <c r="O462">
        <f>IF(Table13[Sex]="male",1,0)</f>
        <v>0</v>
      </c>
      <c r="P462">
        <v>1</v>
      </c>
      <c r="AC462" s="3">
        <f>SUMPRODUCT(Table13[[#This Row],[SibSp]:[Ones]],$R$4:$AA$4)</f>
        <v>0.21414557208729343</v>
      </c>
      <c r="AD462" s="3">
        <f>(AC462-Table13[[#This Row],[Survived]])^2</f>
        <v>0.61756718187000725</v>
      </c>
    </row>
    <row r="463" spans="1:30" x14ac:dyDescent="0.35">
      <c r="A463">
        <v>0</v>
      </c>
      <c r="B463" t="s">
        <v>12</v>
      </c>
      <c r="C463">
        <v>3</v>
      </c>
      <c r="D463" t="s">
        <v>8</v>
      </c>
      <c r="F463" s="2">
        <v>7.75</v>
      </c>
      <c r="G463">
        <v>0</v>
      </c>
      <c r="H463">
        <v>0</v>
      </c>
      <c r="I463" s="3">
        <f>Table13[Age]/$E$1</f>
        <v>0</v>
      </c>
      <c r="J463" s="3">
        <f>LOG10(Table13[Fare] + 1)</f>
        <v>0.94200805302231327</v>
      </c>
      <c r="K463" s="5">
        <v>0</v>
      </c>
      <c r="L463">
        <v>0</v>
      </c>
      <c r="M463">
        <f t="shared" si="14"/>
        <v>1</v>
      </c>
      <c r="N463">
        <f t="shared" si="15"/>
        <v>0</v>
      </c>
      <c r="O463">
        <f>IF(Table13[Sex]="male",1,0)</f>
        <v>1</v>
      </c>
      <c r="P463">
        <v>1</v>
      </c>
      <c r="AC463" s="3">
        <f>SUMPRODUCT(Table13[[#This Row],[SibSp]:[Ones]],$R$4:$AA$4)</f>
        <v>0.19002625469670581</v>
      </c>
      <c r="AD463" s="3">
        <f>(AC463-Table13[[#This Row],[Survived]])^2</f>
        <v>3.6109977474057309E-2</v>
      </c>
    </row>
    <row r="464" spans="1:30" x14ac:dyDescent="0.35">
      <c r="A464">
        <v>1</v>
      </c>
      <c r="B464" t="s">
        <v>9</v>
      </c>
      <c r="C464">
        <v>1</v>
      </c>
      <c r="D464" t="s">
        <v>8</v>
      </c>
      <c r="E464">
        <v>48</v>
      </c>
      <c r="F464" s="2">
        <v>26.55</v>
      </c>
      <c r="G464">
        <v>0</v>
      </c>
      <c r="H464">
        <v>0</v>
      </c>
      <c r="I464" s="3">
        <f>Table13[Age]/$E$1</f>
        <v>0.6</v>
      </c>
      <c r="J464" s="3">
        <f>LOG10(Table13[Fare] + 1)</f>
        <v>1.4401216031878039</v>
      </c>
      <c r="K464" s="5">
        <v>1</v>
      </c>
      <c r="L464">
        <v>0</v>
      </c>
      <c r="M464">
        <f t="shared" si="14"/>
        <v>1</v>
      </c>
      <c r="N464">
        <f t="shared" si="15"/>
        <v>0</v>
      </c>
      <c r="O464">
        <f>IF(Table13[Sex]="male",1,0)</f>
        <v>1</v>
      </c>
      <c r="P464">
        <v>1</v>
      </c>
      <c r="AC464" s="3">
        <f>SUMPRODUCT(Table13[[#This Row],[SibSp]:[Ones]],$R$4:$AA$4)</f>
        <v>0.50703360291889898</v>
      </c>
      <c r="AD464" s="3">
        <f>(AC464-Table13[[#This Row],[Survived]])^2</f>
        <v>0.24301586865112176</v>
      </c>
    </row>
    <row r="465" spans="1:30" x14ac:dyDescent="0.35">
      <c r="A465">
        <v>0</v>
      </c>
      <c r="B465" t="s">
        <v>9</v>
      </c>
      <c r="C465">
        <v>3</v>
      </c>
      <c r="D465" t="s">
        <v>8</v>
      </c>
      <c r="E465">
        <v>34</v>
      </c>
      <c r="F465" s="2">
        <v>8.0500000000000007</v>
      </c>
      <c r="G465">
        <v>0</v>
      </c>
      <c r="H465">
        <v>0</v>
      </c>
      <c r="I465" s="3">
        <f>Table13[Age]/$E$1</f>
        <v>0.42499999999999999</v>
      </c>
      <c r="J465" s="3">
        <f>LOG10(Table13[Fare] + 1)</f>
        <v>0.9566485792052033</v>
      </c>
      <c r="K465" s="5">
        <v>0</v>
      </c>
      <c r="L465">
        <v>0</v>
      </c>
      <c r="M465">
        <f t="shared" si="14"/>
        <v>1</v>
      </c>
      <c r="N465">
        <f t="shared" si="15"/>
        <v>0</v>
      </c>
      <c r="O465">
        <f>IF(Table13[Sex]="male",1,0)</f>
        <v>1</v>
      </c>
      <c r="P465">
        <v>1</v>
      </c>
      <c r="AC465" s="3">
        <f>SUMPRODUCT(Table13[[#This Row],[SibSp]:[Ones]],$R$4:$AA$4)</f>
        <v>0.19289232241400625</v>
      </c>
      <c r="AD465" s="3">
        <f>(AC465-Table13[[#This Row],[Survived]])^2</f>
        <v>3.7207448046268937E-2</v>
      </c>
    </row>
    <row r="466" spans="1:30" x14ac:dyDescent="0.35">
      <c r="A466">
        <v>0</v>
      </c>
      <c r="B466" t="s">
        <v>9</v>
      </c>
      <c r="C466">
        <v>1</v>
      </c>
      <c r="D466" t="s">
        <v>8</v>
      </c>
      <c r="E466">
        <v>47</v>
      </c>
      <c r="F466" s="2">
        <v>38.5</v>
      </c>
      <c r="G466">
        <v>0</v>
      </c>
      <c r="H466">
        <v>0</v>
      </c>
      <c r="I466" s="3">
        <f>Table13[Age]/$E$1</f>
        <v>0.58750000000000002</v>
      </c>
      <c r="J466" s="3">
        <f>LOG10(Table13[Fare] + 1)</f>
        <v>1.5965970956264601</v>
      </c>
      <c r="K466" s="5">
        <v>1</v>
      </c>
      <c r="L466">
        <v>0</v>
      </c>
      <c r="M466">
        <f t="shared" si="14"/>
        <v>1</v>
      </c>
      <c r="N466">
        <f t="shared" si="15"/>
        <v>0</v>
      </c>
      <c r="O466">
        <f>IF(Table13[Sex]="male",1,0)</f>
        <v>1</v>
      </c>
      <c r="P466">
        <v>1</v>
      </c>
      <c r="AC466" s="3">
        <f>SUMPRODUCT(Table13[[#This Row],[SibSp]:[Ones]],$R$4:$AA$4)</f>
        <v>0.53766565478813011</v>
      </c>
      <c r="AD466" s="3">
        <f>(AC466-Table13[[#This Row],[Survived]])^2</f>
        <v>0.28908435633874868</v>
      </c>
    </row>
    <row r="467" spans="1:30" x14ac:dyDescent="0.35">
      <c r="A467">
        <v>0</v>
      </c>
      <c r="B467" t="s">
        <v>9</v>
      </c>
      <c r="C467">
        <v>2</v>
      </c>
      <c r="D467" t="s">
        <v>8</v>
      </c>
      <c r="E467">
        <v>48</v>
      </c>
      <c r="F467" s="2">
        <v>13</v>
      </c>
      <c r="G467">
        <v>0</v>
      </c>
      <c r="H467">
        <v>0</v>
      </c>
      <c r="I467" s="3">
        <f>Table13[Age]/$E$1</f>
        <v>0.6</v>
      </c>
      <c r="J467" s="3">
        <f>LOG10(Table13[Fare] + 1)</f>
        <v>1.146128035678238</v>
      </c>
      <c r="K467" s="5">
        <v>0</v>
      </c>
      <c r="L467">
        <v>1</v>
      </c>
      <c r="M467">
        <f t="shared" si="14"/>
        <v>1</v>
      </c>
      <c r="N467">
        <f t="shared" si="15"/>
        <v>0</v>
      </c>
      <c r="O467">
        <f>IF(Table13[Sex]="male",1,0)</f>
        <v>1</v>
      </c>
      <c r="P467">
        <v>1</v>
      </c>
      <c r="AC467" s="3">
        <f>SUMPRODUCT(Table13[[#This Row],[SibSp]:[Ones]],$R$4:$AA$4)</f>
        <v>0.23086961068016387</v>
      </c>
      <c r="AD467" s="3">
        <f>(AC467-Table13[[#This Row],[Survived]])^2</f>
        <v>5.3300777135610433E-2</v>
      </c>
    </row>
    <row r="468" spans="1:30" x14ac:dyDescent="0.35">
      <c r="A468">
        <v>0</v>
      </c>
      <c r="B468" t="s">
        <v>9</v>
      </c>
      <c r="C468">
        <v>3</v>
      </c>
      <c r="D468" t="s">
        <v>8</v>
      </c>
      <c r="F468" s="2">
        <v>8.0500000000000007</v>
      </c>
      <c r="G468">
        <v>0</v>
      </c>
      <c r="H468">
        <v>0</v>
      </c>
      <c r="I468" s="3">
        <f>Table13[Age]/$E$1</f>
        <v>0</v>
      </c>
      <c r="J468" s="3">
        <f>LOG10(Table13[Fare] + 1)</f>
        <v>0.9566485792052033</v>
      </c>
      <c r="K468" s="5">
        <v>0</v>
      </c>
      <c r="L468">
        <v>0</v>
      </c>
      <c r="M468">
        <f t="shared" si="14"/>
        <v>1</v>
      </c>
      <c r="N468">
        <f t="shared" si="15"/>
        <v>0</v>
      </c>
      <c r="O468">
        <f>IF(Table13[Sex]="male",1,0)</f>
        <v>1</v>
      </c>
      <c r="P468">
        <v>1</v>
      </c>
      <c r="AC468" s="3">
        <f>SUMPRODUCT(Table13[[#This Row],[SibSp]:[Ones]],$R$4:$AA$4)</f>
        <v>0.19289232241400625</v>
      </c>
      <c r="AD468" s="3">
        <f>(AC468-Table13[[#This Row],[Survived]])^2</f>
        <v>3.7207448046268937E-2</v>
      </c>
    </row>
    <row r="469" spans="1:30" x14ac:dyDescent="0.35">
      <c r="A469">
        <v>0</v>
      </c>
      <c r="B469" t="s">
        <v>9</v>
      </c>
      <c r="C469">
        <v>3</v>
      </c>
      <c r="D469" t="s">
        <v>8</v>
      </c>
      <c r="E469">
        <v>38</v>
      </c>
      <c r="F469" s="2">
        <v>7.05</v>
      </c>
      <c r="G469">
        <v>0</v>
      </c>
      <c r="H469">
        <v>0</v>
      </c>
      <c r="I469" s="3">
        <f>Table13[Age]/$E$1</f>
        <v>0.47499999999999998</v>
      </c>
      <c r="J469" s="3">
        <f>LOG10(Table13[Fare] + 1)</f>
        <v>0.90579588036786851</v>
      </c>
      <c r="K469" s="5">
        <v>0</v>
      </c>
      <c r="L469">
        <v>0</v>
      </c>
      <c r="M469">
        <f t="shared" si="14"/>
        <v>1</v>
      </c>
      <c r="N469">
        <f t="shared" si="15"/>
        <v>0</v>
      </c>
      <c r="O469">
        <f>IF(Table13[Sex]="male",1,0)</f>
        <v>1</v>
      </c>
      <c r="P469">
        <v>1</v>
      </c>
      <c r="AC469" s="3">
        <f>SUMPRODUCT(Table13[[#This Row],[SibSp]:[Ones]],$R$4:$AA$4)</f>
        <v>0.18293726501684671</v>
      </c>
      <c r="AD469" s="3">
        <f>(AC469-Table13[[#This Row],[Survived]])^2</f>
        <v>3.3466042931844006E-2</v>
      </c>
    </row>
    <row r="470" spans="1:30" x14ac:dyDescent="0.35">
      <c r="A470">
        <v>0</v>
      </c>
      <c r="B470" t="s">
        <v>9</v>
      </c>
      <c r="C470">
        <v>2</v>
      </c>
      <c r="D470" t="s">
        <v>8</v>
      </c>
      <c r="F470" s="2">
        <v>0</v>
      </c>
      <c r="G470">
        <v>0</v>
      </c>
      <c r="H470">
        <v>0</v>
      </c>
      <c r="I470" s="3">
        <f>Table13[Age]/$E$1</f>
        <v>0</v>
      </c>
      <c r="J470" s="3">
        <f>LOG10(Table13[Fare] + 1)</f>
        <v>0</v>
      </c>
      <c r="K470" s="5">
        <v>0</v>
      </c>
      <c r="L470">
        <v>1</v>
      </c>
      <c r="M470">
        <f t="shared" si="14"/>
        <v>0</v>
      </c>
      <c r="N470">
        <f t="shared" si="15"/>
        <v>0</v>
      </c>
      <c r="O470">
        <f>IF(Table13[Sex]="male",1,0)</f>
        <v>1</v>
      </c>
      <c r="P470">
        <v>1</v>
      </c>
      <c r="AC470" s="3">
        <f>SUMPRODUCT(Table13[[#This Row],[SibSp]:[Ones]],$R$4:$AA$4)</f>
        <v>8.8429403186157511E-4</v>
      </c>
      <c r="AD470" s="3">
        <f>(AC470-Table13[[#This Row],[Survived]])^2</f>
        <v>7.8197593478600045E-7</v>
      </c>
    </row>
    <row r="471" spans="1:30" x14ac:dyDescent="0.35">
      <c r="A471">
        <v>0</v>
      </c>
      <c r="B471" t="s">
        <v>9</v>
      </c>
      <c r="C471">
        <v>1</v>
      </c>
      <c r="D471" t="s">
        <v>8</v>
      </c>
      <c r="E471">
        <v>56</v>
      </c>
      <c r="F471" s="2">
        <v>26.55</v>
      </c>
      <c r="G471">
        <v>0</v>
      </c>
      <c r="H471">
        <v>0</v>
      </c>
      <c r="I471" s="3">
        <f>Table13[Age]/$E$1</f>
        <v>0.7</v>
      </c>
      <c r="J471" s="3">
        <f>LOG10(Table13[Fare] + 1)</f>
        <v>1.4401216031878039</v>
      </c>
      <c r="K471" s="5">
        <v>1</v>
      </c>
      <c r="L471">
        <v>0</v>
      </c>
      <c r="M471">
        <f t="shared" si="14"/>
        <v>0</v>
      </c>
      <c r="N471">
        <f t="shared" si="15"/>
        <v>1</v>
      </c>
      <c r="O471">
        <f>IF(Table13[Sex]="male",1,0)</f>
        <v>1</v>
      </c>
      <c r="P471">
        <v>1</v>
      </c>
      <c r="AC471" s="3">
        <f>SUMPRODUCT(Table13[[#This Row],[SibSp]:[Ones]],$R$4:$AA$4)</f>
        <v>0.64396237616043694</v>
      </c>
      <c r="AD471" s="3">
        <f>(AC471-Table13[[#This Row],[Survived]])^2</f>
        <v>0.41468754191019608</v>
      </c>
    </row>
    <row r="472" spans="1:30" x14ac:dyDescent="0.35">
      <c r="A472">
        <v>0</v>
      </c>
      <c r="B472" t="s">
        <v>12</v>
      </c>
      <c r="C472">
        <v>3</v>
      </c>
      <c r="D472" t="s">
        <v>8</v>
      </c>
      <c r="F472" s="2">
        <v>7.7249999999999996</v>
      </c>
      <c r="G472">
        <v>0</v>
      </c>
      <c r="H472">
        <v>0</v>
      </c>
      <c r="I472" s="3">
        <f>Table13[Age]/$E$1</f>
        <v>0</v>
      </c>
      <c r="J472" s="3">
        <f>LOG10(Table13[Fare] + 1)</f>
        <v>0.94076543563121751</v>
      </c>
      <c r="K472" s="5">
        <v>0</v>
      </c>
      <c r="L472">
        <v>0</v>
      </c>
      <c r="M472">
        <f t="shared" si="14"/>
        <v>1</v>
      </c>
      <c r="N472">
        <f t="shared" si="15"/>
        <v>0</v>
      </c>
      <c r="O472">
        <f>IF(Table13[Sex]="male",1,0)</f>
        <v>1</v>
      </c>
      <c r="P472">
        <v>1</v>
      </c>
      <c r="AC472" s="3">
        <f>SUMPRODUCT(Table13[[#This Row],[SibSp]:[Ones]],$R$4:$AA$4)</f>
        <v>0.18978299666450901</v>
      </c>
      <c r="AD472" s="3">
        <f>(AC472-Table13[[#This Row],[Survived]])^2</f>
        <v>3.6017585822961037E-2</v>
      </c>
    </row>
    <row r="473" spans="1:30" x14ac:dyDescent="0.35">
      <c r="A473">
        <v>1</v>
      </c>
      <c r="B473" t="s">
        <v>11</v>
      </c>
      <c r="C473">
        <v>3</v>
      </c>
      <c r="D473" t="s">
        <v>10</v>
      </c>
      <c r="E473">
        <v>0.75</v>
      </c>
      <c r="F473" s="2">
        <v>19.258299999999998</v>
      </c>
      <c r="G473">
        <v>2</v>
      </c>
      <c r="H473">
        <v>1</v>
      </c>
      <c r="I473" s="3">
        <f>Table13[Age]/$E$1</f>
        <v>9.3749999999999997E-3</v>
      </c>
      <c r="J473" s="3">
        <f>LOG10(Table13[Fare] + 1)</f>
        <v>1.3066029982011584</v>
      </c>
      <c r="K473" s="5">
        <v>0</v>
      </c>
      <c r="L473">
        <v>0</v>
      </c>
      <c r="M473">
        <f t="shared" si="14"/>
        <v>1</v>
      </c>
      <c r="N473">
        <f t="shared" si="15"/>
        <v>0</v>
      </c>
      <c r="O473">
        <f>IF(Table13[Sex]="male",1,0)</f>
        <v>0</v>
      </c>
      <c r="P473">
        <v>1</v>
      </c>
      <c r="AC473" s="3">
        <f>SUMPRODUCT(Table13[[#This Row],[SibSp]:[Ones]],$R$4:$AA$4)</f>
        <v>0.26140031524715401</v>
      </c>
      <c r="AD473" s="3">
        <f>(AC473-Table13[[#This Row],[Survived]])^2</f>
        <v>0.54552949431700348</v>
      </c>
    </row>
    <row r="474" spans="1:30" x14ac:dyDescent="0.35">
      <c r="A474">
        <v>0</v>
      </c>
      <c r="B474" t="s">
        <v>9</v>
      </c>
      <c r="C474">
        <v>3</v>
      </c>
      <c r="D474" t="s">
        <v>8</v>
      </c>
      <c r="F474" s="2">
        <v>7.25</v>
      </c>
      <c r="G474">
        <v>0</v>
      </c>
      <c r="H474">
        <v>0</v>
      </c>
      <c r="I474" s="3">
        <f>Table13[Age]/$E$1</f>
        <v>0</v>
      </c>
      <c r="J474" s="3">
        <f>LOG10(Table13[Fare] + 1)</f>
        <v>0.91645394854992512</v>
      </c>
      <c r="K474" s="5">
        <v>0</v>
      </c>
      <c r="L474">
        <v>0</v>
      </c>
      <c r="M474">
        <f t="shared" si="14"/>
        <v>1</v>
      </c>
      <c r="N474">
        <f t="shared" si="15"/>
        <v>0</v>
      </c>
      <c r="O474">
        <f>IF(Table13[Sex]="male",1,0)</f>
        <v>1</v>
      </c>
      <c r="P474">
        <v>1</v>
      </c>
      <c r="AC474" s="3">
        <f>SUMPRODUCT(Table13[[#This Row],[SibSp]:[Ones]],$R$4:$AA$4)</f>
        <v>0.18502371633449669</v>
      </c>
      <c r="AD474" s="3">
        <f>(AC474-Table13[[#This Row],[Survived]])^2</f>
        <v>3.4233775606228298E-2</v>
      </c>
    </row>
    <row r="475" spans="1:30" x14ac:dyDescent="0.35">
      <c r="A475">
        <v>0</v>
      </c>
      <c r="B475" t="s">
        <v>9</v>
      </c>
      <c r="C475">
        <v>3</v>
      </c>
      <c r="D475" t="s">
        <v>8</v>
      </c>
      <c r="E475">
        <v>38</v>
      </c>
      <c r="F475" s="2">
        <v>8.6624999999999996</v>
      </c>
      <c r="G475">
        <v>0</v>
      </c>
      <c r="H475">
        <v>0</v>
      </c>
      <c r="I475" s="3">
        <f>Table13[Age]/$E$1</f>
        <v>0.47499999999999998</v>
      </c>
      <c r="J475" s="3">
        <f>LOG10(Table13[Fare] + 1)</f>
        <v>0.98508950692638131</v>
      </c>
      <c r="K475" s="5">
        <v>0</v>
      </c>
      <c r="L475">
        <v>0</v>
      </c>
      <c r="M475">
        <f t="shared" si="14"/>
        <v>0</v>
      </c>
      <c r="N475">
        <f t="shared" si="15"/>
        <v>1</v>
      </c>
      <c r="O475">
        <f>IF(Table13[Sex]="male",1,0)</f>
        <v>1</v>
      </c>
      <c r="P475">
        <v>1</v>
      </c>
      <c r="AC475" s="3">
        <f>SUMPRODUCT(Table13[[#This Row],[SibSp]:[Ones]],$R$4:$AA$4)</f>
        <v>0.33538876609125617</v>
      </c>
      <c r="AD475" s="3">
        <f>(AC475-Table13[[#This Row],[Survived]])^2</f>
        <v>0.11248562442021534</v>
      </c>
    </row>
    <row r="476" spans="1:30" x14ac:dyDescent="0.35">
      <c r="A476">
        <v>1</v>
      </c>
      <c r="B476" t="s">
        <v>9</v>
      </c>
      <c r="C476">
        <v>2</v>
      </c>
      <c r="D476" t="s">
        <v>10</v>
      </c>
      <c r="E476">
        <v>33</v>
      </c>
      <c r="F476" s="2">
        <v>27.75</v>
      </c>
      <c r="G476">
        <v>1</v>
      </c>
      <c r="H476">
        <v>2</v>
      </c>
      <c r="I476" s="3">
        <f>Table13[Age]/$E$1</f>
        <v>0.41249999999999998</v>
      </c>
      <c r="J476" s="3">
        <f>LOG10(Table13[Fare] + 1)</f>
        <v>1.4586378490256493</v>
      </c>
      <c r="K476" s="5">
        <v>0</v>
      </c>
      <c r="L476">
        <v>1</v>
      </c>
      <c r="M476">
        <f t="shared" si="14"/>
        <v>1</v>
      </c>
      <c r="N476">
        <f t="shared" si="15"/>
        <v>0</v>
      </c>
      <c r="O476">
        <f>IF(Table13[Sex]="male",1,0)</f>
        <v>0</v>
      </c>
      <c r="P476">
        <v>1</v>
      </c>
      <c r="AC476" s="3">
        <f>SUMPRODUCT(Table13[[#This Row],[SibSp]:[Ones]],$R$4:$AA$4)</f>
        <v>0.29204734952546263</v>
      </c>
      <c r="AD476" s="3">
        <f>(AC476-Table13[[#This Row],[Survived]])^2</f>
        <v>0.5011969553139225</v>
      </c>
    </row>
    <row r="477" spans="1:30" x14ac:dyDescent="0.35">
      <c r="A477">
        <v>1</v>
      </c>
      <c r="B477" t="s">
        <v>11</v>
      </c>
      <c r="C477">
        <v>2</v>
      </c>
      <c r="D477" t="s">
        <v>10</v>
      </c>
      <c r="E477">
        <v>23</v>
      </c>
      <c r="F477" s="2">
        <v>13.791700000000001</v>
      </c>
      <c r="G477">
        <v>0</v>
      </c>
      <c r="H477">
        <v>0</v>
      </c>
      <c r="I477" s="3">
        <f>Table13[Age]/$E$1</f>
        <v>0.28749999999999998</v>
      </c>
      <c r="J477" s="3">
        <f>LOG10(Table13[Fare] + 1)</f>
        <v>1.1700180900341755</v>
      </c>
      <c r="K477" s="5">
        <v>0</v>
      </c>
      <c r="L477">
        <v>1</v>
      </c>
      <c r="M477">
        <f t="shared" si="14"/>
        <v>1</v>
      </c>
      <c r="N477">
        <f t="shared" si="15"/>
        <v>0</v>
      </c>
      <c r="O477">
        <f>IF(Table13[Sex]="male",1,0)</f>
        <v>0</v>
      </c>
      <c r="P477">
        <v>1</v>
      </c>
      <c r="AC477" s="3">
        <f>SUMPRODUCT(Table13[[#This Row],[SibSp]:[Ones]],$R$4:$AA$4)</f>
        <v>0.2355463902370438</v>
      </c>
      <c r="AD477" s="3">
        <f>(AC477-Table13[[#This Row],[Survived]])^2</f>
        <v>0.58438932147961409</v>
      </c>
    </row>
    <row r="478" spans="1:30" x14ac:dyDescent="0.35">
      <c r="A478">
        <v>0</v>
      </c>
      <c r="B478" t="s">
        <v>9</v>
      </c>
      <c r="C478">
        <v>3</v>
      </c>
      <c r="D478" t="s">
        <v>10</v>
      </c>
      <c r="E478">
        <v>22</v>
      </c>
      <c r="F478" s="2">
        <v>9.8375000000000004</v>
      </c>
      <c r="G478">
        <v>0</v>
      </c>
      <c r="H478">
        <v>0</v>
      </c>
      <c r="I478" s="3">
        <f>Table13[Age]/$E$1</f>
        <v>0.27500000000000002</v>
      </c>
      <c r="J478" s="3">
        <f>LOG10(Table13[Fare] + 1)</f>
        <v>1.0349291104842666</v>
      </c>
      <c r="K478" s="5">
        <v>0</v>
      </c>
      <c r="L478">
        <v>0</v>
      </c>
      <c r="M478">
        <f t="shared" si="14"/>
        <v>1</v>
      </c>
      <c r="N478">
        <f t="shared" si="15"/>
        <v>0</v>
      </c>
      <c r="O478">
        <f>IF(Table13[Sex]="male",1,0)</f>
        <v>0</v>
      </c>
      <c r="P478">
        <v>1</v>
      </c>
      <c r="AC478" s="3">
        <f>SUMPRODUCT(Table13[[#This Row],[SibSp]:[Ones]],$R$4:$AA$4)</f>
        <v>0.2082167240638767</v>
      </c>
      <c r="AD478" s="3">
        <f>(AC478-Table13[[#This Row],[Survived]])^2</f>
        <v>4.3354204179892573E-2</v>
      </c>
    </row>
    <row r="479" spans="1:30" x14ac:dyDescent="0.35">
      <c r="A479">
        <v>0</v>
      </c>
      <c r="B479" t="s">
        <v>9</v>
      </c>
      <c r="C479">
        <v>1</v>
      </c>
      <c r="D479" t="s">
        <v>8</v>
      </c>
      <c r="F479" s="2">
        <v>52</v>
      </c>
      <c r="G479">
        <v>0</v>
      </c>
      <c r="H479">
        <v>0</v>
      </c>
      <c r="I479" s="3">
        <f>Table13[Age]/$E$1</f>
        <v>0</v>
      </c>
      <c r="J479" s="3">
        <f>LOG10(Table13[Fare] + 1)</f>
        <v>1.7242758696007889</v>
      </c>
      <c r="K479" s="5">
        <v>1</v>
      </c>
      <c r="L479">
        <v>0</v>
      </c>
      <c r="M479">
        <f t="shared" si="14"/>
        <v>1</v>
      </c>
      <c r="N479">
        <f t="shared" si="15"/>
        <v>0</v>
      </c>
      <c r="O479">
        <f>IF(Table13[Sex]="male",1,0)</f>
        <v>1</v>
      </c>
      <c r="P479">
        <v>1</v>
      </c>
      <c r="AC479" s="3">
        <f>SUMPRODUCT(Table13[[#This Row],[SibSp]:[Ones]],$R$4:$AA$4)</f>
        <v>0.56266038569472709</v>
      </c>
      <c r="AD479" s="3">
        <f>(AC479-Table13[[#This Row],[Survived]])^2</f>
        <v>0.31658670963013907</v>
      </c>
    </row>
    <row r="480" spans="1:30" x14ac:dyDescent="0.35">
      <c r="A480">
        <v>0</v>
      </c>
      <c r="B480" t="s">
        <v>9</v>
      </c>
      <c r="C480">
        <v>2</v>
      </c>
      <c r="D480" t="s">
        <v>8</v>
      </c>
      <c r="E480">
        <v>34</v>
      </c>
      <c r="F480" s="2">
        <v>21</v>
      </c>
      <c r="G480">
        <v>1</v>
      </c>
      <c r="H480">
        <v>0</v>
      </c>
      <c r="I480" s="3">
        <f>Table13[Age]/$E$1</f>
        <v>0.42499999999999999</v>
      </c>
      <c r="J480" s="3">
        <f>LOG10(Table13[Fare] + 1)</f>
        <v>1.3424226808222062</v>
      </c>
      <c r="K480" s="5">
        <v>0</v>
      </c>
      <c r="L480">
        <v>1</v>
      </c>
      <c r="M480">
        <f t="shared" si="14"/>
        <v>1</v>
      </c>
      <c r="N480">
        <f t="shared" si="15"/>
        <v>0</v>
      </c>
      <c r="O480">
        <f>IF(Table13[Sex]="male",1,0)</f>
        <v>1</v>
      </c>
      <c r="P480">
        <v>1</v>
      </c>
      <c r="AC480" s="3">
        <f>SUMPRODUCT(Table13[[#This Row],[SibSp]:[Ones]],$R$4:$AA$4)</f>
        <v>0.26929676408285796</v>
      </c>
      <c r="AD480" s="3">
        <f>(AC480-Table13[[#This Row],[Survived]])^2</f>
        <v>7.2520747145498457E-2</v>
      </c>
    </row>
    <row r="481" spans="1:30" x14ac:dyDescent="0.35">
      <c r="A481">
        <v>0</v>
      </c>
      <c r="B481" t="s">
        <v>9</v>
      </c>
      <c r="C481">
        <v>3</v>
      </c>
      <c r="D481" t="s">
        <v>8</v>
      </c>
      <c r="E481">
        <v>29</v>
      </c>
      <c r="F481" s="2">
        <v>7.0457999999999998</v>
      </c>
      <c r="G481">
        <v>1</v>
      </c>
      <c r="H481">
        <v>0</v>
      </c>
      <c r="I481" s="3">
        <f>Table13[Age]/$E$1</f>
        <v>0.36249999999999999</v>
      </c>
      <c r="J481" s="3">
        <f>LOG10(Table13[Fare] + 1)</f>
        <v>0.90556923281193558</v>
      </c>
      <c r="K481" s="5">
        <v>0</v>
      </c>
      <c r="L481">
        <v>0</v>
      </c>
      <c r="M481">
        <f t="shared" si="14"/>
        <v>1</v>
      </c>
      <c r="N481">
        <f t="shared" si="15"/>
        <v>0</v>
      </c>
      <c r="O481">
        <f>IF(Table13[Sex]="male",1,0)</f>
        <v>1</v>
      </c>
      <c r="P481">
        <v>1</v>
      </c>
      <c r="AC481" s="3">
        <f>SUMPRODUCT(Table13[[#This Row],[SibSp]:[Ones]],$R$4:$AA$4)</f>
        <v>0.18289289589819963</v>
      </c>
      <c r="AD481" s="3">
        <f>(AC481-Table13[[#This Row],[Survived]])^2</f>
        <v>3.3449811370029683E-2</v>
      </c>
    </row>
    <row r="482" spans="1:30" x14ac:dyDescent="0.35">
      <c r="A482">
        <v>0</v>
      </c>
      <c r="B482" t="s">
        <v>9</v>
      </c>
      <c r="C482">
        <v>3</v>
      </c>
      <c r="D482" t="s">
        <v>8</v>
      </c>
      <c r="E482">
        <v>22</v>
      </c>
      <c r="F482" s="2">
        <v>7.5208000000000004</v>
      </c>
      <c r="G482">
        <v>0</v>
      </c>
      <c r="H482">
        <v>0</v>
      </c>
      <c r="I482" s="3">
        <f>Table13[Age]/$E$1</f>
        <v>0.27500000000000002</v>
      </c>
      <c r="J482" s="3">
        <f>LOG10(Table13[Fare] + 1)</f>
        <v>0.93048037167691311</v>
      </c>
      <c r="K482" s="5">
        <v>0</v>
      </c>
      <c r="L482">
        <v>0</v>
      </c>
      <c r="M482">
        <f t="shared" si="14"/>
        <v>1</v>
      </c>
      <c r="N482">
        <f t="shared" si="15"/>
        <v>0</v>
      </c>
      <c r="O482">
        <f>IF(Table13[Sex]="male",1,0)</f>
        <v>1</v>
      </c>
      <c r="P482">
        <v>1</v>
      </c>
      <c r="AC482" s="3">
        <f>SUMPRODUCT(Table13[[#This Row],[SibSp]:[Ones]],$R$4:$AA$4)</f>
        <v>0.18776956563057171</v>
      </c>
      <c r="AD482" s="3">
        <f>(AC482-Table13[[#This Row],[Survived]])^2</f>
        <v>3.5257409777093573E-2</v>
      </c>
    </row>
    <row r="483" spans="1:30" x14ac:dyDescent="0.35">
      <c r="A483">
        <v>1</v>
      </c>
      <c r="B483" t="s">
        <v>9</v>
      </c>
      <c r="C483">
        <v>3</v>
      </c>
      <c r="D483" t="s">
        <v>10</v>
      </c>
      <c r="E483">
        <v>2</v>
      </c>
      <c r="F483" s="2">
        <v>12.2875</v>
      </c>
      <c r="G483">
        <v>0</v>
      </c>
      <c r="H483">
        <v>1</v>
      </c>
      <c r="I483" s="3">
        <f>Table13[Age]/$E$1</f>
        <v>2.5000000000000001E-2</v>
      </c>
      <c r="J483" s="3">
        <f>LOG10(Table13[Fare] + 1)</f>
        <v>1.1234432775313532</v>
      </c>
      <c r="K483" s="5">
        <v>0</v>
      </c>
      <c r="L483">
        <v>0</v>
      </c>
      <c r="M483">
        <f t="shared" si="14"/>
        <v>1</v>
      </c>
      <c r="N483">
        <f t="shared" si="15"/>
        <v>0</v>
      </c>
      <c r="O483">
        <f>IF(Table13[Sex]="male",1,0)</f>
        <v>0</v>
      </c>
      <c r="P483">
        <v>1</v>
      </c>
      <c r="AC483" s="3">
        <f>SUMPRODUCT(Table13[[#This Row],[SibSp]:[Ones]],$R$4:$AA$4)</f>
        <v>0.22554448903135932</v>
      </c>
      <c r="AD483" s="3">
        <f>(AC483-Table13[[#This Row],[Survived]])^2</f>
        <v>0.59978133846969828</v>
      </c>
    </row>
    <row r="484" spans="1:30" x14ac:dyDescent="0.35">
      <c r="A484">
        <v>0</v>
      </c>
      <c r="B484" t="s">
        <v>9</v>
      </c>
      <c r="C484">
        <v>3</v>
      </c>
      <c r="D484" t="s">
        <v>8</v>
      </c>
      <c r="E484">
        <v>9</v>
      </c>
      <c r="F484" s="2">
        <v>46.9</v>
      </c>
      <c r="G484">
        <v>5</v>
      </c>
      <c r="H484">
        <v>2</v>
      </c>
      <c r="I484" s="3">
        <f>Table13[Age]/$E$1</f>
        <v>0.1125</v>
      </c>
      <c r="J484" s="3">
        <f>LOG10(Table13[Fare] + 1)</f>
        <v>1.6803355134145632</v>
      </c>
      <c r="K484" s="5">
        <v>0</v>
      </c>
      <c r="L484">
        <v>0</v>
      </c>
      <c r="M484">
        <f t="shared" si="14"/>
        <v>1</v>
      </c>
      <c r="N484">
        <f t="shared" si="15"/>
        <v>0</v>
      </c>
      <c r="O484">
        <f>IF(Table13[Sex]="male",1,0)</f>
        <v>1</v>
      </c>
      <c r="P484">
        <v>1</v>
      </c>
      <c r="AC484" s="3">
        <f>SUMPRODUCT(Table13[[#This Row],[SibSp]:[Ones]],$R$4:$AA$4)</f>
        <v>0.33456317041901606</v>
      </c>
      <c r="AD484" s="3">
        <f>(AC484-Table13[[#This Row],[Survived]])^2</f>
        <v>0.11193251500082359</v>
      </c>
    </row>
    <row r="485" spans="1:30" x14ac:dyDescent="0.35">
      <c r="A485">
        <v>0</v>
      </c>
      <c r="B485" t="s">
        <v>9</v>
      </c>
      <c r="C485">
        <v>2</v>
      </c>
      <c r="D485" t="s">
        <v>8</v>
      </c>
      <c r="F485" s="2">
        <v>0</v>
      </c>
      <c r="G485">
        <v>0</v>
      </c>
      <c r="H485">
        <v>0</v>
      </c>
      <c r="I485" s="3">
        <f>Table13[Age]/$E$1</f>
        <v>0</v>
      </c>
      <c r="J485" s="3">
        <f>LOG10(Table13[Fare] + 1)</f>
        <v>0</v>
      </c>
      <c r="K485" s="5">
        <v>0</v>
      </c>
      <c r="L485">
        <v>1</v>
      </c>
      <c r="M485">
        <f t="shared" si="14"/>
        <v>1</v>
      </c>
      <c r="N485">
        <f t="shared" si="15"/>
        <v>0</v>
      </c>
      <c r="O485">
        <f>IF(Table13[Sex]="male",1,0)</f>
        <v>1</v>
      </c>
      <c r="P485">
        <v>1</v>
      </c>
      <c r="AC485" s="3">
        <f>SUMPRODUCT(Table13[[#This Row],[SibSp]:[Ones]],$R$4:$AA$4)</f>
        <v>6.5005871959313236E-3</v>
      </c>
      <c r="AD485" s="3">
        <f>(AC485-Table13[[#This Row],[Survived]])^2</f>
        <v>4.225763389190627E-5</v>
      </c>
    </row>
    <row r="486" spans="1:30" x14ac:dyDescent="0.35">
      <c r="A486">
        <v>0</v>
      </c>
      <c r="B486" t="s">
        <v>9</v>
      </c>
      <c r="C486">
        <v>3</v>
      </c>
      <c r="D486" t="s">
        <v>8</v>
      </c>
      <c r="E486">
        <v>50</v>
      </c>
      <c r="F486" s="2">
        <v>8.0500000000000007</v>
      </c>
      <c r="G486">
        <v>0</v>
      </c>
      <c r="H486">
        <v>0</v>
      </c>
      <c r="I486" s="3">
        <f>Table13[Age]/$E$1</f>
        <v>0.625</v>
      </c>
      <c r="J486" s="3">
        <f>LOG10(Table13[Fare] + 1)</f>
        <v>0.9566485792052033</v>
      </c>
      <c r="K486" s="5">
        <v>0</v>
      </c>
      <c r="L486">
        <v>0</v>
      </c>
      <c r="M486">
        <f t="shared" si="14"/>
        <v>0</v>
      </c>
      <c r="N486">
        <f t="shared" si="15"/>
        <v>1</v>
      </c>
      <c r="O486">
        <f>IF(Table13[Sex]="male",1,0)</f>
        <v>1</v>
      </c>
      <c r="P486">
        <v>1</v>
      </c>
      <c r="AC486" s="3">
        <f>SUMPRODUCT(Table13[[#This Row],[SibSp]:[Ones]],$R$4:$AA$4)</f>
        <v>0.32982109565554418</v>
      </c>
      <c r="AD486" s="3">
        <f>(AC486-Table13[[#This Row],[Survived]])^2</f>
        <v>0.10878195513942363</v>
      </c>
    </row>
    <row r="487" spans="1:30" x14ac:dyDescent="0.35">
      <c r="A487">
        <v>1</v>
      </c>
      <c r="B487" t="s">
        <v>9</v>
      </c>
      <c r="C487">
        <v>3</v>
      </c>
      <c r="D487" t="s">
        <v>10</v>
      </c>
      <c r="E487">
        <v>63</v>
      </c>
      <c r="F487" s="2">
        <v>9.5875000000000004</v>
      </c>
      <c r="G487">
        <v>0</v>
      </c>
      <c r="H487">
        <v>0</v>
      </c>
      <c r="I487" s="3">
        <f>Table13[Age]/$E$1</f>
        <v>0.78749999999999998</v>
      </c>
      <c r="J487" s="3">
        <f>LOG10(Table13[Fare] + 1)</f>
        <v>1.0247934233387634</v>
      </c>
      <c r="K487" s="5">
        <v>0</v>
      </c>
      <c r="L487">
        <v>0</v>
      </c>
      <c r="M487">
        <f t="shared" si="14"/>
        <v>1</v>
      </c>
      <c r="N487">
        <f t="shared" si="15"/>
        <v>0</v>
      </c>
      <c r="O487">
        <f>IF(Table13[Sex]="male",1,0)</f>
        <v>0</v>
      </c>
      <c r="P487">
        <v>1</v>
      </c>
      <c r="AC487" s="3">
        <f>SUMPRODUCT(Table13[[#This Row],[SibSp]:[Ones]],$R$4:$AA$4)</f>
        <v>0.20623253542492373</v>
      </c>
      <c r="AD487" s="3">
        <f>(AC487-Table13[[#This Row],[Survived]])^2</f>
        <v>0.63006678781794501</v>
      </c>
    </row>
    <row r="488" spans="1:30" x14ac:dyDescent="0.35">
      <c r="A488">
        <v>1</v>
      </c>
      <c r="B488" t="s">
        <v>11</v>
      </c>
      <c r="C488">
        <v>1</v>
      </c>
      <c r="D488" t="s">
        <v>8</v>
      </c>
      <c r="E488">
        <v>25</v>
      </c>
      <c r="F488" s="2">
        <v>91.0792</v>
      </c>
      <c r="G488">
        <v>1</v>
      </c>
      <c r="H488">
        <v>0</v>
      </c>
      <c r="I488" s="3">
        <f>Table13[Age]/$E$1</f>
        <v>0.3125</v>
      </c>
      <c r="J488" s="3">
        <f>LOG10(Table13[Fare] + 1)</f>
        <v>1.9641615374126258</v>
      </c>
      <c r="K488" s="5">
        <v>1</v>
      </c>
      <c r="L488">
        <v>0</v>
      </c>
      <c r="M488">
        <f t="shared" si="14"/>
        <v>1</v>
      </c>
      <c r="N488">
        <f t="shared" si="15"/>
        <v>0</v>
      </c>
      <c r="O488">
        <f>IF(Table13[Sex]="male",1,0)</f>
        <v>1</v>
      </c>
      <c r="P488">
        <v>1</v>
      </c>
      <c r="AC488" s="3">
        <f>SUMPRODUCT(Table13[[#This Row],[SibSp]:[Ones]],$R$4:$AA$4)</f>
        <v>0.60962103176508897</v>
      </c>
      <c r="AD488" s="3">
        <f>(AC488-Table13[[#This Row],[Survived]])^2</f>
        <v>0.15239573884015367</v>
      </c>
    </row>
    <row r="489" spans="1:30" x14ac:dyDescent="0.35">
      <c r="A489">
        <v>0</v>
      </c>
      <c r="B489" t="s">
        <v>9</v>
      </c>
      <c r="C489">
        <v>3</v>
      </c>
      <c r="D489" t="s">
        <v>10</v>
      </c>
      <c r="F489" s="2">
        <v>25.466699999999999</v>
      </c>
      <c r="G489">
        <v>3</v>
      </c>
      <c r="H489">
        <v>1</v>
      </c>
      <c r="I489" s="3">
        <f>Table13[Age]/$E$1</f>
        <v>0</v>
      </c>
      <c r="J489" s="3">
        <f>LOG10(Table13[Fare] + 1)</f>
        <v>1.4226997946774695</v>
      </c>
      <c r="K489" s="5">
        <v>0</v>
      </c>
      <c r="L489">
        <v>0</v>
      </c>
      <c r="M489">
        <f t="shared" si="14"/>
        <v>0</v>
      </c>
      <c r="N489">
        <f t="shared" si="15"/>
        <v>1</v>
      </c>
      <c r="O489">
        <f>IF(Table13[Sex]="male",1,0)</f>
        <v>0</v>
      </c>
      <c r="P489">
        <v>1</v>
      </c>
      <c r="AC489" s="3">
        <f>SUMPRODUCT(Table13[[#This Row],[SibSp]:[Ones]],$R$4:$AA$4)</f>
        <v>0.42105650117223475</v>
      </c>
      <c r="AD489" s="3">
        <f>(AC489-Table13[[#This Row],[Survived]])^2</f>
        <v>0.17728857717940413</v>
      </c>
    </row>
    <row r="490" spans="1:30" x14ac:dyDescent="0.35">
      <c r="A490">
        <v>1</v>
      </c>
      <c r="B490" t="s">
        <v>9</v>
      </c>
      <c r="C490">
        <v>1</v>
      </c>
      <c r="D490" t="s">
        <v>10</v>
      </c>
      <c r="E490">
        <v>35</v>
      </c>
      <c r="F490" s="2">
        <v>90</v>
      </c>
      <c r="G490">
        <v>1</v>
      </c>
      <c r="H490">
        <v>0</v>
      </c>
      <c r="I490" s="3">
        <f>Table13[Age]/$E$1</f>
        <v>0.4375</v>
      </c>
      <c r="J490" s="3">
        <f>LOG10(Table13[Fare] + 1)</f>
        <v>1.9590413923210936</v>
      </c>
      <c r="K490" s="5">
        <v>1</v>
      </c>
      <c r="L490">
        <v>0</v>
      </c>
      <c r="M490">
        <f t="shared" si="14"/>
        <v>1</v>
      </c>
      <c r="N490">
        <f t="shared" si="15"/>
        <v>0</v>
      </c>
      <c r="O490">
        <f>IF(Table13[Sex]="male",1,0)</f>
        <v>0</v>
      </c>
      <c r="P490">
        <v>1</v>
      </c>
      <c r="AC490" s="3">
        <f>SUMPRODUCT(Table13[[#This Row],[SibSp]:[Ones]],$R$4:$AA$4)</f>
        <v>0.608618698763432</v>
      </c>
      <c r="AD490" s="3">
        <f>(AC490-Table13[[#This Row],[Survived]])^2</f>
        <v>0.15317932295762918</v>
      </c>
    </row>
    <row r="491" spans="1:30" x14ac:dyDescent="0.35">
      <c r="A491">
        <v>0</v>
      </c>
      <c r="B491" t="s">
        <v>11</v>
      </c>
      <c r="C491">
        <v>1</v>
      </c>
      <c r="D491" t="s">
        <v>8</v>
      </c>
      <c r="E491">
        <v>58</v>
      </c>
      <c r="F491" s="2">
        <v>29.7</v>
      </c>
      <c r="G491">
        <v>0</v>
      </c>
      <c r="H491">
        <v>0</v>
      </c>
      <c r="I491" s="3">
        <f>Table13[Age]/$E$1</f>
        <v>0.72499999999999998</v>
      </c>
      <c r="J491" s="3">
        <f>LOG10(Table13[Fare] + 1)</f>
        <v>1.4871383754771865</v>
      </c>
      <c r="K491" s="5">
        <v>1</v>
      </c>
      <c r="L491">
        <v>0</v>
      </c>
      <c r="M491">
        <f t="shared" si="14"/>
        <v>1</v>
      </c>
      <c r="N491">
        <f t="shared" si="15"/>
        <v>0</v>
      </c>
      <c r="O491">
        <f>IF(Table13[Sex]="male",1,0)</f>
        <v>1</v>
      </c>
      <c r="P491">
        <v>1</v>
      </c>
      <c r="AC491" s="3">
        <f>SUMPRODUCT(Table13[[#This Row],[SibSp]:[Ones]],$R$4:$AA$4)</f>
        <v>0.51623772929707168</v>
      </c>
      <c r="AD491" s="3">
        <f>(AC491-Table13[[#This Row],[Survived]])^2</f>
        <v>0.26650139314979665</v>
      </c>
    </row>
    <row r="492" spans="1:30" x14ac:dyDescent="0.35">
      <c r="A492">
        <v>0</v>
      </c>
      <c r="B492" t="s">
        <v>9</v>
      </c>
      <c r="C492">
        <v>3</v>
      </c>
      <c r="D492" t="s">
        <v>8</v>
      </c>
      <c r="E492">
        <v>30</v>
      </c>
      <c r="F492" s="2">
        <v>8.0500000000000007</v>
      </c>
      <c r="G492">
        <v>0</v>
      </c>
      <c r="H492">
        <v>0</v>
      </c>
      <c r="I492" s="3">
        <f>Table13[Age]/$E$1</f>
        <v>0.375</v>
      </c>
      <c r="J492" s="3">
        <f>LOG10(Table13[Fare] + 1)</f>
        <v>0.9566485792052033</v>
      </c>
      <c r="K492" s="5">
        <v>0</v>
      </c>
      <c r="L492">
        <v>0</v>
      </c>
      <c r="M492">
        <f t="shared" si="14"/>
        <v>1</v>
      </c>
      <c r="N492">
        <f t="shared" si="15"/>
        <v>0</v>
      </c>
      <c r="O492">
        <f>IF(Table13[Sex]="male",1,0)</f>
        <v>1</v>
      </c>
      <c r="P492">
        <v>1</v>
      </c>
      <c r="AC492" s="3">
        <f>SUMPRODUCT(Table13[[#This Row],[SibSp]:[Ones]],$R$4:$AA$4)</f>
        <v>0.19289232241400625</v>
      </c>
      <c r="AD492" s="3">
        <f>(AC492-Table13[[#This Row],[Survived]])^2</f>
        <v>3.7207448046268937E-2</v>
      </c>
    </row>
    <row r="493" spans="1:30" x14ac:dyDescent="0.35">
      <c r="A493">
        <v>1</v>
      </c>
      <c r="B493" t="s">
        <v>9</v>
      </c>
      <c r="C493">
        <v>3</v>
      </c>
      <c r="D493" t="s">
        <v>8</v>
      </c>
      <c r="E493">
        <v>9</v>
      </c>
      <c r="F493" s="2">
        <v>15.9</v>
      </c>
      <c r="G493">
        <v>1</v>
      </c>
      <c r="H493">
        <v>1</v>
      </c>
      <c r="I493" s="3">
        <f>Table13[Age]/$E$1</f>
        <v>0.1125</v>
      </c>
      <c r="J493" s="3">
        <f>LOG10(Table13[Fare] + 1)</f>
        <v>1.2278867046136734</v>
      </c>
      <c r="K493" s="5">
        <v>0</v>
      </c>
      <c r="L493">
        <v>0</v>
      </c>
      <c r="M493">
        <f t="shared" si="14"/>
        <v>1</v>
      </c>
      <c r="N493">
        <f t="shared" si="15"/>
        <v>0</v>
      </c>
      <c r="O493">
        <f>IF(Table13[Sex]="male",1,0)</f>
        <v>1</v>
      </c>
      <c r="P493">
        <v>1</v>
      </c>
      <c r="AC493" s="3">
        <f>SUMPRODUCT(Table13[[#This Row],[SibSp]:[Ones]],$R$4:$AA$4)</f>
        <v>0.24599060762747194</v>
      </c>
      <c r="AD493" s="3">
        <f>(AC493-Table13[[#This Row],[Survived]])^2</f>
        <v>0.56853016378598897</v>
      </c>
    </row>
    <row r="494" spans="1:30" x14ac:dyDescent="0.35">
      <c r="A494">
        <v>0</v>
      </c>
      <c r="B494" t="s">
        <v>9</v>
      </c>
      <c r="C494">
        <v>3</v>
      </c>
      <c r="D494" t="s">
        <v>8</v>
      </c>
      <c r="F494" s="2">
        <v>19.966699999999999</v>
      </c>
      <c r="G494">
        <v>1</v>
      </c>
      <c r="H494">
        <v>0</v>
      </c>
      <c r="I494" s="3">
        <f>Table13[Age]/$E$1</f>
        <v>0</v>
      </c>
      <c r="J494" s="3">
        <f>LOG10(Table13[Fare] + 1)</f>
        <v>1.3215300811773341</v>
      </c>
      <c r="K494" s="5">
        <v>0</v>
      </c>
      <c r="L494">
        <v>0</v>
      </c>
      <c r="M494">
        <f t="shared" si="14"/>
        <v>1</v>
      </c>
      <c r="N494">
        <f t="shared" si="15"/>
        <v>0</v>
      </c>
      <c r="O494">
        <f>IF(Table13[Sex]="male",1,0)</f>
        <v>1</v>
      </c>
      <c r="P494">
        <v>1</v>
      </c>
      <c r="AC494" s="3">
        <f>SUMPRODUCT(Table13[[#This Row],[SibSp]:[Ones]],$R$4:$AA$4)</f>
        <v>0.26432248007217785</v>
      </c>
      <c r="AD494" s="3">
        <f>(AC494-Table13[[#This Row],[Survived]])^2</f>
        <v>6.9866373471506857E-2</v>
      </c>
    </row>
    <row r="495" spans="1:30" x14ac:dyDescent="0.35">
      <c r="A495">
        <v>0</v>
      </c>
      <c r="B495" t="s">
        <v>9</v>
      </c>
      <c r="C495">
        <v>3</v>
      </c>
      <c r="D495" t="s">
        <v>8</v>
      </c>
      <c r="E495">
        <v>21</v>
      </c>
      <c r="F495" s="2">
        <v>7.25</v>
      </c>
      <c r="G495">
        <v>0</v>
      </c>
      <c r="H495">
        <v>0</v>
      </c>
      <c r="I495" s="3">
        <f>Table13[Age]/$E$1</f>
        <v>0.26250000000000001</v>
      </c>
      <c r="J495" s="3">
        <f>LOG10(Table13[Fare] + 1)</f>
        <v>0.91645394854992512</v>
      </c>
      <c r="K495" s="5">
        <v>0</v>
      </c>
      <c r="L495">
        <v>0</v>
      </c>
      <c r="M495">
        <f t="shared" si="14"/>
        <v>0</v>
      </c>
      <c r="N495">
        <f t="shared" si="15"/>
        <v>1</v>
      </c>
      <c r="O495">
        <f>IF(Table13[Sex]="male",1,0)</f>
        <v>1</v>
      </c>
      <c r="P495">
        <v>1</v>
      </c>
      <c r="AC495" s="3">
        <f>SUMPRODUCT(Table13[[#This Row],[SibSp]:[Ones]],$R$4:$AA$4)</f>
        <v>0.32195248957603462</v>
      </c>
      <c r="AD495" s="3">
        <f>(AC495-Table13[[#This Row],[Survived]])^2</f>
        <v>0.10365340554420668</v>
      </c>
    </row>
    <row r="496" spans="1:30" x14ac:dyDescent="0.35">
      <c r="A496">
        <v>0</v>
      </c>
      <c r="B496" t="s">
        <v>9</v>
      </c>
      <c r="C496">
        <v>1</v>
      </c>
      <c r="D496" t="s">
        <v>8</v>
      </c>
      <c r="E496">
        <v>55</v>
      </c>
      <c r="F496" s="2">
        <v>30.5</v>
      </c>
      <c r="G496">
        <v>0</v>
      </c>
      <c r="H496">
        <v>0</v>
      </c>
      <c r="I496" s="3">
        <f>Table13[Age]/$E$1</f>
        <v>0.6875</v>
      </c>
      <c r="J496" s="3">
        <f>LOG10(Table13[Fare] + 1)</f>
        <v>1.4983105537896004</v>
      </c>
      <c r="K496" s="5">
        <v>1</v>
      </c>
      <c r="L496">
        <v>0</v>
      </c>
      <c r="M496">
        <f t="shared" si="14"/>
        <v>1</v>
      </c>
      <c r="N496">
        <f t="shared" si="15"/>
        <v>0</v>
      </c>
      <c r="O496">
        <f>IF(Table13[Sex]="male",1,0)</f>
        <v>1</v>
      </c>
      <c r="P496">
        <v>1</v>
      </c>
      <c r="AC496" s="3">
        <f>SUMPRODUCT(Table13[[#This Row],[SibSp]:[Ones]],$R$4:$AA$4)</f>
        <v>0.51842482415917812</v>
      </c>
      <c r="AD496" s="3">
        <f>(AC496-Table13[[#This Row],[Survived]])^2</f>
        <v>0.26876429830447474</v>
      </c>
    </row>
    <row r="497" spans="1:30" x14ac:dyDescent="0.35">
      <c r="A497">
        <v>0</v>
      </c>
      <c r="B497" t="s">
        <v>11</v>
      </c>
      <c r="C497">
        <v>1</v>
      </c>
      <c r="D497" t="s">
        <v>8</v>
      </c>
      <c r="E497">
        <v>71</v>
      </c>
      <c r="F497" s="2">
        <v>49.504199999999997</v>
      </c>
      <c r="G497">
        <v>0</v>
      </c>
      <c r="H497">
        <v>0</v>
      </c>
      <c r="I497" s="3">
        <f>Table13[Age]/$E$1</f>
        <v>0.88749999999999996</v>
      </c>
      <c r="J497" s="3">
        <f>LOG10(Table13[Fare] + 1)</f>
        <v>1.7033274961578131</v>
      </c>
      <c r="K497" s="5">
        <v>1</v>
      </c>
      <c r="L497">
        <v>0</v>
      </c>
      <c r="M497">
        <f t="shared" si="14"/>
        <v>0</v>
      </c>
      <c r="N497">
        <f t="shared" si="15"/>
        <v>1</v>
      </c>
      <c r="O497">
        <f>IF(Table13[Sex]="male",1,0)</f>
        <v>1</v>
      </c>
      <c r="P497">
        <v>1</v>
      </c>
      <c r="AC497" s="3">
        <f>SUMPRODUCT(Table13[[#This Row],[SibSp]:[Ones]],$R$4:$AA$4)</f>
        <v>0.6954882505327793</v>
      </c>
      <c r="AD497" s="3">
        <f>(AC497-Table13[[#This Row],[Survived]])^2</f>
        <v>0.48370390662914597</v>
      </c>
    </row>
    <row r="498" spans="1:30" x14ac:dyDescent="0.35">
      <c r="A498">
        <v>0</v>
      </c>
      <c r="B498" t="s">
        <v>9</v>
      </c>
      <c r="C498">
        <v>3</v>
      </c>
      <c r="D498" t="s">
        <v>8</v>
      </c>
      <c r="E498">
        <v>21</v>
      </c>
      <c r="F498" s="2">
        <v>8.0500000000000007</v>
      </c>
      <c r="G498">
        <v>0</v>
      </c>
      <c r="H498">
        <v>0</v>
      </c>
      <c r="I498" s="3">
        <f>Table13[Age]/$E$1</f>
        <v>0.26250000000000001</v>
      </c>
      <c r="J498" s="3">
        <f>LOG10(Table13[Fare] + 1)</f>
        <v>0.9566485792052033</v>
      </c>
      <c r="K498" s="5">
        <v>0</v>
      </c>
      <c r="L498">
        <v>0</v>
      </c>
      <c r="M498">
        <f t="shared" si="14"/>
        <v>0</v>
      </c>
      <c r="N498">
        <f t="shared" si="15"/>
        <v>1</v>
      </c>
      <c r="O498">
        <f>IF(Table13[Sex]="male",1,0)</f>
        <v>1</v>
      </c>
      <c r="P498">
        <v>1</v>
      </c>
      <c r="AC498" s="3">
        <f>SUMPRODUCT(Table13[[#This Row],[SibSp]:[Ones]],$R$4:$AA$4)</f>
        <v>0.32982109565554418</v>
      </c>
      <c r="AD498" s="3">
        <f>(AC498-Table13[[#This Row],[Survived]])^2</f>
        <v>0.10878195513942363</v>
      </c>
    </row>
    <row r="499" spans="1:30" x14ac:dyDescent="0.35">
      <c r="A499">
        <v>0</v>
      </c>
      <c r="B499" t="s">
        <v>11</v>
      </c>
      <c r="C499">
        <v>3</v>
      </c>
      <c r="D499" t="s">
        <v>8</v>
      </c>
      <c r="F499" s="2">
        <v>14.458299999999999</v>
      </c>
      <c r="G499">
        <v>0</v>
      </c>
      <c r="H499">
        <v>0</v>
      </c>
      <c r="I499" s="3">
        <f>Table13[Age]/$E$1</f>
        <v>0</v>
      </c>
      <c r="J499" s="3">
        <f>LOG10(Table13[Fare] + 1)</f>
        <v>1.1891617314183722</v>
      </c>
      <c r="K499" s="5">
        <v>0</v>
      </c>
      <c r="L499">
        <v>0</v>
      </c>
      <c r="M499">
        <f t="shared" si="14"/>
        <v>1</v>
      </c>
      <c r="N499">
        <f t="shared" si="15"/>
        <v>0</v>
      </c>
      <c r="O499">
        <f>IF(Table13[Sex]="male",1,0)</f>
        <v>1</v>
      </c>
      <c r="P499">
        <v>1</v>
      </c>
      <c r="AC499" s="3">
        <f>SUMPRODUCT(Table13[[#This Row],[SibSp]:[Ones]],$R$4:$AA$4)</f>
        <v>0.23840970553816815</v>
      </c>
      <c r="AD499" s="3">
        <f>(AC499-Table13[[#This Row],[Survived]])^2</f>
        <v>5.6839187694796046E-2</v>
      </c>
    </row>
    <row r="500" spans="1:30" x14ac:dyDescent="0.35">
      <c r="A500">
        <v>1</v>
      </c>
      <c r="B500" t="s">
        <v>11</v>
      </c>
      <c r="C500">
        <v>1</v>
      </c>
      <c r="D500" t="s">
        <v>10</v>
      </c>
      <c r="E500">
        <v>54</v>
      </c>
      <c r="F500" s="2">
        <v>78.2667</v>
      </c>
      <c r="G500">
        <v>1</v>
      </c>
      <c r="H500">
        <v>0</v>
      </c>
      <c r="I500" s="3">
        <f>Table13[Age]/$E$1</f>
        <v>0.67500000000000004</v>
      </c>
      <c r="J500" s="3">
        <f>LOG10(Table13[Fare] + 1)</f>
        <v>1.8990907781931157</v>
      </c>
      <c r="K500" s="5">
        <v>1</v>
      </c>
      <c r="L500">
        <v>0</v>
      </c>
      <c r="M500">
        <f t="shared" si="14"/>
        <v>1</v>
      </c>
      <c r="N500">
        <f t="shared" si="15"/>
        <v>0</v>
      </c>
      <c r="O500">
        <f>IF(Table13[Sex]="male",1,0)</f>
        <v>0</v>
      </c>
      <c r="P500">
        <v>1</v>
      </c>
      <c r="AC500" s="3">
        <f>SUMPRODUCT(Table13[[#This Row],[SibSp]:[Ones]],$R$4:$AA$4)</f>
        <v>0.59688260966129725</v>
      </c>
      <c r="AD500" s="3">
        <f>(AC500-Table13[[#This Row],[Survived]])^2</f>
        <v>0.16250363039348603</v>
      </c>
    </row>
    <row r="501" spans="1:30" x14ac:dyDescent="0.35">
      <c r="A501">
        <v>0</v>
      </c>
      <c r="B501" t="s">
        <v>9</v>
      </c>
      <c r="C501">
        <v>3</v>
      </c>
      <c r="D501" t="s">
        <v>8</v>
      </c>
      <c r="F501" s="2">
        <v>15.1</v>
      </c>
      <c r="G501">
        <v>0</v>
      </c>
      <c r="H501">
        <v>0</v>
      </c>
      <c r="I501" s="3">
        <f>Table13[Age]/$E$1</f>
        <v>0</v>
      </c>
      <c r="J501" s="3">
        <f>LOG10(Table13[Fare] + 1)</f>
        <v>1.2068258760318498</v>
      </c>
      <c r="K501" s="5">
        <v>0</v>
      </c>
      <c r="L501">
        <v>0</v>
      </c>
      <c r="M501">
        <f t="shared" si="14"/>
        <v>1</v>
      </c>
      <c r="N501">
        <f t="shared" si="15"/>
        <v>0</v>
      </c>
      <c r="O501">
        <f>IF(Table13[Sex]="male",1,0)</f>
        <v>1</v>
      </c>
      <c r="P501">
        <v>1</v>
      </c>
      <c r="AC501" s="3">
        <f>SUMPRODUCT(Table13[[#This Row],[SibSp]:[Ones]],$R$4:$AA$4)</f>
        <v>0.24186768471172956</v>
      </c>
      <c r="AD501" s="3">
        <f>(AC501-Table13[[#This Row],[Survived]])^2</f>
        <v>5.8499976907812619E-2</v>
      </c>
    </row>
    <row r="502" spans="1:30" x14ac:dyDescent="0.35">
      <c r="A502">
        <v>0</v>
      </c>
      <c r="B502" t="s">
        <v>9</v>
      </c>
      <c r="C502">
        <v>1</v>
      </c>
      <c r="D502" t="s">
        <v>10</v>
      </c>
      <c r="E502">
        <v>25</v>
      </c>
      <c r="F502" s="2">
        <v>151.55000000000001</v>
      </c>
      <c r="G502">
        <v>1</v>
      </c>
      <c r="H502">
        <v>2</v>
      </c>
      <c r="I502" s="3">
        <f>Table13[Age]/$E$1</f>
        <v>0.3125</v>
      </c>
      <c r="J502" s="3">
        <f>LOG10(Table13[Fare] + 1)</f>
        <v>2.1834122119784261</v>
      </c>
      <c r="K502" s="5">
        <v>1</v>
      </c>
      <c r="L502">
        <v>0</v>
      </c>
      <c r="M502">
        <f t="shared" si="14"/>
        <v>1</v>
      </c>
      <c r="N502">
        <f t="shared" si="15"/>
        <v>0</v>
      </c>
      <c r="O502">
        <f>IF(Table13[Sex]="male",1,0)</f>
        <v>0</v>
      </c>
      <c r="P502">
        <v>1</v>
      </c>
      <c r="AC502" s="3">
        <f>SUMPRODUCT(Table13[[#This Row],[SibSp]:[Ones]],$R$4:$AA$4)</f>
        <v>0.65254211755937996</v>
      </c>
      <c r="AD502" s="3">
        <f>(AC502-Table13[[#This Row],[Survived]])^2</f>
        <v>0.42581121518887965</v>
      </c>
    </row>
    <row r="503" spans="1:30" x14ac:dyDescent="0.35">
      <c r="A503">
        <v>0</v>
      </c>
      <c r="B503" t="s">
        <v>9</v>
      </c>
      <c r="C503">
        <v>3</v>
      </c>
      <c r="D503" t="s">
        <v>8</v>
      </c>
      <c r="E503">
        <v>24</v>
      </c>
      <c r="F503" s="2">
        <v>7.7957999999999998</v>
      </c>
      <c r="G503">
        <v>0</v>
      </c>
      <c r="H503">
        <v>0</v>
      </c>
      <c r="I503" s="3">
        <f>Table13[Age]/$E$1</f>
        <v>0.3</v>
      </c>
      <c r="J503" s="3">
        <f>LOG10(Table13[Fare] + 1)</f>
        <v>0.94427534575879857</v>
      </c>
      <c r="K503" s="5">
        <v>0</v>
      </c>
      <c r="L503">
        <v>0</v>
      </c>
      <c r="M503">
        <f t="shared" si="14"/>
        <v>0</v>
      </c>
      <c r="N503">
        <f t="shared" si="15"/>
        <v>0</v>
      </c>
      <c r="O503">
        <f>IF(Table13[Sex]="male",1,0)</f>
        <v>1</v>
      </c>
      <c r="P503">
        <v>1</v>
      </c>
      <c r="AC503" s="3">
        <f>SUMPRODUCT(Table13[[#This Row],[SibSp]:[Ones]],$R$4:$AA$4)</f>
        <v>0.18485381269184539</v>
      </c>
      <c r="AD503" s="3">
        <f>(AC503-Table13[[#This Row],[Survived]])^2</f>
        <v>3.4170932066711859E-2</v>
      </c>
    </row>
    <row r="504" spans="1:30" x14ac:dyDescent="0.35">
      <c r="A504">
        <v>0</v>
      </c>
      <c r="B504" t="s">
        <v>9</v>
      </c>
      <c r="C504">
        <v>3</v>
      </c>
      <c r="D504" t="s">
        <v>8</v>
      </c>
      <c r="E504">
        <v>17</v>
      </c>
      <c r="F504" s="2">
        <v>8.6624999999999996</v>
      </c>
      <c r="G504">
        <v>0</v>
      </c>
      <c r="H504">
        <v>0</v>
      </c>
      <c r="I504" s="3">
        <f>Table13[Age]/$E$1</f>
        <v>0.21249999999999999</v>
      </c>
      <c r="J504" s="3">
        <f>LOG10(Table13[Fare] + 1)</f>
        <v>0.98508950692638131</v>
      </c>
      <c r="K504" s="5">
        <v>0</v>
      </c>
      <c r="L504">
        <v>0</v>
      </c>
      <c r="M504">
        <f t="shared" si="14"/>
        <v>0</v>
      </c>
      <c r="N504">
        <f t="shared" si="15"/>
        <v>0</v>
      </c>
      <c r="O504">
        <f>IF(Table13[Sex]="male",1,0)</f>
        <v>1</v>
      </c>
      <c r="P504">
        <v>1</v>
      </c>
      <c r="AC504" s="3">
        <f>SUMPRODUCT(Table13[[#This Row],[SibSp]:[Ones]],$R$4:$AA$4)</f>
        <v>0.19284369968564846</v>
      </c>
      <c r="AD504" s="3">
        <f>(AC504-Table13[[#This Row],[Survived]])^2</f>
        <v>3.718869250844857E-2</v>
      </c>
    </row>
    <row r="505" spans="1:30" x14ac:dyDescent="0.35">
      <c r="A505">
        <v>0</v>
      </c>
      <c r="B505" t="s">
        <v>12</v>
      </c>
      <c r="C505">
        <v>3</v>
      </c>
      <c r="D505" t="s">
        <v>10</v>
      </c>
      <c r="E505">
        <v>21</v>
      </c>
      <c r="F505" s="2">
        <v>7.75</v>
      </c>
      <c r="G505">
        <v>0</v>
      </c>
      <c r="H505">
        <v>0</v>
      </c>
      <c r="I505" s="3">
        <f>Table13[Age]/$E$1</f>
        <v>0.26250000000000001</v>
      </c>
      <c r="J505" s="3">
        <f>LOG10(Table13[Fare] + 1)</f>
        <v>0.94200805302231327</v>
      </c>
      <c r="K505" s="5">
        <v>0</v>
      </c>
      <c r="L505">
        <v>0</v>
      </c>
      <c r="M505">
        <f t="shared" si="14"/>
        <v>1</v>
      </c>
      <c r="N505">
        <f t="shared" si="15"/>
        <v>0</v>
      </c>
      <c r="O505">
        <f>IF(Table13[Sex]="male",1,0)</f>
        <v>0</v>
      </c>
      <c r="P505">
        <v>1</v>
      </c>
      <c r="AC505" s="3">
        <f>SUMPRODUCT(Table13[[#This Row],[SibSp]:[Ones]],$R$4:$AA$4)</f>
        <v>0.19002625469670581</v>
      </c>
      <c r="AD505" s="3">
        <f>(AC505-Table13[[#This Row],[Survived]])^2</f>
        <v>3.6109977474057309E-2</v>
      </c>
    </row>
    <row r="506" spans="1:30" x14ac:dyDescent="0.35">
      <c r="A506">
        <v>0</v>
      </c>
      <c r="B506" t="s">
        <v>12</v>
      </c>
      <c r="C506">
        <v>3</v>
      </c>
      <c r="D506" t="s">
        <v>10</v>
      </c>
      <c r="F506" s="2">
        <v>7.6292</v>
      </c>
      <c r="G506">
        <v>0</v>
      </c>
      <c r="H506">
        <v>0</v>
      </c>
      <c r="I506" s="3">
        <f>Table13[Age]/$E$1</f>
        <v>0</v>
      </c>
      <c r="J506" s="3">
        <f>LOG10(Table13[Fare] + 1)</f>
        <v>0.93597053480094117</v>
      </c>
      <c r="K506" s="5">
        <v>0</v>
      </c>
      <c r="L506">
        <v>0</v>
      </c>
      <c r="M506">
        <f t="shared" si="14"/>
        <v>1</v>
      </c>
      <c r="N506">
        <f t="shared" si="15"/>
        <v>0</v>
      </c>
      <c r="O506">
        <f>IF(Table13[Sex]="male",1,0)</f>
        <v>0</v>
      </c>
      <c r="P506">
        <v>1</v>
      </c>
      <c r="AC506" s="3">
        <f>SUMPRODUCT(Table13[[#This Row],[SibSp]:[Ones]],$R$4:$AA$4)</f>
        <v>0.18884433433054368</v>
      </c>
      <c r="AD506" s="3">
        <f>(AC506-Table13[[#This Row],[Survived]])^2</f>
        <v>3.5662182608746158E-2</v>
      </c>
    </row>
    <row r="507" spans="1:30" x14ac:dyDescent="0.35">
      <c r="A507">
        <v>0</v>
      </c>
      <c r="B507" t="s">
        <v>9</v>
      </c>
      <c r="C507">
        <v>3</v>
      </c>
      <c r="D507" t="s">
        <v>10</v>
      </c>
      <c r="E507">
        <v>37</v>
      </c>
      <c r="F507" s="2">
        <v>9.5875000000000004</v>
      </c>
      <c r="G507">
        <v>0</v>
      </c>
      <c r="H507">
        <v>0</v>
      </c>
      <c r="I507" s="3">
        <f>Table13[Age]/$E$1</f>
        <v>0.46250000000000002</v>
      </c>
      <c r="J507" s="3">
        <f>LOG10(Table13[Fare] + 1)</f>
        <v>1.0247934233387634</v>
      </c>
      <c r="K507" s="5">
        <v>0</v>
      </c>
      <c r="L507">
        <v>0</v>
      </c>
      <c r="M507">
        <f t="shared" si="14"/>
        <v>0</v>
      </c>
      <c r="N507">
        <f t="shared" si="15"/>
        <v>1</v>
      </c>
      <c r="O507">
        <f>IF(Table13[Sex]="male",1,0)</f>
        <v>0</v>
      </c>
      <c r="P507">
        <v>1</v>
      </c>
      <c r="AC507" s="3">
        <f>SUMPRODUCT(Table13[[#This Row],[SibSp]:[Ones]],$R$4:$AA$4)</f>
        <v>0.34316130866646166</v>
      </c>
      <c r="AD507" s="3">
        <f>(AC507-Table13[[#This Row],[Survived]])^2</f>
        <v>0.11775968376567858</v>
      </c>
    </row>
    <row r="508" spans="1:30" x14ac:dyDescent="0.35">
      <c r="A508">
        <v>1</v>
      </c>
      <c r="B508" t="s">
        <v>9</v>
      </c>
      <c r="C508">
        <v>1</v>
      </c>
      <c r="D508" t="s">
        <v>10</v>
      </c>
      <c r="E508">
        <v>16</v>
      </c>
      <c r="F508" s="2">
        <v>86.5</v>
      </c>
      <c r="G508">
        <v>0</v>
      </c>
      <c r="H508">
        <v>0</v>
      </c>
      <c r="I508" s="3">
        <f>Table13[Age]/$E$1</f>
        <v>0.2</v>
      </c>
      <c r="J508" s="3">
        <f>LOG10(Table13[Fare] + 1)</f>
        <v>1.9420080530223132</v>
      </c>
      <c r="K508" s="5">
        <v>1</v>
      </c>
      <c r="L508">
        <v>0</v>
      </c>
      <c r="M508">
        <f t="shared" si="14"/>
        <v>1</v>
      </c>
      <c r="N508">
        <f t="shared" si="15"/>
        <v>0</v>
      </c>
      <c r="O508">
        <f>IF(Table13[Sex]="male",1,0)</f>
        <v>0</v>
      </c>
      <c r="P508">
        <v>1</v>
      </c>
      <c r="AC508" s="3">
        <f>SUMPRODUCT(Table13[[#This Row],[SibSp]:[Ones]],$R$4:$AA$4)</f>
        <v>0.60528420768898461</v>
      </c>
      <c r="AD508" s="3">
        <f>(AC508-Table13[[#This Row],[Survived]])^2</f>
        <v>0.15580055669971263</v>
      </c>
    </row>
    <row r="509" spans="1:30" x14ac:dyDescent="0.35">
      <c r="A509">
        <v>0</v>
      </c>
      <c r="B509" t="s">
        <v>11</v>
      </c>
      <c r="C509">
        <v>1</v>
      </c>
      <c r="D509" t="s">
        <v>8</v>
      </c>
      <c r="E509">
        <v>18</v>
      </c>
      <c r="F509" s="2">
        <v>108.9</v>
      </c>
      <c r="G509">
        <v>1</v>
      </c>
      <c r="H509">
        <v>0</v>
      </c>
      <c r="I509" s="3">
        <f>Table13[Age]/$E$1</f>
        <v>0.22500000000000001</v>
      </c>
      <c r="J509" s="3">
        <f>LOG10(Table13[Fare] + 1)</f>
        <v>2.0409976924234905</v>
      </c>
      <c r="K509" s="5">
        <v>1</v>
      </c>
      <c r="L509">
        <v>0</v>
      </c>
      <c r="M509">
        <f t="shared" si="14"/>
        <v>1</v>
      </c>
      <c r="N509">
        <f t="shared" si="15"/>
        <v>0</v>
      </c>
      <c r="O509">
        <f>IF(Table13[Sex]="male",1,0)</f>
        <v>1</v>
      </c>
      <c r="P509">
        <v>1</v>
      </c>
      <c r="AC509" s="3">
        <f>SUMPRODUCT(Table13[[#This Row],[SibSp]:[Ones]],$R$4:$AA$4)</f>
        <v>0.62466267853701274</v>
      </c>
      <c r="AD509" s="3">
        <f>(AC509-Table13[[#This Row],[Survived]])^2</f>
        <v>0.39020346195703531</v>
      </c>
    </row>
    <row r="510" spans="1:30" x14ac:dyDescent="0.35">
      <c r="A510">
        <v>1</v>
      </c>
      <c r="B510" t="s">
        <v>9</v>
      </c>
      <c r="C510">
        <v>2</v>
      </c>
      <c r="D510" t="s">
        <v>10</v>
      </c>
      <c r="E510">
        <v>33</v>
      </c>
      <c r="F510" s="2">
        <v>26</v>
      </c>
      <c r="G510">
        <v>0</v>
      </c>
      <c r="H510">
        <v>2</v>
      </c>
      <c r="I510" s="3">
        <f>Table13[Age]/$E$1</f>
        <v>0.41249999999999998</v>
      </c>
      <c r="J510" s="3">
        <f>LOG10(Table13[Fare] + 1)</f>
        <v>1.4313637641589874</v>
      </c>
      <c r="K510" s="5">
        <v>0</v>
      </c>
      <c r="L510">
        <v>1</v>
      </c>
      <c r="M510">
        <f t="shared" si="14"/>
        <v>1</v>
      </c>
      <c r="N510">
        <f t="shared" si="15"/>
        <v>0</v>
      </c>
      <c r="O510">
        <f>IF(Table13[Sex]="male",1,0)</f>
        <v>0</v>
      </c>
      <c r="P510">
        <v>1</v>
      </c>
      <c r="AC510" s="3">
        <f>SUMPRODUCT(Table13[[#This Row],[SibSp]:[Ones]],$R$4:$AA$4)</f>
        <v>0.28670810330037771</v>
      </c>
      <c r="AD510" s="3">
        <f>(AC510-Table13[[#This Row],[Survived]])^2</f>
        <v>0.5087853298973446</v>
      </c>
    </row>
    <row r="511" spans="1:30" x14ac:dyDescent="0.35">
      <c r="A511">
        <v>1</v>
      </c>
      <c r="B511" t="s">
        <v>9</v>
      </c>
      <c r="C511">
        <v>1</v>
      </c>
      <c r="D511" t="s">
        <v>8</v>
      </c>
      <c r="F511" s="2">
        <v>26.55</v>
      </c>
      <c r="G511">
        <v>0</v>
      </c>
      <c r="H511">
        <v>0</v>
      </c>
      <c r="I511" s="3">
        <f>Table13[Age]/$E$1</f>
        <v>0</v>
      </c>
      <c r="J511" s="3">
        <f>LOG10(Table13[Fare] + 1)</f>
        <v>1.4401216031878039</v>
      </c>
      <c r="K511" s="5">
        <v>1</v>
      </c>
      <c r="L511">
        <v>0</v>
      </c>
      <c r="M511">
        <f t="shared" si="14"/>
        <v>1</v>
      </c>
      <c r="N511">
        <f t="shared" si="15"/>
        <v>0</v>
      </c>
      <c r="O511">
        <f>IF(Table13[Sex]="male",1,0)</f>
        <v>1</v>
      </c>
      <c r="P511">
        <v>1</v>
      </c>
      <c r="AC511" s="3">
        <f>SUMPRODUCT(Table13[[#This Row],[SibSp]:[Ones]],$R$4:$AA$4)</f>
        <v>0.50703360291889898</v>
      </c>
      <c r="AD511" s="3">
        <f>(AC511-Table13[[#This Row],[Survived]])^2</f>
        <v>0.24301586865112176</v>
      </c>
    </row>
    <row r="512" spans="1:30" x14ac:dyDescent="0.35">
      <c r="A512">
        <v>0</v>
      </c>
      <c r="B512" t="s">
        <v>9</v>
      </c>
      <c r="C512">
        <v>3</v>
      </c>
      <c r="D512" t="s">
        <v>8</v>
      </c>
      <c r="E512">
        <v>28</v>
      </c>
      <c r="F512" s="2">
        <v>22.524999999999999</v>
      </c>
      <c r="G512">
        <v>0</v>
      </c>
      <c r="H512">
        <v>0</v>
      </c>
      <c r="I512" s="3">
        <f>Table13[Age]/$E$1</f>
        <v>0.35</v>
      </c>
      <c r="J512" s="3">
        <f>LOG10(Table13[Fare] + 1)</f>
        <v>1.3715296320992945</v>
      </c>
      <c r="K512" s="5">
        <v>0</v>
      </c>
      <c r="L512">
        <v>0</v>
      </c>
      <c r="M512">
        <f t="shared" si="14"/>
        <v>0</v>
      </c>
      <c r="N512">
        <f t="shared" si="15"/>
        <v>0</v>
      </c>
      <c r="O512">
        <f>IF(Table13[Sex]="male",1,0)</f>
        <v>1</v>
      </c>
      <c r="P512">
        <v>1</v>
      </c>
      <c r="AC512" s="3">
        <f>SUMPRODUCT(Table13[[#This Row],[SibSp]:[Ones]],$R$4:$AA$4)</f>
        <v>0.26849422983681265</v>
      </c>
      <c r="AD512" s="3">
        <f>(AC512-Table13[[#This Row],[Survived]])^2</f>
        <v>7.2089151455663178E-2</v>
      </c>
    </row>
    <row r="513" spans="1:30" x14ac:dyDescent="0.35">
      <c r="A513">
        <v>1</v>
      </c>
      <c r="B513" t="s">
        <v>9</v>
      </c>
      <c r="C513">
        <v>3</v>
      </c>
      <c r="D513" t="s">
        <v>8</v>
      </c>
      <c r="E513">
        <v>26</v>
      </c>
      <c r="F513" s="2">
        <v>56.495800000000003</v>
      </c>
      <c r="G513">
        <v>0</v>
      </c>
      <c r="H513">
        <v>0</v>
      </c>
      <c r="I513" s="3">
        <f>Table13[Age]/$E$1</f>
        <v>0.32500000000000001</v>
      </c>
      <c r="J513" s="3">
        <f>LOG10(Table13[Fare] + 1)</f>
        <v>1.7596361211514699</v>
      </c>
      <c r="K513" s="5">
        <v>0</v>
      </c>
      <c r="L513">
        <v>0</v>
      </c>
      <c r="M513">
        <f t="shared" si="14"/>
        <v>1</v>
      </c>
      <c r="N513">
        <f t="shared" si="15"/>
        <v>0</v>
      </c>
      <c r="O513">
        <f>IF(Table13[Sex]="male",1,0)</f>
        <v>1</v>
      </c>
      <c r="P513">
        <v>1</v>
      </c>
      <c r="AC513" s="3">
        <f>SUMPRODUCT(Table13[[#This Row],[SibSp]:[Ones]],$R$4:$AA$4)</f>
        <v>0.35008726490563852</v>
      </c>
      <c r="AD513" s="3">
        <f>(AC513-Table13[[#This Row],[Survived]])^2</f>
        <v>0.42238656323783363</v>
      </c>
    </row>
    <row r="514" spans="1:30" x14ac:dyDescent="0.35">
      <c r="A514">
        <v>1</v>
      </c>
      <c r="B514" t="s">
        <v>12</v>
      </c>
      <c r="C514">
        <v>3</v>
      </c>
      <c r="D514" t="s">
        <v>8</v>
      </c>
      <c r="E514">
        <v>29</v>
      </c>
      <c r="F514" s="2">
        <v>7.75</v>
      </c>
      <c r="G514">
        <v>0</v>
      </c>
      <c r="H514">
        <v>0</v>
      </c>
      <c r="I514" s="3">
        <f>Table13[Age]/$E$1</f>
        <v>0.36249999999999999</v>
      </c>
      <c r="J514" s="3">
        <f>LOG10(Table13[Fare] + 1)</f>
        <v>0.94200805302231327</v>
      </c>
      <c r="K514" s="5">
        <v>0</v>
      </c>
      <c r="L514">
        <v>0</v>
      </c>
      <c r="M514">
        <f t="shared" si="14"/>
        <v>1</v>
      </c>
      <c r="N514">
        <f t="shared" si="15"/>
        <v>0</v>
      </c>
      <c r="O514">
        <f>IF(Table13[Sex]="male",1,0)</f>
        <v>1</v>
      </c>
      <c r="P514">
        <v>1</v>
      </c>
      <c r="AC514" s="3">
        <f>SUMPRODUCT(Table13[[#This Row],[SibSp]:[Ones]],$R$4:$AA$4)</f>
        <v>0.19002625469670581</v>
      </c>
      <c r="AD514" s="3">
        <f>(AC514-Table13[[#This Row],[Survived]])^2</f>
        <v>0.6560574680806458</v>
      </c>
    </row>
    <row r="515" spans="1:30" x14ac:dyDescent="0.35">
      <c r="A515">
        <v>0</v>
      </c>
      <c r="B515" t="s">
        <v>9</v>
      </c>
      <c r="C515">
        <v>3</v>
      </c>
      <c r="D515" t="s">
        <v>8</v>
      </c>
      <c r="F515" s="2">
        <v>8.0500000000000007</v>
      </c>
      <c r="G515">
        <v>0</v>
      </c>
      <c r="H515">
        <v>0</v>
      </c>
      <c r="I515" s="3">
        <f>Table13[Age]/$E$1</f>
        <v>0</v>
      </c>
      <c r="J515" s="3">
        <f>LOG10(Table13[Fare] + 1)</f>
        <v>0.9566485792052033</v>
      </c>
      <c r="K515" s="5">
        <v>0</v>
      </c>
      <c r="L515">
        <v>0</v>
      </c>
      <c r="M515">
        <f t="shared" si="14"/>
        <v>0</v>
      </c>
      <c r="N515">
        <f t="shared" si="15"/>
        <v>1</v>
      </c>
      <c r="O515">
        <f>IF(Table13[Sex]="male",1,0)</f>
        <v>1</v>
      </c>
      <c r="P515">
        <v>1</v>
      </c>
      <c r="AC515" s="3">
        <f>SUMPRODUCT(Table13[[#This Row],[SibSp]:[Ones]],$R$4:$AA$4)</f>
        <v>0.32982109565554418</v>
      </c>
      <c r="AD515" s="3">
        <f>(AC515-Table13[[#This Row],[Survived]])^2</f>
        <v>0.10878195513942363</v>
      </c>
    </row>
    <row r="516" spans="1:30" x14ac:dyDescent="0.35">
      <c r="A516">
        <v>1</v>
      </c>
      <c r="B516" t="s">
        <v>9</v>
      </c>
      <c r="C516">
        <v>1</v>
      </c>
      <c r="D516" t="s">
        <v>8</v>
      </c>
      <c r="E516">
        <v>36</v>
      </c>
      <c r="F516" s="2">
        <v>26.287500000000001</v>
      </c>
      <c r="G516">
        <v>0</v>
      </c>
      <c r="H516">
        <v>0</v>
      </c>
      <c r="I516" s="3">
        <f>Table13[Age]/$E$1</f>
        <v>0.45</v>
      </c>
      <c r="J516" s="3">
        <f>LOG10(Table13[Fare] + 1)</f>
        <v>1.4359637487171957</v>
      </c>
      <c r="K516" s="5">
        <v>1</v>
      </c>
      <c r="L516">
        <v>0</v>
      </c>
      <c r="M516">
        <f t="shared" ref="M516:M579" si="16">IF(Embarked="S",1,0)</f>
        <v>1</v>
      </c>
      <c r="N516">
        <f t="shared" ref="N516:N579" si="17">IF(Embarked="C",1,0)</f>
        <v>0</v>
      </c>
      <c r="O516">
        <f>IF(Table13[Sex]="male",1,0)</f>
        <v>1</v>
      </c>
      <c r="P516">
        <v>1</v>
      </c>
      <c r="AC516" s="3">
        <f>SUMPRODUCT(Table13[[#This Row],[SibSp]:[Ones]],$R$4:$AA$4)</f>
        <v>0.50621965044734296</v>
      </c>
      <c r="AD516" s="3">
        <f>(AC516-Table13[[#This Row],[Survived]])^2</f>
        <v>0.24381903360434418</v>
      </c>
    </row>
    <row r="517" spans="1:30" x14ac:dyDescent="0.35">
      <c r="A517">
        <v>1</v>
      </c>
      <c r="B517" t="s">
        <v>11</v>
      </c>
      <c r="C517">
        <v>1</v>
      </c>
      <c r="D517" t="s">
        <v>10</v>
      </c>
      <c r="E517">
        <v>54</v>
      </c>
      <c r="F517" s="2">
        <v>59.4</v>
      </c>
      <c r="G517">
        <v>1</v>
      </c>
      <c r="H517">
        <v>0</v>
      </c>
      <c r="I517" s="3">
        <f>Table13[Age]/$E$1</f>
        <v>0.67500000000000004</v>
      </c>
      <c r="J517" s="3">
        <f>LOG10(Table13[Fare] + 1)</f>
        <v>1.7810369386211318</v>
      </c>
      <c r="K517" s="5">
        <v>1</v>
      </c>
      <c r="L517">
        <v>0</v>
      </c>
      <c r="M517">
        <f t="shared" si="16"/>
        <v>1</v>
      </c>
      <c r="N517">
        <f t="shared" si="17"/>
        <v>0</v>
      </c>
      <c r="O517">
        <f>IF(Table13[Sex]="male",1,0)</f>
        <v>0</v>
      </c>
      <c r="P517">
        <v>1</v>
      </c>
      <c r="AC517" s="3">
        <f>SUMPRODUCT(Table13[[#This Row],[SibSp]:[Ones]],$R$4:$AA$4)</f>
        <v>0.57377208110010047</v>
      </c>
      <c r="AD517" s="3">
        <f>(AC517-Table13[[#This Row],[Survived]])^2</f>
        <v>0.18167023884973932</v>
      </c>
    </row>
    <row r="518" spans="1:30" x14ac:dyDescent="0.35">
      <c r="A518">
        <v>0</v>
      </c>
      <c r="B518" t="s">
        <v>9</v>
      </c>
      <c r="C518">
        <v>3</v>
      </c>
      <c r="D518" t="s">
        <v>8</v>
      </c>
      <c r="E518">
        <v>24</v>
      </c>
      <c r="F518" s="2">
        <v>7.4958</v>
      </c>
      <c r="G518">
        <v>0</v>
      </c>
      <c r="H518">
        <v>0</v>
      </c>
      <c r="I518" s="3">
        <f>Table13[Age]/$E$1</f>
        <v>0.3</v>
      </c>
      <c r="J518" s="3">
        <f>LOG10(Table13[Fare] + 1)</f>
        <v>0.92920428011230582</v>
      </c>
      <c r="K518" s="5">
        <v>0</v>
      </c>
      <c r="L518">
        <v>0</v>
      </c>
      <c r="M518">
        <f t="shared" si="16"/>
        <v>1</v>
      </c>
      <c r="N518">
        <f t="shared" si="17"/>
        <v>0</v>
      </c>
      <c r="O518">
        <f>IF(Table13[Sex]="male",1,0)</f>
        <v>1</v>
      </c>
      <c r="P518">
        <v>1</v>
      </c>
      <c r="AC518" s="3">
        <f>SUMPRODUCT(Table13[[#This Row],[SibSp]:[Ones]],$R$4:$AA$4)</f>
        <v>0.18751975460657214</v>
      </c>
      <c r="AD518" s="3">
        <f>(AC518-Table13[[#This Row],[Survived]])^2</f>
        <v>3.516365836770903E-2</v>
      </c>
    </row>
    <row r="519" spans="1:30" x14ac:dyDescent="0.35">
      <c r="A519">
        <v>0</v>
      </c>
      <c r="B519" t="s">
        <v>9</v>
      </c>
      <c r="C519">
        <v>1</v>
      </c>
      <c r="D519" t="s">
        <v>8</v>
      </c>
      <c r="E519">
        <v>47</v>
      </c>
      <c r="F519" s="2">
        <v>34.020800000000001</v>
      </c>
      <c r="G519">
        <v>0</v>
      </c>
      <c r="H519">
        <v>0</v>
      </c>
      <c r="I519" s="3">
        <f>Table13[Age]/$E$1</f>
        <v>0.58750000000000002</v>
      </c>
      <c r="J519" s="3">
        <f>LOG10(Table13[Fare] + 1)</f>
        <v>1.544326062695947</v>
      </c>
      <c r="K519" s="5">
        <v>1</v>
      </c>
      <c r="L519">
        <v>0</v>
      </c>
      <c r="M519">
        <f t="shared" si="16"/>
        <v>0</v>
      </c>
      <c r="N519">
        <f t="shared" si="17"/>
        <v>0</v>
      </c>
      <c r="O519">
        <f>IF(Table13[Sex]="male",1,0)</f>
        <v>1</v>
      </c>
      <c r="P519">
        <v>1</v>
      </c>
      <c r="AC519" s="3">
        <f>SUMPRODUCT(Table13[[#This Row],[SibSp]:[Ones]],$R$4:$AA$4)</f>
        <v>0.52181664743328393</v>
      </c>
      <c r="AD519" s="3">
        <f>(AC519-Table13[[#This Row],[Survived]])^2</f>
        <v>0.27229261353851214</v>
      </c>
    </row>
    <row r="520" spans="1:30" x14ac:dyDescent="0.35">
      <c r="A520">
        <v>1</v>
      </c>
      <c r="B520" t="s">
        <v>9</v>
      </c>
      <c r="C520">
        <v>2</v>
      </c>
      <c r="D520" t="s">
        <v>10</v>
      </c>
      <c r="E520">
        <v>34</v>
      </c>
      <c r="F520" s="2">
        <v>10.5</v>
      </c>
      <c r="G520">
        <v>0</v>
      </c>
      <c r="H520">
        <v>0</v>
      </c>
      <c r="I520" s="3">
        <f>Table13[Age]/$E$1</f>
        <v>0.42499999999999999</v>
      </c>
      <c r="J520" s="3">
        <f>LOG10(Table13[Fare] + 1)</f>
        <v>1.0606978403536116</v>
      </c>
      <c r="K520" s="5">
        <v>0</v>
      </c>
      <c r="L520">
        <v>1</v>
      </c>
      <c r="M520">
        <f t="shared" si="16"/>
        <v>1</v>
      </c>
      <c r="N520">
        <f t="shared" si="17"/>
        <v>0</v>
      </c>
      <c r="O520">
        <f>IF(Table13[Sex]="male",1,0)</f>
        <v>0</v>
      </c>
      <c r="P520">
        <v>1</v>
      </c>
      <c r="AC520" s="3">
        <f>SUMPRODUCT(Table13[[#This Row],[SibSp]:[Ones]],$R$4:$AA$4)</f>
        <v>0.21414557208729343</v>
      </c>
      <c r="AD520" s="3">
        <f>(AC520-Table13[[#This Row],[Survived]])^2</f>
        <v>0.61756718187000725</v>
      </c>
    </row>
    <row r="521" spans="1:30" x14ac:dyDescent="0.35">
      <c r="A521">
        <v>0</v>
      </c>
      <c r="B521" t="s">
        <v>12</v>
      </c>
      <c r="C521">
        <v>3</v>
      </c>
      <c r="D521" t="s">
        <v>8</v>
      </c>
      <c r="F521" s="2">
        <v>24.15</v>
      </c>
      <c r="G521">
        <v>0</v>
      </c>
      <c r="H521">
        <v>0</v>
      </c>
      <c r="I521" s="3">
        <f>Table13[Age]/$E$1</f>
        <v>0</v>
      </c>
      <c r="J521" s="3">
        <f>LOG10(Table13[Fare] + 1)</f>
        <v>1.4005379893919461</v>
      </c>
      <c r="K521" s="5">
        <v>0</v>
      </c>
      <c r="L521">
        <v>0</v>
      </c>
      <c r="M521">
        <f t="shared" si="16"/>
        <v>1</v>
      </c>
      <c r="N521">
        <f t="shared" si="17"/>
        <v>0</v>
      </c>
      <c r="O521">
        <f>IF(Table13[Sex]="male",1,0)</f>
        <v>1</v>
      </c>
      <c r="P521">
        <v>1</v>
      </c>
      <c r="AC521" s="3">
        <f>SUMPRODUCT(Table13[[#This Row],[SibSp]:[Ones]],$R$4:$AA$4)</f>
        <v>0.27978927493437161</v>
      </c>
      <c r="AD521" s="3">
        <f>(AC521-Table13[[#This Row],[Survived]])^2</f>
        <v>7.8282038368301388E-2</v>
      </c>
    </row>
    <row r="522" spans="1:30" x14ac:dyDescent="0.35">
      <c r="A522">
        <v>1</v>
      </c>
      <c r="B522" t="s">
        <v>9</v>
      </c>
      <c r="C522">
        <v>2</v>
      </c>
      <c r="D522" t="s">
        <v>10</v>
      </c>
      <c r="E522">
        <v>36</v>
      </c>
      <c r="F522" s="2">
        <v>26</v>
      </c>
      <c r="G522">
        <v>1</v>
      </c>
      <c r="H522">
        <v>0</v>
      </c>
      <c r="I522" s="3">
        <f>Table13[Age]/$E$1</f>
        <v>0.45</v>
      </c>
      <c r="J522" s="3">
        <f>LOG10(Table13[Fare] + 1)</f>
        <v>1.4313637641589874</v>
      </c>
      <c r="K522" s="5">
        <v>0</v>
      </c>
      <c r="L522">
        <v>1</v>
      </c>
      <c r="M522">
        <f t="shared" si="16"/>
        <v>1</v>
      </c>
      <c r="N522">
        <f t="shared" si="17"/>
        <v>0</v>
      </c>
      <c r="O522">
        <f>IF(Table13[Sex]="male",1,0)</f>
        <v>0</v>
      </c>
      <c r="P522">
        <v>1</v>
      </c>
      <c r="AC522" s="3">
        <f>SUMPRODUCT(Table13[[#This Row],[SibSp]:[Ones]],$R$4:$AA$4)</f>
        <v>0.28670810330037771</v>
      </c>
      <c r="AD522" s="3">
        <f>(AC522-Table13[[#This Row],[Survived]])^2</f>
        <v>0.5087853298973446</v>
      </c>
    </row>
    <row r="523" spans="1:30" x14ac:dyDescent="0.35">
      <c r="A523">
        <v>0</v>
      </c>
      <c r="B523" t="s">
        <v>9</v>
      </c>
      <c r="C523">
        <v>3</v>
      </c>
      <c r="D523" t="s">
        <v>8</v>
      </c>
      <c r="E523">
        <v>32</v>
      </c>
      <c r="F523" s="2">
        <v>7.8958000000000004</v>
      </c>
      <c r="G523">
        <v>0</v>
      </c>
      <c r="H523">
        <v>0</v>
      </c>
      <c r="I523" s="3">
        <f>Table13[Age]/$E$1</f>
        <v>0.4</v>
      </c>
      <c r="J523" s="3">
        <f>LOG10(Table13[Fare] + 1)</f>
        <v>0.94918501031343461</v>
      </c>
      <c r="K523" s="5">
        <v>0</v>
      </c>
      <c r="L523">
        <v>0</v>
      </c>
      <c r="M523">
        <f t="shared" si="16"/>
        <v>1</v>
      </c>
      <c r="N523">
        <f t="shared" si="17"/>
        <v>0</v>
      </c>
      <c r="O523">
        <f>IF(Table13[Sex]="male",1,0)</f>
        <v>1</v>
      </c>
      <c r="P523">
        <v>1</v>
      </c>
      <c r="AC523" s="3">
        <f>SUMPRODUCT(Table13[[#This Row],[SibSp]:[Ones]],$R$4:$AA$4)</f>
        <v>0.19143123463687806</v>
      </c>
      <c r="AD523" s="3">
        <f>(AC523-Table13[[#This Row],[Survived]])^2</f>
        <v>3.664591759459946E-2</v>
      </c>
    </row>
    <row r="524" spans="1:30" x14ac:dyDescent="0.35">
      <c r="A524">
        <v>1</v>
      </c>
      <c r="B524" t="s">
        <v>9</v>
      </c>
      <c r="C524">
        <v>1</v>
      </c>
      <c r="D524" t="s">
        <v>10</v>
      </c>
      <c r="E524">
        <v>30</v>
      </c>
      <c r="F524" s="2">
        <v>93.5</v>
      </c>
      <c r="G524">
        <v>0</v>
      </c>
      <c r="H524">
        <v>0</v>
      </c>
      <c r="I524" s="3">
        <f>Table13[Age]/$E$1</f>
        <v>0.375</v>
      </c>
      <c r="J524" s="3">
        <f>LOG10(Table13[Fare] + 1)</f>
        <v>1.975431808509263</v>
      </c>
      <c r="K524" s="5">
        <v>1</v>
      </c>
      <c r="L524">
        <v>0</v>
      </c>
      <c r="M524">
        <f t="shared" si="16"/>
        <v>0</v>
      </c>
      <c r="N524">
        <f t="shared" si="17"/>
        <v>1</v>
      </c>
      <c r="O524">
        <f>IF(Table13[Sex]="male",1,0)</f>
        <v>0</v>
      </c>
      <c r="P524">
        <v>1</v>
      </c>
      <c r="AC524" s="3">
        <f>SUMPRODUCT(Table13[[#This Row],[SibSp]:[Ones]],$R$4:$AA$4)</f>
        <v>0.74875610276886495</v>
      </c>
      <c r="AD524" s="3">
        <f>(AC524-Table13[[#This Row],[Survived]])^2</f>
        <v>6.3123495895889156E-2</v>
      </c>
    </row>
    <row r="525" spans="1:30" x14ac:dyDescent="0.35">
      <c r="A525">
        <v>0</v>
      </c>
      <c r="B525" t="s">
        <v>9</v>
      </c>
      <c r="C525">
        <v>3</v>
      </c>
      <c r="D525" t="s">
        <v>8</v>
      </c>
      <c r="E525">
        <v>22</v>
      </c>
      <c r="F525" s="2">
        <v>7.8958000000000004</v>
      </c>
      <c r="G525">
        <v>0</v>
      </c>
      <c r="H525">
        <v>0</v>
      </c>
      <c r="I525" s="3">
        <f>Table13[Age]/$E$1</f>
        <v>0.27500000000000002</v>
      </c>
      <c r="J525" s="3">
        <f>LOG10(Table13[Fare] + 1)</f>
        <v>0.94918501031343461</v>
      </c>
      <c r="K525" s="5">
        <v>0</v>
      </c>
      <c r="L525">
        <v>0</v>
      </c>
      <c r="M525">
        <f t="shared" si="16"/>
        <v>0</v>
      </c>
      <c r="N525">
        <f t="shared" si="17"/>
        <v>1</v>
      </c>
      <c r="O525">
        <f>IF(Table13[Sex]="male",1,0)</f>
        <v>1</v>
      </c>
      <c r="P525">
        <v>1</v>
      </c>
      <c r="AC525" s="3">
        <f>SUMPRODUCT(Table13[[#This Row],[SibSp]:[Ones]],$R$4:$AA$4)</f>
        <v>0.32836000787841602</v>
      </c>
      <c r="AD525" s="3">
        <f>(AC525-Table13[[#This Row],[Survived]])^2</f>
        <v>0.10782029477391343</v>
      </c>
    </row>
    <row r="526" spans="1:30" x14ac:dyDescent="0.35">
      <c r="A526">
        <v>0</v>
      </c>
      <c r="B526" t="s">
        <v>11</v>
      </c>
      <c r="C526">
        <v>3</v>
      </c>
      <c r="D526" t="s">
        <v>8</v>
      </c>
      <c r="F526" s="2">
        <v>7.2249999999999996</v>
      </c>
      <c r="G526">
        <v>0</v>
      </c>
      <c r="H526">
        <v>0</v>
      </c>
      <c r="I526" s="3">
        <f>Table13[Age]/$E$1</f>
        <v>0</v>
      </c>
      <c r="J526" s="3">
        <f>LOG10(Table13[Fare] + 1)</f>
        <v>0.91513590662201194</v>
      </c>
      <c r="K526" s="5">
        <v>0</v>
      </c>
      <c r="L526">
        <v>0</v>
      </c>
      <c r="M526">
        <f t="shared" si="16"/>
        <v>0</v>
      </c>
      <c r="N526">
        <f t="shared" si="17"/>
        <v>1</v>
      </c>
      <c r="O526">
        <f>IF(Table13[Sex]="male",1,0)</f>
        <v>1</v>
      </c>
      <c r="P526">
        <v>1</v>
      </c>
      <c r="AC526" s="3">
        <f>SUMPRODUCT(Table13[[#This Row],[SibSp]:[Ones]],$R$4:$AA$4)</f>
        <v>0.32169446623913744</v>
      </c>
      <c r="AD526" s="3">
        <f>(AC526-Table13[[#This Row],[Survived]])^2</f>
        <v>0.10348732960888354</v>
      </c>
    </row>
    <row r="527" spans="1:30" x14ac:dyDescent="0.35">
      <c r="A527">
        <v>1</v>
      </c>
      <c r="B527" t="s">
        <v>11</v>
      </c>
      <c r="C527">
        <v>1</v>
      </c>
      <c r="D527" t="s">
        <v>10</v>
      </c>
      <c r="E527">
        <v>44</v>
      </c>
      <c r="F527" s="2">
        <v>57.979199999999999</v>
      </c>
      <c r="G527">
        <v>0</v>
      </c>
      <c r="H527">
        <v>1</v>
      </c>
      <c r="I527" s="3">
        <f>Table13[Age]/$E$1</f>
        <v>0.55000000000000004</v>
      </c>
      <c r="J527" s="3">
        <f>LOG10(Table13[Fare] + 1)</f>
        <v>1.770698877440231</v>
      </c>
      <c r="K527" s="5">
        <v>1</v>
      </c>
      <c r="L527">
        <v>0</v>
      </c>
      <c r="M527">
        <f t="shared" si="16"/>
        <v>0</v>
      </c>
      <c r="N527">
        <f t="shared" si="17"/>
        <v>0</v>
      </c>
      <c r="O527">
        <f>IF(Table13[Sex]="male",1,0)</f>
        <v>0</v>
      </c>
      <c r="P527">
        <v>1</v>
      </c>
      <c r="AC527" s="3">
        <f>SUMPRODUCT(Table13[[#This Row],[SibSp]:[Ones]],$R$4:$AA$4)</f>
        <v>0.5661319820263303</v>
      </c>
      <c r="AD527" s="3">
        <f>(AC527-Table13[[#This Row],[Survived]])^2</f>
        <v>0.18824145702040057</v>
      </c>
    </row>
    <row r="528" spans="1:30" x14ac:dyDescent="0.35">
      <c r="A528">
        <v>0</v>
      </c>
      <c r="B528" t="s">
        <v>11</v>
      </c>
      <c r="C528">
        <v>3</v>
      </c>
      <c r="D528" t="s">
        <v>8</v>
      </c>
      <c r="F528" s="2">
        <v>7.2291999999999996</v>
      </c>
      <c r="G528">
        <v>0</v>
      </c>
      <c r="H528">
        <v>0</v>
      </c>
      <c r="I528" s="3">
        <f>Table13[Age]/$E$1</f>
        <v>0</v>
      </c>
      <c r="J528" s="3">
        <f>LOG10(Table13[Fare] + 1)</f>
        <v>0.91535761741483168</v>
      </c>
      <c r="K528" s="5">
        <v>0</v>
      </c>
      <c r="L528">
        <v>0</v>
      </c>
      <c r="M528">
        <f t="shared" si="16"/>
        <v>1</v>
      </c>
      <c r="N528">
        <f t="shared" si="17"/>
        <v>0</v>
      </c>
      <c r="O528">
        <f>IF(Table13[Sex]="male",1,0)</f>
        <v>1</v>
      </c>
      <c r="P528">
        <v>1</v>
      </c>
      <c r="AC528" s="3">
        <f>SUMPRODUCT(Table13[[#This Row],[SibSp]:[Ones]],$R$4:$AA$4)</f>
        <v>0.18480909568258083</v>
      </c>
      <c r="AD528" s="3">
        <f>(AC528-Table13[[#This Row],[Survived]])^2</f>
        <v>3.4154401847013315E-2</v>
      </c>
    </row>
    <row r="529" spans="1:30" x14ac:dyDescent="0.35">
      <c r="A529">
        <v>0</v>
      </c>
      <c r="B529" t="s">
        <v>12</v>
      </c>
      <c r="C529">
        <v>3</v>
      </c>
      <c r="D529" t="s">
        <v>8</v>
      </c>
      <c r="E529">
        <v>40.5</v>
      </c>
      <c r="F529" s="2">
        <v>7.75</v>
      </c>
      <c r="G529">
        <v>0</v>
      </c>
      <c r="H529">
        <v>0</v>
      </c>
      <c r="I529" s="3">
        <f>Table13[Age]/$E$1</f>
        <v>0.50624999999999998</v>
      </c>
      <c r="J529" s="3">
        <f>LOG10(Table13[Fare] + 1)</f>
        <v>0.94200805302231327</v>
      </c>
      <c r="K529" s="5">
        <v>0</v>
      </c>
      <c r="L529">
        <v>0</v>
      </c>
      <c r="M529">
        <f t="shared" si="16"/>
        <v>1</v>
      </c>
      <c r="N529">
        <f t="shared" si="17"/>
        <v>0</v>
      </c>
      <c r="O529">
        <f>IF(Table13[Sex]="male",1,0)</f>
        <v>1</v>
      </c>
      <c r="P529">
        <v>1</v>
      </c>
      <c r="AC529" s="3">
        <f>SUMPRODUCT(Table13[[#This Row],[SibSp]:[Ones]],$R$4:$AA$4)</f>
        <v>0.19002625469670581</v>
      </c>
      <c r="AD529" s="3">
        <f>(AC529-Table13[[#This Row],[Survived]])^2</f>
        <v>3.6109977474057309E-2</v>
      </c>
    </row>
    <row r="530" spans="1:30" x14ac:dyDescent="0.35">
      <c r="A530">
        <v>1</v>
      </c>
      <c r="B530" t="s">
        <v>9</v>
      </c>
      <c r="C530">
        <v>2</v>
      </c>
      <c r="D530" t="s">
        <v>10</v>
      </c>
      <c r="E530">
        <v>50</v>
      </c>
      <c r="F530" s="2">
        <v>10.5</v>
      </c>
      <c r="G530">
        <v>0</v>
      </c>
      <c r="H530">
        <v>0</v>
      </c>
      <c r="I530" s="3">
        <f>Table13[Age]/$E$1</f>
        <v>0.625</v>
      </c>
      <c r="J530" s="3">
        <f>LOG10(Table13[Fare] + 1)</f>
        <v>1.0606978403536116</v>
      </c>
      <c r="K530" s="5">
        <v>0</v>
      </c>
      <c r="L530">
        <v>1</v>
      </c>
      <c r="M530">
        <f t="shared" si="16"/>
        <v>1</v>
      </c>
      <c r="N530">
        <f t="shared" si="17"/>
        <v>0</v>
      </c>
      <c r="O530">
        <f>IF(Table13[Sex]="male",1,0)</f>
        <v>0</v>
      </c>
      <c r="P530">
        <v>1</v>
      </c>
      <c r="AC530" s="3">
        <f>SUMPRODUCT(Table13[[#This Row],[SibSp]:[Ones]],$R$4:$AA$4)</f>
        <v>0.21414557208729343</v>
      </c>
      <c r="AD530" s="3">
        <f>(AC530-Table13[[#This Row],[Survived]])^2</f>
        <v>0.61756718187000725</v>
      </c>
    </row>
    <row r="531" spans="1:30" x14ac:dyDescent="0.35">
      <c r="A531">
        <v>0</v>
      </c>
      <c r="B531" t="s">
        <v>9</v>
      </c>
      <c r="C531">
        <v>1</v>
      </c>
      <c r="D531" t="s">
        <v>8</v>
      </c>
      <c r="F531" s="2">
        <v>221.7792</v>
      </c>
      <c r="G531">
        <v>0</v>
      </c>
      <c r="H531">
        <v>0</v>
      </c>
      <c r="I531" s="3">
        <f>Table13[Age]/$E$1</f>
        <v>0</v>
      </c>
      <c r="J531" s="3">
        <f>LOG10(Table13[Fare] + 1)</f>
        <v>2.3478746400613271</v>
      </c>
      <c r="K531" s="5">
        <v>1</v>
      </c>
      <c r="L531">
        <v>0</v>
      </c>
      <c r="M531">
        <f t="shared" si="16"/>
        <v>1</v>
      </c>
      <c r="N531">
        <f t="shared" si="17"/>
        <v>0</v>
      </c>
      <c r="O531">
        <f>IF(Table13[Sex]="male",1,0)</f>
        <v>1</v>
      </c>
      <c r="P531">
        <v>1</v>
      </c>
      <c r="AC531" s="3">
        <f>SUMPRODUCT(Table13[[#This Row],[SibSp]:[Ones]],$R$4:$AA$4)</f>
        <v>0.68473771285076479</v>
      </c>
      <c r="AD531" s="3">
        <f>(AC531-Table13[[#This Row],[Survived]])^2</f>
        <v>0.46886573540009641</v>
      </c>
    </row>
    <row r="532" spans="1:30" x14ac:dyDescent="0.35">
      <c r="A532">
        <v>0</v>
      </c>
      <c r="B532" t="s">
        <v>9</v>
      </c>
      <c r="C532">
        <v>3</v>
      </c>
      <c r="D532" t="s">
        <v>8</v>
      </c>
      <c r="E532">
        <v>39</v>
      </c>
      <c r="F532" s="2">
        <v>7.9249999999999998</v>
      </c>
      <c r="G532">
        <v>0</v>
      </c>
      <c r="H532">
        <v>0</v>
      </c>
      <c r="I532" s="3">
        <f>Table13[Age]/$E$1</f>
        <v>0.48749999999999999</v>
      </c>
      <c r="J532" s="3">
        <f>LOG10(Table13[Fare] + 1)</f>
        <v>0.95060822478423079</v>
      </c>
      <c r="K532" s="5">
        <v>0</v>
      </c>
      <c r="L532">
        <v>0</v>
      </c>
      <c r="M532">
        <f t="shared" si="16"/>
        <v>1</v>
      </c>
      <c r="N532">
        <f t="shared" si="17"/>
        <v>0</v>
      </c>
      <c r="O532">
        <f>IF(Table13[Sex]="male",1,0)</f>
        <v>1</v>
      </c>
      <c r="P532">
        <v>1</v>
      </c>
      <c r="AC532" s="3">
        <f>SUMPRODUCT(Table13[[#This Row],[SibSp]:[Ones]],$R$4:$AA$4)</f>
        <v>0.19170984682598849</v>
      </c>
      <c r="AD532" s="3">
        <f>(AC532-Table13[[#This Row],[Survived]])^2</f>
        <v>3.6752665370043971E-2</v>
      </c>
    </row>
    <row r="533" spans="1:30" x14ac:dyDescent="0.35">
      <c r="A533">
        <v>0</v>
      </c>
      <c r="B533" t="s">
        <v>9</v>
      </c>
      <c r="C533">
        <v>2</v>
      </c>
      <c r="D533" t="s">
        <v>8</v>
      </c>
      <c r="E533">
        <v>23</v>
      </c>
      <c r="F533" s="2">
        <v>11.5</v>
      </c>
      <c r="G533">
        <v>2</v>
      </c>
      <c r="H533">
        <v>1</v>
      </c>
      <c r="I533" s="3">
        <f>Table13[Age]/$E$1</f>
        <v>0.28749999999999998</v>
      </c>
      <c r="J533" s="3">
        <f>LOG10(Table13[Fare] + 1)</f>
        <v>1.0969100130080565</v>
      </c>
      <c r="K533" s="5">
        <v>0</v>
      </c>
      <c r="L533">
        <v>1</v>
      </c>
      <c r="M533">
        <f t="shared" si="16"/>
        <v>0</v>
      </c>
      <c r="N533">
        <f t="shared" si="17"/>
        <v>1</v>
      </c>
      <c r="O533">
        <f>IF(Table13[Sex]="male",1,0)</f>
        <v>1</v>
      </c>
      <c r="P533">
        <v>1</v>
      </c>
      <c r="AC533" s="3">
        <f>SUMPRODUCT(Table13[[#This Row],[SibSp]:[Ones]],$R$4:$AA$4)</f>
        <v>0.35816333500869046</v>
      </c>
      <c r="AD533" s="3">
        <f>(AC533-Table13[[#This Row],[Survived]])^2</f>
        <v>0.12828097454454743</v>
      </c>
    </row>
    <row r="534" spans="1:30" x14ac:dyDescent="0.35">
      <c r="A534">
        <v>1</v>
      </c>
      <c r="B534" t="s">
        <v>9</v>
      </c>
      <c r="C534">
        <v>2</v>
      </c>
      <c r="D534" t="s">
        <v>10</v>
      </c>
      <c r="E534">
        <v>2</v>
      </c>
      <c r="F534" s="2">
        <v>26</v>
      </c>
      <c r="G534">
        <v>1</v>
      </c>
      <c r="H534">
        <v>1</v>
      </c>
      <c r="I534" s="3">
        <f>Table13[Age]/$E$1</f>
        <v>2.5000000000000001E-2</v>
      </c>
      <c r="J534" s="3">
        <f>LOG10(Table13[Fare] + 1)</f>
        <v>1.4313637641589874</v>
      </c>
      <c r="K534" s="5">
        <v>0</v>
      </c>
      <c r="L534">
        <v>1</v>
      </c>
      <c r="M534">
        <f t="shared" si="16"/>
        <v>0</v>
      </c>
      <c r="N534">
        <f t="shared" si="17"/>
        <v>1</v>
      </c>
      <c r="O534">
        <f>IF(Table13[Sex]="male",1,0)</f>
        <v>0</v>
      </c>
      <c r="P534">
        <v>1</v>
      </c>
      <c r="AC534" s="3">
        <f>SUMPRODUCT(Table13[[#This Row],[SibSp]:[Ones]],$R$4:$AA$4)</f>
        <v>0.42363687654191567</v>
      </c>
      <c r="AD534" s="3">
        <f>(AC534-Table13[[#This Row],[Survived]])^2</f>
        <v>0.33219445008235904</v>
      </c>
    </row>
    <row r="535" spans="1:30" x14ac:dyDescent="0.35">
      <c r="A535">
        <v>0</v>
      </c>
      <c r="B535" t="s">
        <v>11</v>
      </c>
      <c r="C535">
        <v>3</v>
      </c>
      <c r="D535" t="s">
        <v>8</v>
      </c>
      <c r="F535" s="2">
        <v>7.2291999999999996</v>
      </c>
      <c r="G535">
        <v>0</v>
      </c>
      <c r="H535">
        <v>0</v>
      </c>
      <c r="I535" s="3">
        <f>Table13[Age]/$E$1</f>
        <v>0</v>
      </c>
      <c r="J535" s="3">
        <f>LOG10(Table13[Fare] + 1)</f>
        <v>0.91535761741483168</v>
      </c>
      <c r="K535" s="5">
        <v>0</v>
      </c>
      <c r="L535">
        <v>0</v>
      </c>
      <c r="M535">
        <f t="shared" si="16"/>
        <v>0</v>
      </c>
      <c r="N535">
        <f t="shared" si="17"/>
        <v>1</v>
      </c>
      <c r="O535">
        <f>IF(Table13[Sex]="male",1,0)</f>
        <v>1</v>
      </c>
      <c r="P535">
        <v>1</v>
      </c>
      <c r="AC535" s="3">
        <f>SUMPRODUCT(Table13[[#This Row],[SibSp]:[Ones]],$R$4:$AA$4)</f>
        <v>0.32173786892411882</v>
      </c>
      <c r="AD535" s="3">
        <f>(AC535-Table13[[#This Row],[Survived]])^2</f>
        <v>0.10351525629983346</v>
      </c>
    </row>
    <row r="536" spans="1:30" x14ac:dyDescent="0.35">
      <c r="A536">
        <v>0</v>
      </c>
      <c r="B536" t="s">
        <v>11</v>
      </c>
      <c r="C536">
        <v>3</v>
      </c>
      <c r="D536" t="s">
        <v>8</v>
      </c>
      <c r="E536">
        <v>17</v>
      </c>
      <c r="F536" s="2">
        <v>7.2291999999999996</v>
      </c>
      <c r="G536">
        <v>1</v>
      </c>
      <c r="H536">
        <v>1</v>
      </c>
      <c r="I536" s="3">
        <f>Table13[Age]/$E$1</f>
        <v>0.21249999999999999</v>
      </c>
      <c r="J536" s="3">
        <f>LOG10(Table13[Fare] + 1)</f>
        <v>0.91535761741483168</v>
      </c>
      <c r="K536" s="5">
        <v>0</v>
      </c>
      <c r="L536">
        <v>0</v>
      </c>
      <c r="M536">
        <f t="shared" si="16"/>
        <v>1</v>
      </c>
      <c r="N536">
        <f t="shared" si="17"/>
        <v>0</v>
      </c>
      <c r="O536">
        <f>IF(Table13[Sex]="male",1,0)</f>
        <v>1</v>
      </c>
      <c r="P536">
        <v>1</v>
      </c>
      <c r="AC536" s="3">
        <f>SUMPRODUCT(Table13[[#This Row],[SibSp]:[Ones]],$R$4:$AA$4)</f>
        <v>0.18480909568258083</v>
      </c>
      <c r="AD536" s="3">
        <f>(AC536-Table13[[#This Row],[Survived]])^2</f>
        <v>3.4154401847013315E-2</v>
      </c>
    </row>
    <row r="537" spans="1:30" x14ac:dyDescent="0.35">
      <c r="A537">
        <v>1</v>
      </c>
      <c r="B537" t="s">
        <v>11</v>
      </c>
      <c r="C537">
        <v>3</v>
      </c>
      <c r="D537" t="s">
        <v>10</v>
      </c>
      <c r="F537" s="2">
        <v>22.3583</v>
      </c>
      <c r="G537">
        <v>0</v>
      </c>
      <c r="H537">
        <v>2</v>
      </c>
      <c r="I537" s="3">
        <f>Table13[Age]/$E$1</f>
        <v>0</v>
      </c>
      <c r="J537" s="3">
        <f>LOG10(Table13[Fare] + 1)</f>
        <v>1.3684412319555557</v>
      </c>
      <c r="K537" s="5">
        <v>0</v>
      </c>
      <c r="L537">
        <v>0</v>
      </c>
      <c r="M537">
        <f t="shared" si="16"/>
        <v>1</v>
      </c>
      <c r="N537">
        <f t="shared" si="17"/>
        <v>0</v>
      </c>
      <c r="O537">
        <f>IF(Table13[Sex]="male",1,0)</f>
        <v>0</v>
      </c>
      <c r="P537">
        <v>1</v>
      </c>
      <c r="AC537" s="3">
        <f>SUMPRODUCT(Table13[[#This Row],[SibSp]:[Ones]],$R$4:$AA$4)</f>
        <v>0.27350592970693233</v>
      </c>
      <c r="AD537" s="3">
        <f>(AC537-Table13[[#This Row],[Survived]])^2</f>
        <v>0.52779363417098879</v>
      </c>
    </row>
    <row r="538" spans="1:30" x14ac:dyDescent="0.35">
      <c r="A538">
        <v>0</v>
      </c>
      <c r="B538" t="s">
        <v>9</v>
      </c>
      <c r="C538">
        <v>3</v>
      </c>
      <c r="D538" t="s">
        <v>10</v>
      </c>
      <c r="E538">
        <v>30</v>
      </c>
      <c r="F538" s="2">
        <v>8.6624999999999996</v>
      </c>
      <c r="G538">
        <v>0</v>
      </c>
      <c r="H538">
        <v>0</v>
      </c>
      <c r="I538" s="3">
        <f>Table13[Age]/$E$1</f>
        <v>0.375</v>
      </c>
      <c r="J538" s="3">
        <f>LOG10(Table13[Fare] + 1)</f>
        <v>0.98508950692638131</v>
      </c>
      <c r="K538" s="5">
        <v>0</v>
      </c>
      <c r="L538">
        <v>0</v>
      </c>
      <c r="M538">
        <f t="shared" si="16"/>
        <v>1</v>
      </c>
      <c r="N538">
        <f t="shared" si="17"/>
        <v>0</v>
      </c>
      <c r="O538">
        <f>IF(Table13[Sex]="male",1,0)</f>
        <v>0</v>
      </c>
      <c r="P538">
        <v>1</v>
      </c>
      <c r="AC538" s="3">
        <f>SUMPRODUCT(Table13[[#This Row],[SibSp]:[Ones]],$R$4:$AA$4)</f>
        <v>0.19845999284971821</v>
      </c>
      <c r="AD538" s="3">
        <f>(AC538-Table13[[#This Row],[Survived]])^2</f>
        <v>3.9386368761910207E-2</v>
      </c>
    </row>
    <row r="539" spans="1:30" x14ac:dyDescent="0.35">
      <c r="A539">
        <v>1</v>
      </c>
      <c r="B539" t="s">
        <v>9</v>
      </c>
      <c r="C539">
        <v>2</v>
      </c>
      <c r="D539" t="s">
        <v>10</v>
      </c>
      <c r="E539">
        <v>7</v>
      </c>
      <c r="F539" s="2">
        <v>26.25</v>
      </c>
      <c r="G539">
        <v>0</v>
      </c>
      <c r="H539">
        <v>2</v>
      </c>
      <c r="I539" s="3">
        <f>Table13[Age]/$E$1</f>
        <v>8.7499999999999994E-2</v>
      </c>
      <c r="J539" s="3">
        <f>LOG10(Table13[Fare] + 1)</f>
        <v>1.4353665066126613</v>
      </c>
      <c r="K539" s="5">
        <v>0</v>
      </c>
      <c r="L539">
        <v>1</v>
      </c>
      <c r="M539">
        <f t="shared" si="16"/>
        <v>0</v>
      </c>
      <c r="N539">
        <f t="shared" si="17"/>
        <v>1</v>
      </c>
      <c r="O539">
        <f>IF(Table13[Sex]="male",1,0)</f>
        <v>0</v>
      </c>
      <c r="P539">
        <v>1</v>
      </c>
      <c r="AC539" s="3">
        <f>SUMPRODUCT(Table13[[#This Row],[SibSp]:[Ones]],$R$4:$AA$4)</f>
        <v>0.42442046387913512</v>
      </c>
      <c r="AD539" s="3">
        <f>(AC539-Table13[[#This Row],[Survived]])^2</f>
        <v>0.33129180240111</v>
      </c>
    </row>
    <row r="540" spans="1:30" x14ac:dyDescent="0.35">
      <c r="A540">
        <v>0</v>
      </c>
      <c r="B540" t="s">
        <v>9</v>
      </c>
      <c r="C540">
        <v>1</v>
      </c>
      <c r="D540" t="s">
        <v>8</v>
      </c>
      <c r="E540">
        <v>45</v>
      </c>
      <c r="F540" s="2">
        <v>26.55</v>
      </c>
      <c r="G540">
        <v>0</v>
      </c>
      <c r="H540">
        <v>0</v>
      </c>
      <c r="I540" s="3">
        <f>Table13[Age]/$E$1</f>
        <v>0.5625</v>
      </c>
      <c r="J540" s="3">
        <f>LOG10(Table13[Fare] + 1)</f>
        <v>1.4401216031878039</v>
      </c>
      <c r="K540" s="5">
        <v>1</v>
      </c>
      <c r="L540">
        <v>0</v>
      </c>
      <c r="M540">
        <f t="shared" si="16"/>
        <v>1</v>
      </c>
      <c r="N540">
        <f t="shared" si="17"/>
        <v>0</v>
      </c>
      <c r="O540">
        <f>IF(Table13[Sex]="male",1,0)</f>
        <v>1</v>
      </c>
      <c r="P540">
        <v>1</v>
      </c>
      <c r="AC540" s="3">
        <f>SUMPRODUCT(Table13[[#This Row],[SibSp]:[Ones]],$R$4:$AA$4)</f>
        <v>0.50703360291889898</v>
      </c>
      <c r="AD540" s="3">
        <f>(AC540-Table13[[#This Row],[Survived]])^2</f>
        <v>0.25708307448891971</v>
      </c>
    </row>
    <row r="541" spans="1:30" x14ac:dyDescent="0.35">
      <c r="A541">
        <v>1</v>
      </c>
      <c r="B541" t="s">
        <v>11</v>
      </c>
      <c r="C541">
        <v>1</v>
      </c>
      <c r="D541" t="s">
        <v>10</v>
      </c>
      <c r="E541">
        <v>30</v>
      </c>
      <c r="F541" s="2">
        <v>106.425</v>
      </c>
      <c r="G541">
        <v>0</v>
      </c>
      <c r="H541">
        <v>0</v>
      </c>
      <c r="I541" s="3">
        <f>Table13[Age]/$E$1</f>
        <v>0.375</v>
      </c>
      <c r="J541" s="3">
        <f>LOG10(Table13[Fare] + 1)</f>
        <v>2.031105362355941</v>
      </c>
      <c r="K541" s="5">
        <v>1</v>
      </c>
      <c r="L541">
        <v>0</v>
      </c>
      <c r="M541">
        <f t="shared" si="16"/>
        <v>0</v>
      </c>
      <c r="N541">
        <f t="shared" si="17"/>
        <v>1</v>
      </c>
      <c r="O541">
        <f>IF(Table13[Sex]="male",1,0)</f>
        <v>0</v>
      </c>
      <c r="P541">
        <v>1</v>
      </c>
      <c r="AC541" s="3">
        <f>SUMPRODUCT(Table13[[#This Row],[SibSp]:[Ones]],$R$4:$AA$4)</f>
        <v>0.75965490335800157</v>
      </c>
      <c r="AD541" s="3">
        <f>(AC541-Table13[[#This Row],[Survived]])^2</f>
        <v>5.7765765479851565E-2</v>
      </c>
    </row>
    <row r="542" spans="1:30" x14ac:dyDescent="0.35">
      <c r="A542">
        <v>0</v>
      </c>
      <c r="B542" t="s">
        <v>9</v>
      </c>
      <c r="C542">
        <v>3</v>
      </c>
      <c r="D542" t="s">
        <v>8</v>
      </c>
      <c r="F542" s="2">
        <v>14.5</v>
      </c>
      <c r="G542">
        <v>0</v>
      </c>
      <c r="H542">
        <v>0</v>
      </c>
      <c r="I542" s="3">
        <f>Table13[Age]/$E$1</f>
        <v>0</v>
      </c>
      <c r="J542" s="3">
        <f>LOG10(Table13[Fare] + 1)</f>
        <v>1.1903316981702914</v>
      </c>
      <c r="K542" s="5">
        <v>0</v>
      </c>
      <c r="L542">
        <v>0</v>
      </c>
      <c r="M542">
        <f t="shared" si="16"/>
        <v>1</v>
      </c>
      <c r="N542">
        <f t="shared" si="17"/>
        <v>0</v>
      </c>
      <c r="O542">
        <f>IF(Table13[Sex]="male",1,0)</f>
        <v>1</v>
      </c>
      <c r="P542">
        <v>1</v>
      </c>
      <c r="AC542" s="3">
        <f>SUMPRODUCT(Table13[[#This Row],[SibSp]:[Ones]],$R$4:$AA$4)</f>
        <v>0.23863874129112553</v>
      </c>
      <c r="AD542" s="3">
        <f>(AC542-Table13[[#This Row],[Survived]])^2</f>
        <v>5.6948448845012739E-2</v>
      </c>
    </row>
    <row r="543" spans="1:30" x14ac:dyDescent="0.35">
      <c r="A543">
        <v>1</v>
      </c>
      <c r="B543" t="s">
        <v>11</v>
      </c>
      <c r="C543">
        <v>1</v>
      </c>
      <c r="D543" t="s">
        <v>10</v>
      </c>
      <c r="E543">
        <v>22</v>
      </c>
      <c r="F543" s="2">
        <v>49.5</v>
      </c>
      <c r="G543">
        <v>0</v>
      </c>
      <c r="H543">
        <v>2</v>
      </c>
      <c r="I543" s="3">
        <f>Table13[Age]/$E$1</f>
        <v>0.27500000000000002</v>
      </c>
      <c r="J543" s="3">
        <f>LOG10(Table13[Fare] + 1)</f>
        <v>1.7032913781186614</v>
      </c>
      <c r="K543" s="5">
        <v>1</v>
      </c>
      <c r="L543">
        <v>0</v>
      </c>
      <c r="M543">
        <f t="shared" si="16"/>
        <v>1</v>
      </c>
      <c r="N543">
        <f t="shared" si="17"/>
        <v>0</v>
      </c>
      <c r="O543">
        <f>IF(Table13[Sex]="male",1,0)</f>
        <v>0</v>
      </c>
      <c r="P543">
        <v>1</v>
      </c>
      <c r="AC543" s="3">
        <f>SUMPRODUCT(Table13[[#This Row],[SibSp]:[Ones]],$R$4:$AA$4)</f>
        <v>0.55855240672938233</v>
      </c>
      <c r="AD543" s="3">
        <f>(AC543-Table13[[#This Row],[Survived]])^2</f>
        <v>0.19487597760442069</v>
      </c>
    </row>
    <row r="544" spans="1:30" x14ac:dyDescent="0.35">
      <c r="A544">
        <v>1</v>
      </c>
      <c r="B544" t="s">
        <v>9</v>
      </c>
      <c r="C544">
        <v>1</v>
      </c>
      <c r="D544" t="s">
        <v>10</v>
      </c>
      <c r="E544">
        <v>36</v>
      </c>
      <c r="F544" s="2">
        <v>71</v>
      </c>
      <c r="G544">
        <v>0</v>
      </c>
      <c r="H544">
        <v>2</v>
      </c>
      <c r="I544" s="3">
        <f>Table13[Age]/$E$1</f>
        <v>0.45</v>
      </c>
      <c r="J544" s="3">
        <f>LOG10(Table13[Fare] + 1)</f>
        <v>1.8573324964312685</v>
      </c>
      <c r="K544" s="5">
        <v>1</v>
      </c>
      <c r="L544">
        <v>0</v>
      </c>
      <c r="M544">
        <f t="shared" si="16"/>
        <v>1</v>
      </c>
      <c r="N544">
        <f t="shared" si="17"/>
        <v>0</v>
      </c>
      <c r="O544">
        <f>IF(Table13[Sex]="male",1,0)</f>
        <v>0</v>
      </c>
      <c r="P544">
        <v>1</v>
      </c>
      <c r="AC544" s="3">
        <f>SUMPRODUCT(Table13[[#This Row],[SibSp]:[Ones]],$R$4:$AA$4)</f>
        <v>0.58870789914935984</v>
      </c>
      <c r="AD544" s="3">
        <f>(AC544-Table13[[#This Row],[Survived]])^2</f>
        <v>0.16916119222213316</v>
      </c>
    </row>
    <row r="545" spans="1:30" x14ac:dyDescent="0.35">
      <c r="A545">
        <v>0</v>
      </c>
      <c r="B545" t="s">
        <v>9</v>
      </c>
      <c r="C545">
        <v>3</v>
      </c>
      <c r="D545" t="s">
        <v>10</v>
      </c>
      <c r="E545">
        <v>9</v>
      </c>
      <c r="F545" s="2">
        <v>31.274999999999999</v>
      </c>
      <c r="G545">
        <v>4</v>
      </c>
      <c r="H545">
        <v>2</v>
      </c>
      <c r="I545" s="3">
        <f>Table13[Age]/$E$1</f>
        <v>0.1125</v>
      </c>
      <c r="J545" s="3">
        <f>LOG10(Table13[Fare] + 1)</f>
        <v>1.5088662509384578</v>
      </c>
      <c r="K545" s="5">
        <v>0</v>
      </c>
      <c r="L545">
        <v>0</v>
      </c>
      <c r="M545">
        <f t="shared" si="16"/>
        <v>1</v>
      </c>
      <c r="N545">
        <f t="shared" si="17"/>
        <v>0</v>
      </c>
      <c r="O545">
        <f>IF(Table13[Sex]="male",1,0)</f>
        <v>0</v>
      </c>
      <c r="P545">
        <v>1</v>
      </c>
      <c r="AC545" s="3">
        <f>SUMPRODUCT(Table13[[#This Row],[SibSp]:[Ones]],$R$4:$AA$4)</f>
        <v>0.3009958988911377</v>
      </c>
      <c r="AD545" s="3">
        <f>(AC545-Table13[[#This Row],[Survived]])^2</f>
        <v>9.0598531149283998E-2</v>
      </c>
    </row>
    <row r="546" spans="1:30" x14ac:dyDescent="0.35">
      <c r="A546">
        <v>0</v>
      </c>
      <c r="B546" t="s">
        <v>9</v>
      </c>
      <c r="C546">
        <v>3</v>
      </c>
      <c r="D546" t="s">
        <v>10</v>
      </c>
      <c r="E546">
        <v>11</v>
      </c>
      <c r="F546" s="2">
        <v>31.274999999999999</v>
      </c>
      <c r="G546">
        <v>4</v>
      </c>
      <c r="H546">
        <v>2</v>
      </c>
      <c r="I546" s="3">
        <f>Table13[Age]/$E$1</f>
        <v>0.13750000000000001</v>
      </c>
      <c r="J546" s="3">
        <f>LOG10(Table13[Fare] + 1)</f>
        <v>1.5088662509384578</v>
      </c>
      <c r="K546" s="5">
        <v>0</v>
      </c>
      <c r="L546">
        <v>0</v>
      </c>
      <c r="M546">
        <f t="shared" si="16"/>
        <v>0</v>
      </c>
      <c r="N546">
        <f t="shared" si="17"/>
        <v>1</v>
      </c>
      <c r="O546">
        <f>IF(Table13[Sex]="male",1,0)</f>
        <v>0</v>
      </c>
      <c r="P546">
        <v>1</v>
      </c>
      <c r="AC546" s="3">
        <f>SUMPRODUCT(Table13[[#This Row],[SibSp]:[Ones]],$R$4:$AA$4)</f>
        <v>0.43792467213267566</v>
      </c>
      <c r="AD546" s="3">
        <f>(AC546-Table13[[#This Row],[Survived]])^2</f>
        <v>0.19177801846251147</v>
      </c>
    </row>
    <row r="547" spans="1:30" x14ac:dyDescent="0.35">
      <c r="A547">
        <v>1</v>
      </c>
      <c r="B547" t="s">
        <v>9</v>
      </c>
      <c r="C547">
        <v>2</v>
      </c>
      <c r="D547" t="s">
        <v>8</v>
      </c>
      <c r="E547">
        <v>32</v>
      </c>
      <c r="F547" s="2">
        <v>26</v>
      </c>
      <c r="G547">
        <v>1</v>
      </c>
      <c r="H547">
        <v>0</v>
      </c>
      <c r="I547" s="3">
        <f>Table13[Age]/$E$1</f>
        <v>0.4</v>
      </c>
      <c r="J547" s="3">
        <f>LOG10(Table13[Fare] + 1)</f>
        <v>1.4313637641589874</v>
      </c>
      <c r="K547" s="5">
        <v>0</v>
      </c>
      <c r="L547">
        <v>1</v>
      </c>
      <c r="M547">
        <f t="shared" si="16"/>
        <v>1</v>
      </c>
      <c r="N547">
        <f t="shared" si="17"/>
        <v>0</v>
      </c>
      <c r="O547">
        <f>IF(Table13[Sex]="male",1,0)</f>
        <v>1</v>
      </c>
      <c r="P547">
        <v>1</v>
      </c>
      <c r="AC547" s="3">
        <f>SUMPRODUCT(Table13[[#This Row],[SibSp]:[Ones]],$R$4:$AA$4)</f>
        <v>0.28670810330037771</v>
      </c>
      <c r="AD547" s="3">
        <f>(AC547-Table13[[#This Row],[Survived]])^2</f>
        <v>0.5087853298973446</v>
      </c>
    </row>
    <row r="548" spans="1:30" x14ac:dyDescent="0.35">
      <c r="A548">
        <v>0</v>
      </c>
      <c r="B548" t="s">
        <v>11</v>
      </c>
      <c r="C548">
        <v>1</v>
      </c>
      <c r="D548" t="s">
        <v>8</v>
      </c>
      <c r="E548">
        <v>50</v>
      </c>
      <c r="F548" s="2">
        <v>106.425</v>
      </c>
      <c r="G548">
        <v>1</v>
      </c>
      <c r="H548">
        <v>0</v>
      </c>
      <c r="I548" s="3">
        <f>Table13[Age]/$E$1</f>
        <v>0.625</v>
      </c>
      <c r="J548" s="3">
        <f>LOG10(Table13[Fare] + 1)</f>
        <v>2.031105362355941</v>
      </c>
      <c r="K548" s="5">
        <v>1</v>
      </c>
      <c r="L548">
        <v>0</v>
      </c>
      <c r="M548">
        <f t="shared" si="16"/>
        <v>1</v>
      </c>
      <c r="N548">
        <f t="shared" si="17"/>
        <v>0</v>
      </c>
      <c r="O548">
        <f>IF(Table13[Sex]="male",1,0)</f>
        <v>1</v>
      </c>
      <c r="P548">
        <v>1</v>
      </c>
      <c r="AC548" s="3">
        <f>SUMPRODUCT(Table13[[#This Row],[SibSp]:[Ones]],$R$4:$AA$4)</f>
        <v>0.62272613011646361</v>
      </c>
      <c r="AD548" s="3">
        <f>(AC548-Table13[[#This Row],[Survived]])^2</f>
        <v>0.38778783312982679</v>
      </c>
    </row>
    <row r="549" spans="1:30" x14ac:dyDescent="0.35">
      <c r="A549">
        <v>0</v>
      </c>
      <c r="B549" t="s">
        <v>9</v>
      </c>
      <c r="C549">
        <v>1</v>
      </c>
      <c r="D549" t="s">
        <v>8</v>
      </c>
      <c r="E549">
        <v>64</v>
      </c>
      <c r="F549" s="2">
        <v>26</v>
      </c>
      <c r="G549">
        <v>0</v>
      </c>
      <c r="H549">
        <v>0</v>
      </c>
      <c r="I549" s="3">
        <f>Table13[Age]/$E$1</f>
        <v>0.8</v>
      </c>
      <c r="J549" s="3">
        <f>LOG10(Table13[Fare] + 1)</f>
        <v>1.4313637641589874</v>
      </c>
      <c r="K549" s="5">
        <v>1</v>
      </c>
      <c r="L549">
        <v>0</v>
      </c>
      <c r="M549">
        <f t="shared" si="16"/>
        <v>0</v>
      </c>
      <c r="N549">
        <f t="shared" si="17"/>
        <v>1</v>
      </c>
      <c r="O549">
        <f>IF(Table13[Sex]="male",1,0)</f>
        <v>1</v>
      </c>
      <c r="P549">
        <v>1</v>
      </c>
      <c r="AC549" s="3">
        <f>SUMPRODUCT(Table13[[#This Row],[SibSp]:[Ones]],$R$4:$AA$4)</f>
        <v>0.64224791867439801</v>
      </c>
      <c r="AD549" s="3">
        <f>(AC549-Table13[[#This Row],[Survived]])^2</f>
        <v>0.41248238904159618</v>
      </c>
    </row>
    <row r="550" spans="1:30" x14ac:dyDescent="0.35">
      <c r="A550">
        <v>1</v>
      </c>
      <c r="B550" t="s">
        <v>9</v>
      </c>
      <c r="C550">
        <v>2</v>
      </c>
      <c r="D550" t="s">
        <v>10</v>
      </c>
      <c r="E550">
        <v>19</v>
      </c>
      <c r="F550" s="2">
        <v>26</v>
      </c>
      <c r="G550">
        <v>1</v>
      </c>
      <c r="H550">
        <v>0</v>
      </c>
      <c r="I550" s="3">
        <f>Table13[Age]/$E$1</f>
        <v>0.23749999999999999</v>
      </c>
      <c r="J550" s="3">
        <f>LOG10(Table13[Fare] + 1)</f>
        <v>1.4313637641589874</v>
      </c>
      <c r="K550" s="5">
        <v>0</v>
      </c>
      <c r="L550">
        <v>1</v>
      </c>
      <c r="M550">
        <f t="shared" si="16"/>
        <v>1</v>
      </c>
      <c r="N550">
        <f t="shared" si="17"/>
        <v>0</v>
      </c>
      <c r="O550">
        <f>IF(Table13[Sex]="male",1,0)</f>
        <v>0</v>
      </c>
      <c r="P550">
        <v>1</v>
      </c>
      <c r="AC550" s="3">
        <f>SUMPRODUCT(Table13[[#This Row],[SibSp]:[Ones]],$R$4:$AA$4)</f>
        <v>0.28670810330037771</v>
      </c>
      <c r="AD550" s="3">
        <f>(AC550-Table13[[#This Row],[Survived]])^2</f>
        <v>0.5087853298973446</v>
      </c>
    </row>
    <row r="551" spans="1:30" x14ac:dyDescent="0.35">
      <c r="A551">
        <v>1</v>
      </c>
      <c r="B551" t="s">
        <v>11</v>
      </c>
      <c r="C551">
        <v>2</v>
      </c>
      <c r="D551" t="s">
        <v>8</v>
      </c>
      <c r="F551" s="2">
        <v>13.862500000000001</v>
      </c>
      <c r="G551">
        <v>0</v>
      </c>
      <c r="H551">
        <v>0</v>
      </c>
      <c r="I551" s="3">
        <f>Table13[Age]/$E$1</f>
        <v>0</v>
      </c>
      <c r="J551" s="3">
        <f>LOG10(Table13[Fare] + 1)</f>
        <v>1.172091867626748</v>
      </c>
      <c r="K551" s="5">
        <v>0</v>
      </c>
      <c r="L551">
        <v>1</v>
      </c>
      <c r="M551">
        <f t="shared" si="16"/>
        <v>1</v>
      </c>
      <c r="N551">
        <f t="shared" si="17"/>
        <v>0</v>
      </c>
      <c r="O551">
        <f>IF(Table13[Sex]="male",1,0)</f>
        <v>1</v>
      </c>
      <c r="P551">
        <v>1</v>
      </c>
      <c r="AC551" s="3">
        <f>SUMPRODUCT(Table13[[#This Row],[SibSp]:[Ones]],$R$4:$AA$4)</f>
        <v>0.23595235836528494</v>
      </c>
      <c r="AD551" s="3">
        <f>(AC551-Table13[[#This Row],[Survived]])^2</f>
        <v>0.58376879868756992</v>
      </c>
    </row>
    <row r="552" spans="1:30" x14ac:dyDescent="0.35">
      <c r="A552">
        <v>0</v>
      </c>
      <c r="B552" t="s">
        <v>9</v>
      </c>
      <c r="C552">
        <v>3</v>
      </c>
      <c r="D552" t="s">
        <v>8</v>
      </c>
      <c r="E552">
        <v>33</v>
      </c>
      <c r="F552" s="2">
        <v>20.524999999999999</v>
      </c>
      <c r="G552">
        <v>1</v>
      </c>
      <c r="H552">
        <v>1</v>
      </c>
      <c r="I552" s="3">
        <f>Table13[Age]/$E$1</f>
        <v>0.41249999999999998</v>
      </c>
      <c r="J552" s="3">
        <f>LOG10(Table13[Fare] + 1)</f>
        <v>1.3329431601256923</v>
      </c>
      <c r="K552" s="5">
        <v>0</v>
      </c>
      <c r="L552">
        <v>0</v>
      </c>
      <c r="M552">
        <f t="shared" si="16"/>
        <v>0</v>
      </c>
      <c r="N552">
        <f t="shared" si="17"/>
        <v>1</v>
      </c>
      <c r="O552">
        <f>IF(Table13[Sex]="male",1,0)</f>
        <v>1</v>
      </c>
      <c r="P552">
        <v>1</v>
      </c>
      <c r="AC552" s="3">
        <f>SUMPRODUCT(Table13[[#This Row],[SibSp]:[Ones]],$R$4:$AA$4)</f>
        <v>0.40348550751471024</v>
      </c>
      <c r="AD552" s="3">
        <f>(AC552-Table13[[#This Row],[Survived]])^2</f>
        <v>0.16280055477440331</v>
      </c>
    </row>
    <row r="553" spans="1:30" x14ac:dyDescent="0.35">
      <c r="A553">
        <v>1</v>
      </c>
      <c r="B553" t="s">
        <v>9</v>
      </c>
      <c r="C553">
        <v>2</v>
      </c>
      <c r="D553" t="s">
        <v>8</v>
      </c>
      <c r="E553">
        <v>8</v>
      </c>
      <c r="F553" s="2">
        <v>36.75</v>
      </c>
      <c r="G553">
        <v>1</v>
      </c>
      <c r="H553">
        <v>1</v>
      </c>
      <c r="I553" s="3">
        <f>Table13[Age]/$E$1</f>
        <v>0.1</v>
      </c>
      <c r="J553" s="3">
        <f>LOG10(Table13[Fare] + 1)</f>
        <v>1.576916955965207</v>
      </c>
      <c r="K553" s="5">
        <v>0</v>
      </c>
      <c r="L553">
        <v>1</v>
      </c>
      <c r="M553">
        <f t="shared" si="16"/>
        <v>1</v>
      </c>
      <c r="N553">
        <f t="shared" si="17"/>
        <v>0</v>
      </c>
      <c r="O553">
        <f>IF(Table13[Sex]="male",1,0)</f>
        <v>1</v>
      </c>
      <c r="P553">
        <v>1</v>
      </c>
      <c r="AC553" s="3">
        <f>SUMPRODUCT(Table13[[#This Row],[SibSp]:[Ones]],$R$4:$AA$4)</f>
        <v>0.3152019770160216</v>
      </c>
      <c r="AD553" s="3">
        <f>(AC553-Table13[[#This Row],[Survived]])^2</f>
        <v>0.46894833228276539</v>
      </c>
    </row>
    <row r="554" spans="1:30" x14ac:dyDescent="0.35">
      <c r="A554">
        <v>1</v>
      </c>
      <c r="B554" t="s">
        <v>11</v>
      </c>
      <c r="C554">
        <v>1</v>
      </c>
      <c r="D554" t="s">
        <v>8</v>
      </c>
      <c r="E554">
        <v>17</v>
      </c>
      <c r="F554" s="2">
        <v>110.88330000000001</v>
      </c>
      <c r="G554">
        <v>0</v>
      </c>
      <c r="H554">
        <v>2</v>
      </c>
      <c r="I554" s="3">
        <f>Table13[Age]/$E$1</f>
        <v>0.21249999999999999</v>
      </c>
      <c r="J554" s="3">
        <f>LOG10(Table13[Fare] + 1)</f>
        <v>2.048765267412167</v>
      </c>
      <c r="K554" s="5">
        <v>1</v>
      </c>
      <c r="L554">
        <v>0</v>
      </c>
      <c r="M554">
        <f t="shared" si="16"/>
        <v>0</v>
      </c>
      <c r="N554">
        <f t="shared" si="17"/>
        <v>0</v>
      </c>
      <c r="O554">
        <f>IF(Table13[Sex]="male",1,0)</f>
        <v>1</v>
      </c>
      <c r="P554">
        <v>1</v>
      </c>
      <c r="AC554" s="3">
        <f>SUMPRODUCT(Table13[[#This Row],[SibSp]:[Ones]],$R$4:$AA$4)</f>
        <v>0.62056698617913353</v>
      </c>
      <c r="AD554" s="3">
        <f>(AC554-Table13[[#This Row],[Survived]])^2</f>
        <v>0.14396941197718585</v>
      </c>
    </row>
    <row r="555" spans="1:30" x14ac:dyDescent="0.35">
      <c r="A555">
        <v>0</v>
      </c>
      <c r="B555" t="s">
        <v>9</v>
      </c>
      <c r="C555">
        <v>2</v>
      </c>
      <c r="D555" t="s">
        <v>8</v>
      </c>
      <c r="E555">
        <v>27</v>
      </c>
      <c r="F555" s="2">
        <v>26</v>
      </c>
      <c r="G555">
        <v>0</v>
      </c>
      <c r="H555">
        <v>0</v>
      </c>
      <c r="I555" s="3">
        <f>Table13[Age]/$E$1</f>
        <v>0.33750000000000002</v>
      </c>
      <c r="J555" s="3">
        <f>LOG10(Table13[Fare] + 1)</f>
        <v>1.4313637641589874</v>
      </c>
      <c r="K555" s="5">
        <v>0</v>
      </c>
      <c r="L555">
        <v>1</v>
      </c>
      <c r="M555">
        <f t="shared" si="16"/>
        <v>0</v>
      </c>
      <c r="N555">
        <f t="shared" si="17"/>
        <v>1</v>
      </c>
      <c r="O555">
        <f>IF(Table13[Sex]="male",1,0)</f>
        <v>1</v>
      </c>
      <c r="P555">
        <v>1</v>
      </c>
      <c r="AC555" s="3">
        <f>SUMPRODUCT(Table13[[#This Row],[SibSp]:[Ones]],$R$4:$AA$4)</f>
        <v>0.42363687654191567</v>
      </c>
      <c r="AD555" s="3">
        <f>(AC555-Table13[[#This Row],[Survived]])^2</f>
        <v>0.1794682031661903</v>
      </c>
    </row>
    <row r="556" spans="1:30" x14ac:dyDescent="0.35">
      <c r="A556">
        <v>0</v>
      </c>
      <c r="B556" t="s">
        <v>12</v>
      </c>
      <c r="C556">
        <v>3</v>
      </c>
      <c r="D556" t="s">
        <v>8</v>
      </c>
      <c r="F556" s="2">
        <v>7.8292000000000002</v>
      </c>
      <c r="G556">
        <v>0</v>
      </c>
      <c r="H556">
        <v>0</v>
      </c>
      <c r="I556" s="3">
        <f>Table13[Age]/$E$1</f>
        <v>0</v>
      </c>
      <c r="J556" s="3">
        <f>LOG10(Table13[Fare] + 1)</f>
        <v>0.94592135461660087</v>
      </c>
      <c r="K556" s="5">
        <v>0</v>
      </c>
      <c r="L556">
        <v>0</v>
      </c>
      <c r="M556">
        <f t="shared" si="16"/>
        <v>1</v>
      </c>
      <c r="N556">
        <f t="shared" si="17"/>
        <v>0</v>
      </c>
      <c r="O556">
        <f>IF(Table13[Sex]="male",1,0)</f>
        <v>1</v>
      </c>
      <c r="P556">
        <v>1</v>
      </c>
      <c r="AC556" s="3">
        <f>SUMPRODUCT(Table13[[#This Row],[SibSp]:[Ones]],$R$4:$AA$4)</f>
        <v>0.19079233285724048</v>
      </c>
      <c r="AD556" s="3">
        <f>(AC556-Table13[[#This Row],[Survived]])^2</f>
        <v>3.6401714277108047E-2</v>
      </c>
    </row>
    <row r="557" spans="1:30" x14ac:dyDescent="0.35">
      <c r="A557">
        <v>1</v>
      </c>
      <c r="B557" t="s">
        <v>11</v>
      </c>
      <c r="C557">
        <v>3</v>
      </c>
      <c r="D557" t="s">
        <v>8</v>
      </c>
      <c r="E557">
        <v>22</v>
      </c>
      <c r="F557" s="2">
        <v>7.2249999999999996</v>
      </c>
      <c r="G557">
        <v>0</v>
      </c>
      <c r="H557">
        <v>0</v>
      </c>
      <c r="I557" s="3">
        <f>Table13[Age]/$E$1</f>
        <v>0.27500000000000002</v>
      </c>
      <c r="J557" s="3">
        <f>LOG10(Table13[Fare] + 1)</f>
        <v>0.91513590662201194</v>
      </c>
      <c r="K557" s="5">
        <v>0</v>
      </c>
      <c r="L557">
        <v>0</v>
      </c>
      <c r="M557">
        <f t="shared" si="16"/>
        <v>1</v>
      </c>
      <c r="N557">
        <f t="shared" si="17"/>
        <v>0</v>
      </c>
      <c r="O557">
        <f>IF(Table13[Sex]="male",1,0)</f>
        <v>1</v>
      </c>
      <c r="P557">
        <v>1</v>
      </c>
      <c r="AC557" s="3">
        <f>SUMPRODUCT(Table13[[#This Row],[SibSp]:[Ones]],$R$4:$AA$4)</f>
        <v>0.18476569299759946</v>
      </c>
      <c r="AD557" s="3">
        <f>(AC557-Table13[[#This Row],[Survived]])^2</f>
        <v>0.66460697531368418</v>
      </c>
    </row>
    <row r="558" spans="1:30" x14ac:dyDescent="0.35">
      <c r="A558">
        <v>1</v>
      </c>
      <c r="B558" t="s">
        <v>9</v>
      </c>
      <c r="C558">
        <v>3</v>
      </c>
      <c r="D558" t="s">
        <v>10</v>
      </c>
      <c r="E558">
        <v>22</v>
      </c>
      <c r="F558" s="2">
        <v>7.7750000000000004</v>
      </c>
      <c r="G558">
        <v>0</v>
      </c>
      <c r="H558">
        <v>0</v>
      </c>
      <c r="I558" s="3">
        <f>Table13[Age]/$E$1</f>
        <v>0.27500000000000002</v>
      </c>
      <c r="J558" s="3">
        <f>LOG10(Table13[Fare] + 1)</f>
        <v>0.94324712513786169</v>
      </c>
      <c r="K558" s="5">
        <v>0</v>
      </c>
      <c r="L558">
        <v>0</v>
      </c>
      <c r="M558">
        <f t="shared" si="16"/>
        <v>0</v>
      </c>
      <c r="N558">
        <f t="shared" si="17"/>
        <v>1</v>
      </c>
      <c r="O558">
        <f>IF(Table13[Sex]="male",1,0)</f>
        <v>0</v>
      </c>
      <c r="P558">
        <v>1</v>
      </c>
      <c r="AC558" s="3">
        <f>SUMPRODUCT(Table13[[#This Row],[SibSp]:[Ones]],$R$4:$AA$4)</f>
        <v>0.32719759193802206</v>
      </c>
      <c r="AD558" s="3">
        <f>(AC558-Table13[[#This Row],[Survived]])^2</f>
        <v>0.45266308029399621</v>
      </c>
    </row>
    <row r="559" spans="1:30" x14ac:dyDescent="0.35">
      <c r="A559">
        <v>0</v>
      </c>
      <c r="B559" t="s">
        <v>9</v>
      </c>
      <c r="C559">
        <v>1</v>
      </c>
      <c r="D559" t="s">
        <v>8</v>
      </c>
      <c r="E559">
        <v>62</v>
      </c>
      <c r="F559" s="2">
        <v>26.55</v>
      </c>
      <c r="G559">
        <v>0</v>
      </c>
      <c r="H559">
        <v>0</v>
      </c>
      <c r="I559" s="3">
        <f>Table13[Age]/$E$1</f>
        <v>0.77500000000000002</v>
      </c>
      <c r="J559" s="3">
        <f>LOG10(Table13[Fare] + 1)</f>
        <v>1.4401216031878039</v>
      </c>
      <c r="K559" s="5">
        <v>1</v>
      </c>
      <c r="L559">
        <v>0</v>
      </c>
      <c r="M559">
        <f t="shared" si="16"/>
        <v>0</v>
      </c>
      <c r="N559">
        <f t="shared" si="17"/>
        <v>1</v>
      </c>
      <c r="O559">
        <f>IF(Table13[Sex]="male",1,0)</f>
        <v>1</v>
      </c>
      <c r="P559">
        <v>1</v>
      </c>
      <c r="AC559" s="3">
        <f>SUMPRODUCT(Table13[[#This Row],[SibSp]:[Ones]],$R$4:$AA$4)</f>
        <v>0.64396237616043694</v>
      </c>
      <c r="AD559" s="3">
        <f>(AC559-Table13[[#This Row],[Survived]])^2</f>
        <v>0.41468754191019608</v>
      </c>
    </row>
    <row r="560" spans="1:30" x14ac:dyDescent="0.35">
      <c r="A560">
        <v>1</v>
      </c>
      <c r="B560" t="s">
        <v>11</v>
      </c>
      <c r="C560">
        <v>1</v>
      </c>
      <c r="D560" t="s">
        <v>10</v>
      </c>
      <c r="E560">
        <v>48</v>
      </c>
      <c r="F560" s="2">
        <v>39.6</v>
      </c>
      <c r="G560">
        <v>1</v>
      </c>
      <c r="H560">
        <v>0</v>
      </c>
      <c r="I560" s="3">
        <f>Table13[Age]/$E$1</f>
        <v>0.6</v>
      </c>
      <c r="J560" s="3">
        <f>LOG10(Table13[Fare] + 1)</f>
        <v>1.608526033577194</v>
      </c>
      <c r="K560" s="5">
        <v>1</v>
      </c>
      <c r="L560">
        <v>0</v>
      </c>
      <c r="M560">
        <f t="shared" si="16"/>
        <v>1</v>
      </c>
      <c r="N560">
        <f t="shared" si="17"/>
        <v>0</v>
      </c>
      <c r="O560">
        <f>IF(Table13[Sex]="male",1,0)</f>
        <v>0</v>
      </c>
      <c r="P560">
        <v>1</v>
      </c>
      <c r="AC560" s="3">
        <f>SUMPRODUCT(Table13[[#This Row],[SibSp]:[Ones]],$R$4:$AA$4)</f>
        <v>0.54000089489734382</v>
      </c>
      <c r="AD560" s="3">
        <f>(AC560-Table13[[#This Row],[Survived]])^2</f>
        <v>0.21159917669524453</v>
      </c>
    </row>
    <row r="561" spans="1:30" x14ac:dyDescent="0.35">
      <c r="A561">
        <v>0</v>
      </c>
      <c r="B561" t="s">
        <v>11</v>
      </c>
      <c r="C561">
        <v>1</v>
      </c>
      <c r="D561" t="s">
        <v>8</v>
      </c>
      <c r="F561" s="2">
        <v>227.52500000000001</v>
      </c>
      <c r="G561">
        <v>0</v>
      </c>
      <c r="H561">
        <v>0</v>
      </c>
      <c r="I561" s="3">
        <f>Table13[Age]/$E$1</f>
        <v>0</v>
      </c>
      <c r="J561" s="3">
        <f>LOG10(Table13[Fare] + 1)</f>
        <v>2.3589337176143736</v>
      </c>
      <c r="K561" s="5">
        <v>1</v>
      </c>
      <c r="L561">
        <v>0</v>
      </c>
      <c r="M561">
        <f t="shared" si="16"/>
        <v>1</v>
      </c>
      <c r="N561">
        <f t="shared" si="17"/>
        <v>0</v>
      </c>
      <c r="O561">
        <f>IF(Table13[Sex]="male",1,0)</f>
        <v>1</v>
      </c>
      <c r="P561">
        <v>1</v>
      </c>
      <c r="AC561" s="3">
        <f>SUMPRODUCT(Table13[[#This Row],[SibSp]:[Ones]],$R$4:$AA$4)</f>
        <v>0.68690266681225221</v>
      </c>
      <c r="AD561" s="3">
        <f>(AC561-Table13[[#This Row],[Survived]])^2</f>
        <v>0.47183527367378397</v>
      </c>
    </row>
    <row r="562" spans="1:30" x14ac:dyDescent="0.35">
      <c r="A562">
        <v>1</v>
      </c>
      <c r="B562" t="s">
        <v>9</v>
      </c>
      <c r="C562">
        <v>1</v>
      </c>
      <c r="D562" t="s">
        <v>10</v>
      </c>
      <c r="E562">
        <v>39</v>
      </c>
      <c r="F562" s="2">
        <v>79.650000000000006</v>
      </c>
      <c r="G562">
        <v>1</v>
      </c>
      <c r="H562">
        <v>1</v>
      </c>
      <c r="I562" s="3">
        <f>Table13[Age]/$E$1</f>
        <v>0.48749999999999999</v>
      </c>
      <c r="J562" s="3">
        <f>LOG10(Table13[Fare] + 1)</f>
        <v>1.9066043717249803</v>
      </c>
      <c r="K562" s="5">
        <v>1</v>
      </c>
      <c r="L562">
        <v>0</v>
      </c>
      <c r="M562">
        <f t="shared" si="16"/>
        <v>0</v>
      </c>
      <c r="N562">
        <f t="shared" si="17"/>
        <v>0</v>
      </c>
      <c r="O562">
        <f>IF(Table13[Sex]="male",1,0)</f>
        <v>0</v>
      </c>
      <c r="P562">
        <v>1</v>
      </c>
      <c r="AC562" s="3">
        <f>SUMPRODUCT(Table13[[#This Row],[SibSp]:[Ones]],$R$4:$AA$4)</f>
        <v>0.59273719722880669</v>
      </c>
      <c r="AD562" s="3">
        <f>(AC562-Table13[[#This Row],[Survived]])^2</f>
        <v>0.16586299052104791</v>
      </c>
    </row>
    <row r="563" spans="1:30" x14ac:dyDescent="0.35">
      <c r="A563">
        <v>1</v>
      </c>
      <c r="B563" t="s">
        <v>9</v>
      </c>
      <c r="C563">
        <v>3</v>
      </c>
      <c r="D563" t="s">
        <v>10</v>
      </c>
      <c r="E563">
        <v>36</v>
      </c>
      <c r="F563" s="2">
        <v>17.399999999999999</v>
      </c>
      <c r="G563">
        <v>1</v>
      </c>
      <c r="H563">
        <v>0</v>
      </c>
      <c r="I563" s="3">
        <f>Table13[Age]/$E$1</f>
        <v>0.45</v>
      </c>
      <c r="J563" s="3">
        <f>LOG10(Table13[Fare] + 1)</f>
        <v>1.2648178230095364</v>
      </c>
      <c r="K563" s="5">
        <v>0</v>
      </c>
      <c r="L563">
        <v>0</v>
      </c>
      <c r="M563">
        <f t="shared" si="16"/>
        <v>1</v>
      </c>
      <c r="N563">
        <f t="shared" si="17"/>
        <v>0</v>
      </c>
      <c r="O563">
        <f>IF(Table13[Sex]="male",1,0)</f>
        <v>0</v>
      </c>
      <c r="P563">
        <v>1</v>
      </c>
      <c r="AC563" s="3">
        <f>SUMPRODUCT(Table13[[#This Row],[SibSp]:[Ones]],$R$4:$AA$4)</f>
        <v>0.25322034000702837</v>
      </c>
      <c r="AD563" s="3">
        <f>(AC563-Table13[[#This Row],[Survived]])^2</f>
        <v>0.55767986057921837</v>
      </c>
    </row>
    <row r="564" spans="1:30" x14ac:dyDescent="0.35">
      <c r="A564">
        <v>0</v>
      </c>
      <c r="B564" t="s">
        <v>12</v>
      </c>
      <c r="C564">
        <v>3</v>
      </c>
      <c r="D564" t="s">
        <v>8</v>
      </c>
      <c r="F564" s="2">
        <v>7.75</v>
      </c>
      <c r="G564">
        <v>0</v>
      </c>
      <c r="H564">
        <v>0</v>
      </c>
      <c r="I564" s="3">
        <f>Table13[Age]/$E$1</f>
        <v>0</v>
      </c>
      <c r="J564" s="3">
        <f>LOG10(Table13[Fare] + 1)</f>
        <v>0.94200805302231327</v>
      </c>
      <c r="K564" s="5">
        <v>0</v>
      </c>
      <c r="L564">
        <v>0</v>
      </c>
      <c r="M564">
        <f t="shared" si="16"/>
        <v>1</v>
      </c>
      <c r="N564">
        <f t="shared" si="17"/>
        <v>0</v>
      </c>
      <c r="O564">
        <f>IF(Table13[Sex]="male",1,0)</f>
        <v>1</v>
      </c>
      <c r="P564">
        <v>1</v>
      </c>
      <c r="AC564" s="3">
        <f>SUMPRODUCT(Table13[[#This Row],[SibSp]:[Ones]],$R$4:$AA$4)</f>
        <v>0.19002625469670581</v>
      </c>
      <c r="AD564" s="3">
        <f>(AC564-Table13[[#This Row],[Survived]])^2</f>
        <v>3.6109977474057309E-2</v>
      </c>
    </row>
    <row r="565" spans="1:30" x14ac:dyDescent="0.35">
      <c r="A565">
        <v>0</v>
      </c>
      <c r="B565" t="s">
        <v>9</v>
      </c>
      <c r="C565">
        <v>3</v>
      </c>
      <c r="D565" t="s">
        <v>8</v>
      </c>
      <c r="E565">
        <v>40</v>
      </c>
      <c r="F565" s="2">
        <v>7.8958000000000004</v>
      </c>
      <c r="G565">
        <v>0</v>
      </c>
      <c r="H565">
        <v>0</v>
      </c>
      <c r="I565" s="3">
        <f>Table13[Age]/$E$1</f>
        <v>0.5</v>
      </c>
      <c r="J565" s="3">
        <f>LOG10(Table13[Fare] + 1)</f>
        <v>0.94918501031343461</v>
      </c>
      <c r="K565" s="5">
        <v>0</v>
      </c>
      <c r="L565">
        <v>0</v>
      </c>
      <c r="M565">
        <f t="shared" si="16"/>
        <v>1</v>
      </c>
      <c r="N565">
        <f t="shared" si="17"/>
        <v>0</v>
      </c>
      <c r="O565">
        <f>IF(Table13[Sex]="male",1,0)</f>
        <v>1</v>
      </c>
      <c r="P565">
        <v>1</v>
      </c>
      <c r="AC565" s="3">
        <f>SUMPRODUCT(Table13[[#This Row],[SibSp]:[Ones]],$R$4:$AA$4)</f>
        <v>0.19143123463687806</v>
      </c>
      <c r="AD565" s="3">
        <f>(AC565-Table13[[#This Row],[Survived]])^2</f>
        <v>3.664591759459946E-2</v>
      </c>
    </row>
    <row r="566" spans="1:30" x14ac:dyDescent="0.35">
      <c r="A566">
        <v>0</v>
      </c>
      <c r="B566" t="s">
        <v>9</v>
      </c>
      <c r="C566">
        <v>2</v>
      </c>
      <c r="D566" t="s">
        <v>8</v>
      </c>
      <c r="E566">
        <v>28</v>
      </c>
      <c r="F566" s="2">
        <v>13.5</v>
      </c>
      <c r="G566">
        <v>0</v>
      </c>
      <c r="H566">
        <v>0</v>
      </c>
      <c r="I566" s="3">
        <f>Table13[Age]/$E$1</f>
        <v>0.35</v>
      </c>
      <c r="J566" s="3">
        <f>LOG10(Table13[Fare] + 1)</f>
        <v>1.1613680022349748</v>
      </c>
      <c r="K566" s="5">
        <v>0</v>
      </c>
      <c r="L566">
        <v>1</v>
      </c>
      <c r="M566">
        <f t="shared" si="16"/>
        <v>1</v>
      </c>
      <c r="N566">
        <f t="shared" si="17"/>
        <v>0</v>
      </c>
      <c r="O566">
        <f>IF(Table13[Sex]="male",1,0)</f>
        <v>1</v>
      </c>
      <c r="P566">
        <v>1</v>
      </c>
      <c r="AC566" s="3">
        <f>SUMPRODUCT(Table13[[#This Row],[SibSp]:[Ones]],$R$4:$AA$4)</f>
        <v>0.23385302641368091</v>
      </c>
      <c r="AD566" s="3">
        <f>(AC566-Table13[[#This Row],[Survived]])^2</f>
        <v>5.4687237962837747E-2</v>
      </c>
    </row>
    <row r="567" spans="1:30" x14ac:dyDescent="0.35">
      <c r="A567">
        <v>0</v>
      </c>
      <c r="B567" t="s">
        <v>9</v>
      </c>
      <c r="C567">
        <v>3</v>
      </c>
      <c r="D567" t="s">
        <v>8</v>
      </c>
      <c r="F567" s="2">
        <v>8.0500000000000007</v>
      </c>
      <c r="G567">
        <v>0</v>
      </c>
      <c r="H567">
        <v>0</v>
      </c>
      <c r="I567" s="3">
        <f>Table13[Age]/$E$1</f>
        <v>0</v>
      </c>
      <c r="J567" s="3">
        <f>LOG10(Table13[Fare] + 1)</f>
        <v>0.9566485792052033</v>
      </c>
      <c r="K567" s="5">
        <v>0</v>
      </c>
      <c r="L567">
        <v>0</v>
      </c>
      <c r="M567">
        <f t="shared" si="16"/>
        <v>1</v>
      </c>
      <c r="N567">
        <f t="shared" si="17"/>
        <v>0</v>
      </c>
      <c r="O567">
        <f>IF(Table13[Sex]="male",1,0)</f>
        <v>1</v>
      </c>
      <c r="P567">
        <v>1</v>
      </c>
      <c r="AC567" s="3">
        <f>SUMPRODUCT(Table13[[#This Row],[SibSp]:[Ones]],$R$4:$AA$4)</f>
        <v>0.19289232241400625</v>
      </c>
      <c r="AD567" s="3">
        <f>(AC567-Table13[[#This Row],[Survived]])^2</f>
        <v>3.7207448046268937E-2</v>
      </c>
    </row>
    <row r="568" spans="1:30" x14ac:dyDescent="0.35">
      <c r="A568">
        <v>0</v>
      </c>
      <c r="B568" t="s">
        <v>9</v>
      </c>
      <c r="C568">
        <v>3</v>
      </c>
      <c r="D568" t="s">
        <v>10</v>
      </c>
      <c r="F568" s="2">
        <v>8.0500000000000007</v>
      </c>
      <c r="G568">
        <v>0</v>
      </c>
      <c r="H568">
        <v>0</v>
      </c>
      <c r="I568" s="3">
        <f>Table13[Age]/$E$1</f>
        <v>0</v>
      </c>
      <c r="J568" s="3">
        <f>LOG10(Table13[Fare] + 1)</f>
        <v>0.9566485792052033</v>
      </c>
      <c r="K568" s="5">
        <v>0</v>
      </c>
      <c r="L568">
        <v>0</v>
      </c>
      <c r="M568">
        <f t="shared" si="16"/>
        <v>1</v>
      </c>
      <c r="N568">
        <f t="shared" si="17"/>
        <v>0</v>
      </c>
      <c r="O568">
        <f>IF(Table13[Sex]="male",1,0)</f>
        <v>0</v>
      </c>
      <c r="P568">
        <v>1</v>
      </c>
      <c r="AC568" s="3">
        <f>SUMPRODUCT(Table13[[#This Row],[SibSp]:[Ones]],$R$4:$AA$4)</f>
        <v>0.19289232241400625</v>
      </c>
      <c r="AD568" s="3">
        <f>(AC568-Table13[[#This Row],[Survived]])^2</f>
        <v>3.7207448046268937E-2</v>
      </c>
    </row>
    <row r="569" spans="1:30" x14ac:dyDescent="0.35">
      <c r="A569">
        <v>0</v>
      </c>
      <c r="B569" t="s">
        <v>9</v>
      </c>
      <c r="C569">
        <v>3</v>
      </c>
      <c r="D569" t="s">
        <v>8</v>
      </c>
      <c r="E569">
        <v>24</v>
      </c>
      <c r="F569" s="2">
        <v>24.15</v>
      </c>
      <c r="G569">
        <v>2</v>
      </c>
      <c r="H569">
        <v>0</v>
      </c>
      <c r="I569" s="3">
        <f>Table13[Age]/$E$1</f>
        <v>0.3</v>
      </c>
      <c r="J569" s="3">
        <f>LOG10(Table13[Fare] + 1)</f>
        <v>1.4005379893919461</v>
      </c>
      <c r="K569" s="5">
        <v>0</v>
      </c>
      <c r="L569">
        <v>0</v>
      </c>
      <c r="M569">
        <f t="shared" si="16"/>
        <v>1</v>
      </c>
      <c r="N569">
        <f t="shared" si="17"/>
        <v>0</v>
      </c>
      <c r="O569">
        <f>IF(Table13[Sex]="male",1,0)</f>
        <v>1</v>
      </c>
      <c r="P569">
        <v>1</v>
      </c>
      <c r="AC569" s="3">
        <f>SUMPRODUCT(Table13[[#This Row],[SibSp]:[Ones]],$R$4:$AA$4)</f>
        <v>0.27978927493437161</v>
      </c>
      <c r="AD569" s="3">
        <f>(AC569-Table13[[#This Row],[Survived]])^2</f>
        <v>7.8282038368301388E-2</v>
      </c>
    </row>
    <row r="570" spans="1:30" x14ac:dyDescent="0.35">
      <c r="A570">
        <v>0</v>
      </c>
      <c r="B570" t="s">
        <v>9</v>
      </c>
      <c r="C570">
        <v>3</v>
      </c>
      <c r="D570" t="s">
        <v>8</v>
      </c>
      <c r="E570">
        <v>19</v>
      </c>
      <c r="F570" s="2">
        <v>7.8958000000000004</v>
      </c>
      <c r="G570">
        <v>0</v>
      </c>
      <c r="H570">
        <v>0</v>
      </c>
      <c r="I570" s="3">
        <f>Table13[Age]/$E$1</f>
        <v>0.23749999999999999</v>
      </c>
      <c r="J570" s="3">
        <f>LOG10(Table13[Fare] + 1)</f>
        <v>0.94918501031343461</v>
      </c>
      <c r="K570" s="5">
        <v>0</v>
      </c>
      <c r="L570">
        <v>0</v>
      </c>
      <c r="M570">
        <f t="shared" si="16"/>
        <v>0</v>
      </c>
      <c r="N570">
        <f t="shared" si="17"/>
        <v>1</v>
      </c>
      <c r="O570">
        <f>IF(Table13[Sex]="male",1,0)</f>
        <v>1</v>
      </c>
      <c r="P570">
        <v>1</v>
      </c>
      <c r="AC570" s="3">
        <f>SUMPRODUCT(Table13[[#This Row],[SibSp]:[Ones]],$R$4:$AA$4)</f>
        <v>0.32836000787841602</v>
      </c>
      <c r="AD570" s="3">
        <f>(AC570-Table13[[#This Row],[Survived]])^2</f>
        <v>0.10782029477391343</v>
      </c>
    </row>
    <row r="571" spans="1:30" x14ac:dyDescent="0.35">
      <c r="A571">
        <v>0</v>
      </c>
      <c r="B571" t="s">
        <v>9</v>
      </c>
      <c r="C571">
        <v>3</v>
      </c>
      <c r="D571" t="s">
        <v>10</v>
      </c>
      <c r="E571">
        <v>29</v>
      </c>
      <c r="F571" s="2">
        <v>21.074999999999999</v>
      </c>
      <c r="G571">
        <v>0</v>
      </c>
      <c r="H571">
        <v>4</v>
      </c>
      <c r="I571" s="3">
        <f>Table13[Age]/$E$1</f>
        <v>0.36249999999999999</v>
      </c>
      <c r="J571" s="3">
        <f>LOG10(Table13[Fare] + 1)</f>
        <v>1.3439007122496063</v>
      </c>
      <c r="K571" s="5">
        <v>0</v>
      </c>
      <c r="L571">
        <v>0</v>
      </c>
      <c r="M571">
        <f t="shared" si="16"/>
        <v>1</v>
      </c>
      <c r="N571">
        <f t="shared" si="17"/>
        <v>0</v>
      </c>
      <c r="O571">
        <f>IF(Table13[Sex]="male",1,0)</f>
        <v>0</v>
      </c>
      <c r="P571">
        <v>1</v>
      </c>
      <c r="AC571" s="3">
        <f>SUMPRODUCT(Table13[[#This Row],[SibSp]:[Ones]],$R$4:$AA$4)</f>
        <v>0.26870181335097815</v>
      </c>
      <c r="AD571" s="3">
        <f>(AC571-Table13[[#This Row],[Survived]])^2</f>
        <v>7.2200664498103903E-2</v>
      </c>
    </row>
    <row r="572" spans="1:30" x14ac:dyDescent="0.35">
      <c r="A572">
        <v>0</v>
      </c>
      <c r="B572" t="s">
        <v>11</v>
      </c>
      <c r="C572">
        <v>3</v>
      </c>
      <c r="D572" t="s">
        <v>8</v>
      </c>
      <c r="F572" s="2">
        <v>7.2291999999999996</v>
      </c>
      <c r="G572">
        <v>0</v>
      </c>
      <c r="H572">
        <v>0</v>
      </c>
      <c r="I572" s="3">
        <f>Table13[Age]/$E$1</f>
        <v>0</v>
      </c>
      <c r="J572" s="3">
        <f>LOG10(Table13[Fare] + 1)</f>
        <v>0.91535761741483168</v>
      </c>
      <c r="K572" s="5">
        <v>0</v>
      </c>
      <c r="L572">
        <v>0</v>
      </c>
      <c r="M572">
        <f t="shared" si="16"/>
        <v>1</v>
      </c>
      <c r="N572">
        <f t="shared" si="17"/>
        <v>0</v>
      </c>
      <c r="O572">
        <f>IF(Table13[Sex]="male",1,0)</f>
        <v>1</v>
      </c>
      <c r="P572">
        <v>1</v>
      </c>
      <c r="AC572" s="3">
        <f>SUMPRODUCT(Table13[[#This Row],[SibSp]:[Ones]],$R$4:$AA$4)</f>
        <v>0.18480909568258083</v>
      </c>
      <c r="AD572" s="3">
        <f>(AC572-Table13[[#This Row],[Survived]])^2</f>
        <v>3.4154401847013315E-2</v>
      </c>
    </row>
    <row r="573" spans="1:30" x14ac:dyDescent="0.35">
      <c r="A573">
        <v>1</v>
      </c>
      <c r="B573" t="s">
        <v>9</v>
      </c>
      <c r="C573">
        <v>3</v>
      </c>
      <c r="D573" t="s">
        <v>8</v>
      </c>
      <c r="E573">
        <v>32</v>
      </c>
      <c r="F573" s="2">
        <v>7.8541999999999996</v>
      </c>
      <c r="G573">
        <v>0</v>
      </c>
      <c r="H573">
        <v>0</v>
      </c>
      <c r="I573" s="3">
        <f>Table13[Age]/$E$1</f>
        <v>0.4</v>
      </c>
      <c r="J573" s="3">
        <f>LOG10(Table13[Fare] + 1)</f>
        <v>0.94714932766263737</v>
      </c>
      <c r="K573" s="5">
        <v>0</v>
      </c>
      <c r="L573">
        <v>0</v>
      </c>
      <c r="M573">
        <f t="shared" si="16"/>
        <v>1</v>
      </c>
      <c r="N573">
        <f t="shared" si="17"/>
        <v>0</v>
      </c>
      <c r="O573">
        <f>IF(Table13[Sex]="male",1,0)</f>
        <v>1</v>
      </c>
      <c r="P573">
        <v>1</v>
      </c>
      <c r="AC573" s="3">
        <f>SUMPRODUCT(Table13[[#This Row],[SibSp]:[Ones]],$R$4:$AA$4)</f>
        <v>0.19103272407412675</v>
      </c>
      <c r="AD573" s="3">
        <f>(AC573-Table13[[#This Row],[Survived]])^2</f>
        <v>0.65442805351892797</v>
      </c>
    </row>
    <row r="574" spans="1:30" x14ac:dyDescent="0.35">
      <c r="A574">
        <v>1</v>
      </c>
      <c r="B574" t="s">
        <v>9</v>
      </c>
      <c r="C574">
        <v>2</v>
      </c>
      <c r="D574" t="s">
        <v>8</v>
      </c>
      <c r="E574">
        <v>62</v>
      </c>
      <c r="F574" s="2">
        <v>10.5</v>
      </c>
      <c r="G574">
        <v>0</v>
      </c>
      <c r="H574">
        <v>0</v>
      </c>
      <c r="I574" s="3">
        <f>Table13[Age]/$E$1</f>
        <v>0.77500000000000002</v>
      </c>
      <c r="J574" s="3">
        <f>LOG10(Table13[Fare] + 1)</f>
        <v>1.0606978403536116</v>
      </c>
      <c r="K574" s="5">
        <v>0</v>
      </c>
      <c r="L574">
        <v>1</v>
      </c>
      <c r="M574">
        <f t="shared" si="16"/>
        <v>1</v>
      </c>
      <c r="N574">
        <f t="shared" si="17"/>
        <v>0</v>
      </c>
      <c r="O574">
        <f>IF(Table13[Sex]="male",1,0)</f>
        <v>1</v>
      </c>
      <c r="P574">
        <v>1</v>
      </c>
      <c r="AC574" s="3">
        <f>SUMPRODUCT(Table13[[#This Row],[SibSp]:[Ones]],$R$4:$AA$4)</f>
        <v>0.21414557208729343</v>
      </c>
      <c r="AD574" s="3">
        <f>(AC574-Table13[[#This Row],[Survived]])^2</f>
        <v>0.61756718187000725</v>
      </c>
    </row>
    <row r="575" spans="1:30" x14ac:dyDescent="0.35">
      <c r="A575">
        <v>1</v>
      </c>
      <c r="B575" t="s">
        <v>9</v>
      </c>
      <c r="C575">
        <v>1</v>
      </c>
      <c r="D575" t="s">
        <v>10</v>
      </c>
      <c r="E575">
        <v>53</v>
      </c>
      <c r="F575" s="2">
        <v>51.479199999999999</v>
      </c>
      <c r="G575">
        <v>2</v>
      </c>
      <c r="H575">
        <v>0</v>
      </c>
      <c r="I575" s="3">
        <f>Table13[Age]/$E$1</f>
        <v>0.66249999999999998</v>
      </c>
      <c r="J575" s="3">
        <f>LOG10(Table13[Fare] + 1)</f>
        <v>1.7199872059744314</v>
      </c>
      <c r="K575" s="5">
        <v>1</v>
      </c>
      <c r="L575">
        <v>0</v>
      </c>
      <c r="M575">
        <f t="shared" si="16"/>
        <v>0</v>
      </c>
      <c r="N575">
        <f t="shared" si="17"/>
        <v>0</v>
      </c>
      <c r="O575">
        <f>IF(Table13[Sex]="male",1,0)</f>
        <v>0</v>
      </c>
      <c r="P575">
        <v>1</v>
      </c>
      <c r="AC575" s="3">
        <f>SUMPRODUCT(Table13[[#This Row],[SibSp]:[Ones]],$R$4:$AA$4)</f>
        <v>0.55620453251646684</v>
      </c>
      <c r="AD575" s="3">
        <f>(AC575-Table13[[#This Row],[Survived]])^2</f>
        <v>0.19695441695892774</v>
      </c>
    </row>
    <row r="576" spans="1:30" x14ac:dyDescent="0.35">
      <c r="A576">
        <v>1</v>
      </c>
      <c r="B576" t="s">
        <v>9</v>
      </c>
      <c r="C576">
        <v>1</v>
      </c>
      <c r="D576" t="s">
        <v>8</v>
      </c>
      <c r="E576">
        <v>36</v>
      </c>
      <c r="F576" s="2">
        <v>26.387499999999999</v>
      </c>
      <c r="G576">
        <v>0</v>
      </c>
      <c r="H576">
        <v>0</v>
      </c>
      <c r="I576" s="3">
        <f>Table13[Age]/$E$1</f>
        <v>0.45</v>
      </c>
      <c r="J576" s="3">
        <f>LOG10(Table13[Fare] + 1)</f>
        <v>1.4375523905687617</v>
      </c>
      <c r="K576" s="5">
        <v>1</v>
      </c>
      <c r="L576">
        <v>0</v>
      </c>
      <c r="M576">
        <f t="shared" si="16"/>
        <v>1</v>
      </c>
      <c r="N576">
        <f t="shared" si="17"/>
        <v>0</v>
      </c>
      <c r="O576">
        <f>IF(Table13[Sex]="male",1,0)</f>
        <v>1</v>
      </c>
      <c r="P576">
        <v>1</v>
      </c>
      <c r="AC576" s="3">
        <f>SUMPRODUCT(Table13[[#This Row],[SibSp]:[Ones]],$R$4:$AA$4)</f>
        <v>0.5065306471334079</v>
      </c>
      <c r="AD576" s="3">
        <f>(AC576-Table13[[#This Row],[Survived]])^2</f>
        <v>0.24351200221857319</v>
      </c>
    </row>
    <row r="577" spans="1:30" x14ac:dyDescent="0.35">
      <c r="A577">
        <v>1</v>
      </c>
      <c r="B577" t="s">
        <v>12</v>
      </c>
      <c r="C577">
        <v>3</v>
      </c>
      <c r="D577" t="s">
        <v>10</v>
      </c>
      <c r="F577" s="2">
        <v>7.75</v>
      </c>
      <c r="G577">
        <v>0</v>
      </c>
      <c r="H577">
        <v>0</v>
      </c>
      <c r="I577" s="3">
        <f>Table13[Age]/$E$1</f>
        <v>0</v>
      </c>
      <c r="J577" s="3">
        <f>LOG10(Table13[Fare] + 1)</f>
        <v>0.94200805302231327</v>
      </c>
      <c r="K577" s="5">
        <v>0</v>
      </c>
      <c r="L577">
        <v>0</v>
      </c>
      <c r="M577">
        <f t="shared" si="16"/>
        <v>1</v>
      </c>
      <c r="N577">
        <f t="shared" si="17"/>
        <v>0</v>
      </c>
      <c r="O577">
        <f>IF(Table13[Sex]="male",1,0)</f>
        <v>0</v>
      </c>
      <c r="P577">
        <v>1</v>
      </c>
      <c r="AC577" s="3">
        <f>SUMPRODUCT(Table13[[#This Row],[SibSp]:[Ones]],$R$4:$AA$4)</f>
        <v>0.19002625469670581</v>
      </c>
      <c r="AD577" s="3">
        <f>(AC577-Table13[[#This Row],[Survived]])^2</f>
        <v>0.6560574680806458</v>
      </c>
    </row>
    <row r="578" spans="1:30" x14ac:dyDescent="0.35">
      <c r="A578">
        <v>0</v>
      </c>
      <c r="B578" t="s">
        <v>9</v>
      </c>
      <c r="C578">
        <v>3</v>
      </c>
      <c r="D578" t="s">
        <v>8</v>
      </c>
      <c r="E578">
        <v>16</v>
      </c>
      <c r="F578" s="2">
        <v>8.0500000000000007</v>
      </c>
      <c r="G578">
        <v>0</v>
      </c>
      <c r="H578">
        <v>0</v>
      </c>
      <c r="I578" s="3">
        <f>Table13[Age]/$E$1</f>
        <v>0.2</v>
      </c>
      <c r="J578" s="3">
        <f>LOG10(Table13[Fare] + 1)</f>
        <v>0.9566485792052033</v>
      </c>
      <c r="K578" s="5">
        <v>0</v>
      </c>
      <c r="L578">
        <v>0</v>
      </c>
      <c r="M578">
        <f t="shared" si="16"/>
        <v>1</v>
      </c>
      <c r="N578">
        <f t="shared" si="17"/>
        <v>0</v>
      </c>
      <c r="O578">
        <f>IF(Table13[Sex]="male",1,0)</f>
        <v>1</v>
      </c>
      <c r="P578">
        <v>1</v>
      </c>
      <c r="AC578" s="3">
        <f>SUMPRODUCT(Table13[[#This Row],[SibSp]:[Ones]],$R$4:$AA$4)</f>
        <v>0.19289232241400625</v>
      </c>
      <c r="AD578" s="3">
        <f>(AC578-Table13[[#This Row],[Survived]])^2</f>
        <v>3.7207448046268937E-2</v>
      </c>
    </row>
    <row r="579" spans="1:30" x14ac:dyDescent="0.35">
      <c r="A579">
        <v>0</v>
      </c>
      <c r="B579" t="s">
        <v>9</v>
      </c>
      <c r="C579">
        <v>3</v>
      </c>
      <c r="D579" t="s">
        <v>8</v>
      </c>
      <c r="E579">
        <v>19</v>
      </c>
      <c r="F579" s="2">
        <v>14.5</v>
      </c>
      <c r="G579">
        <v>0</v>
      </c>
      <c r="H579">
        <v>0</v>
      </c>
      <c r="I579" s="3">
        <f>Table13[Age]/$E$1</f>
        <v>0.23749999999999999</v>
      </c>
      <c r="J579" s="3">
        <f>LOG10(Table13[Fare] + 1)</f>
        <v>1.1903316981702914</v>
      </c>
      <c r="K579" s="5">
        <v>0</v>
      </c>
      <c r="L579">
        <v>0</v>
      </c>
      <c r="M579">
        <f t="shared" si="16"/>
        <v>1</v>
      </c>
      <c r="N579">
        <f t="shared" si="17"/>
        <v>0</v>
      </c>
      <c r="O579">
        <f>IF(Table13[Sex]="male",1,0)</f>
        <v>1</v>
      </c>
      <c r="P579">
        <v>1</v>
      </c>
      <c r="AC579" s="3">
        <f>SUMPRODUCT(Table13[[#This Row],[SibSp]:[Ones]],$R$4:$AA$4)</f>
        <v>0.23863874129112553</v>
      </c>
      <c r="AD579" s="3">
        <f>(AC579-Table13[[#This Row],[Survived]])^2</f>
        <v>5.6948448845012739E-2</v>
      </c>
    </row>
    <row r="580" spans="1:30" x14ac:dyDescent="0.35">
      <c r="A580">
        <v>1</v>
      </c>
      <c r="B580" t="s">
        <v>9</v>
      </c>
      <c r="C580">
        <v>2</v>
      </c>
      <c r="D580" t="s">
        <v>10</v>
      </c>
      <c r="E580">
        <v>34</v>
      </c>
      <c r="F580" s="2">
        <v>13</v>
      </c>
      <c r="G580">
        <v>0</v>
      </c>
      <c r="H580">
        <v>0</v>
      </c>
      <c r="I580" s="3">
        <f>Table13[Age]/$E$1</f>
        <v>0.42499999999999999</v>
      </c>
      <c r="J580" s="3">
        <f>LOG10(Table13[Fare] + 1)</f>
        <v>1.146128035678238</v>
      </c>
      <c r="K580" s="5">
        <v>0</v>
      </c>
      <c r="L580">
        <v>1</v>
      </c>
      <c r="M580">
        <f t="shared" ref="M580:M643" si="18">IF(Embarked="S",1,0)</f>
        <v>0</v>
      </c>
      <c r="N580">
        <f t="shared" ref="N580:N643" si="19">IF(Embarked="C",1,0)</f>
        <v>1</v>
      </c>
      <c r="O580">
        <f>IF(Table13[Sex]="male",1,0)</f>
        <v>0</v>
      </c>
      <c r="P580">
        <v>1</v>
      </c>
      <c r="AC580" s="3">
        <f>SUMPRODUCT(Table13[[#This Row],[SibSp]:[Ones]],$R$4:$AA$4)</f>
        <v>0.36779838392170183</v>
      </c>
      <c r="AD580" s="3">
        <f>(AC580-Table13[[#This Row],[Survived]])^2</f>
        <v>0.39967888337201191</v>
      </c>
    </row>
    <row r="581" spans="1:30" x14ac:dyDescent="0.35">
      <c r="A581">
        <v>1</v>
      </c>
      <c r="B581" t="s">
        <v>9</v>
      </c>
      <c r="C581">
        <v>1</v>
      </c>
      <c r="D581" t="s">
        <v>10</v>
      </c>
      <c r="E581">
        <v>39</v>
      </c>
      <c r="F581" s="2">
        <v>55.9</v>
      </c>
      <c r="G581">
        <v>1</v>
      </c>
      <c r="H581">
        <v>0</v>
      </c>
      <c r="I581" s="3">
        <f>Table13[Age]/$E$1</f>
        <v>0.48749999999999999</v>
      </c>
      <c r="J581" s="3">
        <f>LOG10(Table13[Fare] + 1)</f>
        <v>1.7551122663950711</v>
      </c>
      <c r="K581" s="5">
        <v>1</v>
      </c>
      <c r="L581">
        <v>0</v>
      </c>
      <c r="M581">
        <f t="shared" si="18"/>
        <v>1</v>
      </c>
      <c r="N581">
        <f t="shared" si="19"/>
        <v>0</v>
      </c>
      <c r="O581">
        <f>IF(Table13[Sex]="male",1,0)</f>
        <v>0</v>
      </c>
      <c r="P581">
        <v>1</v>
      </c>
      <c r="AC581" s="3">
        <f>SUMPRODUCT(Table13[[#This Row],[SibSp]:[Ones]],$R$4:$AA$4)</f>
        <v>0.5686969994247203</v>
      </c>
      <c r="AD581" s="3">
        <f>(AC581-Table13[[#This Row],[Survived]])^2</f>
        <v>0.18602227830523974</v>
      </c>
    </row>
    <row r="582" spans="1:30" x14ac:dyDescent="0.35">
      <c r="A582">
        <v>0</v>
      </c>
      <c r="B582" t="s">
        <v>11</v>
      </c>
      <c r="C582">
        <v>3</v>
      </c>
      <c r="D582" t="s">
        <v>10</v>
      </c>
      <c r="F582" s="2">
        <v>14.458299999999999</v>
      </c>
      <c r="G582">
        <v>1</v>
      </c>
      <c r="H582">
        <v>0</v>
      </c>
      <c r="I582" s="3">
        <f>Table13[Age]/$E$1</f>
        <v>0</v>
      </c>
      <c r="J582" s="3">
        <f>LOG10(Table13[Fare] + 1)</f>
        <v>1.1891617314183722</v>
      </c>
      <c r="K582" s="5">
        <v>0</v>
      </c>
      <c r="L582">
        <v>0</v>
      </c>
      <c r="M582">
        <f t="shared" si="18"/>
        <v>1</v>
      </c>
      <c r="N582">
        <f t="shared" si="19"/>
        <v>0</v>
      </c>
      <c r="O582">
        <f>IF(Table13[Sex]="male",1,0)</f>
        <v>0</v>
      </c>
      <c r="P582">
        <v>1</v>
      </c>
      <c r="AC582" s="3">
        <f>SUMPRODUCT(Table13[[#This Row],[SibSp]:[Ones]],$R$4:$AA$4)</f>
        <v>0.23840970553816815</v>
      </c>
      <c r="AD582" s="3">
        <f>(AC582-Table13[[#This Row],[Survived]])^2</f>
        <v>5.6839187694796046E-2</v>
      </c>
    </row>
    <row r="583" spans="1:30" x14ac:dyDescent="0.35">
      <c r="A583">
        <v>1</v>
      </c>
      <c r="B583" t="s">
        <v>9</v>
      </c>
      <c r="C583">
        <v>3</v>
      </c>
      <c r="D583" t="s">
        <v>8</v>
      </c>
      <c r="E583">
        <v>32</v>
      </c>
      <c r="F583" s="2">
        <v>7.9249999999999998</v>
      </c>
      <c r="G583">
        <v>0</v>
      </c>
      <c r="H583">
        <v>0</v>
      </c>
      <c r="I583" s="3">
        <f>Table13[Age]/$E$1</f>
        <v>0.4</v>
      </c>
      <c r="J583" s="3">
        <f>LOG10(Table13[Fare] + 1)</f>
        <v>0.95060822478423079</v>
      </c>
      <c r="K583" s="5">
        <v>0</v>
      </c>
      <c r="L583">
        <v>0</v>
      </c>
      <c r="M583">
        <f t="shared" si="18"/>
        <v>0</v>
      </c>
      <c r="N583">
        <f t="shared" si="19"/>
        <v>1</v>
      </c>
      <c r="O583">
        <f>IF(Table13[Sex]="male",1,0)</f>
        <v>1</v>
      </c>
      <c r="P583">
        <v>1</v>
      </c>
      <c r="AC583" s="3">
        <f>SUMPRODUCT(Table13[[#This Row],[SibSp]:[Ones]],$R$4:$AA$4)</f>
        <v>0.32863862006752642</v>
      </c>
      <c r="AD583" s="3">
        <f>(AC583-Table13[[#This Row],[Survived]])^2</f>
        <v>0.45072610246483513</v>
      </c>
    </row>
    <row r="584" spans="1:30" x14ac:dyDescent="0.35">
      <c r="A584">
        <v>1</v>
      </c>
      <c r="B584" t="s">
        <v>9</v>
      </c>
      <c r="C584">
        <v>2</v>
      </c>
      <c r="D584" t="s">
        <v>10</v>
      </c>
      <c r="E584">
        <v>25</v>
      </c>
      <c r="F584" s="2">
        <v>30</v>
      </c>
      <c r="G584">
        <v>1</v>
      </c>
      <c r="H584">
        <v>1</v>
      </c>
      <c r="I584" s="3">
        <f>Table13[Age]/$E$1</f>
        <v>0.3125</v>
      </c>
      <c r="J584" s="3">
        <f>LOG10(Table13[Fare] + 1)</f>
        <v>1.4913616938342726</v>
      </c>
      <c r="K584" s="5">
        <v>0</v>
      </c>
      <c r="L584">
        <v>1</v>
      </c>
      <c r="M584">
        <f t="shared" si="18"/>
        <v>1</v>
      </c>
      <c r="N584">
        <f t="shared" si="19"/>
        <v>0</v>
      </c>
      <c r="O584">
        <f>IF(Table13[Sex]="male",1,0)</f>
        <v>0</v>
      </c>
      <c r="P584">
        <v>1</v>
      </c>
      <c r="AC584" s="3">
        <f>SUMPRODUCT(Table13[[#This Row],[SibSp]:[Ones]],$R$4:$AA$4)</f>
        <v>0.29845345501786996</v>
      </c>
      <c r="AD584" s="3">
        <f>(AC584-Table13[[#This Row],[Survived]])^2</f>
        <v>0.49216755477636387</v>
      </c>
    </row>
    <row r="585" spans="1:30" x14ac:dyDescent="0.35">
      <c r="A585">
        <v>1</v>
      </c>
      <c r="B585" t="s">
        <v>11</v>
      </c>
      <c r="C585">
        <v>1</v>
      </c>
      <c r="D585" t="s">
        <v>10</v>
      </c>
      <c r="E585">
        <v>39</v>
      </c>
      <c r="F585" s="2">
        <v>110.88330000000001</v>
      </c>
      <c r="G585">
        <v>1</v>
      </c>
      <c r="H585">
        <v>1</v>
      </c>
      <c r="I585" s="3">
        <f>Table13[Age]/$E$1</f>
        <v>0.48749999999999999</v>
      </c>
      <c r="J585" s="3">
        <f>LOG10(Table13[Fare] + 1)</f>
        <v>2.048765267412167</v>
      </c>
      <c r="K585" s="5">
        <v>1</v>
      </c>
      <c r="L585">
        <v>0</v>
      </c>
      <c r="M585">
        <f t="shared" si="18"/>
        <v>0</v>
      </c>
      <c r="N585">
        <f t="shared" si="19"/>
        <v>1</v>
      </c>
      <c r="O585">
        <f>IF(Table13[Sex]="male",1,0)</f>
        <v>0</v>
      </c>
      <c r="P585">
        <v>1</v>
      </c>
      <c r="AC585" s="3">
        <f>SUMPRODUCT(Table13[[#This Row],[SibSp]:[Ones]],$R$4:$AA$4)</f>
        <v>0.76311205258474124</v>
      </c>
      <c r="AD585" s="3">
        <f>(AC585-Table13[[#This Row],[Survived]])^2</f>
        <v>5.6115899630614398E-2</v>
      </c>
    </row>
    <row r="586" spans="1:30" x14ac:dyDescent="0.35">
      <c r="A586">
        <v>0</v>
      </c>
      <c r="B586" t="s">
        <v>9</v>
      </c>
      <c r="C586">
        <v>2</v>
      </c>
      <c r="D586" t="s">
        <v>8</v>
      </c>
      <c r="E586">
        <v>54</v>
      </c>
      <c r="F586" s="2">
        <v>26</v>
      </c>
      <c r="G586">
        <v>0</v>
      </c>
      <c r="H586">
        <v>0</v>
      </c>
      <c r="I586" s="3">
        <f>Table13[Age]/$E$1</f>
        <v>0.67500000000000004</v>
      </c>
      <c r="J586" s="3">
        <f>LOG10(Table13[Fare] + 1)</f>
        <v>1.4313637641589874</v>
      </c>
      <c r="K586" s="5">
        <v>0</v>
      </c>
      <c r="L586">
        <v>1</v>
      </c>
      <c r="M586">
        <f t="shared" si="18"/>
        <v>0</v>
      </c>
      <c r="N586">
        <f t="shared" si="19"/>
        <v>1</v>
      </c>
      <c r="O586">
        <f>IF(Table13[Sex]="male",1,0)</f>
        <v>1</v>
      </c>
      <c r="P586">
        <v>1</v>
      </c>
      <c r="AC586" s="3">
        <f>SUMPRODUCT(Table13[[#This Row],[SibSp]:[Ones]],$R$4:$AA$4)</f>
        <v>0.42363687654191567</v>
      </c>
      <c r="AD586" s="3">
        <f>(AC586-Table13[[#This Row],[Survived]])^2</f>
        <v>0.1794682031661903</v>
      </c>
    </row>
    <row r="587" spans="1:30" x14ac:dyDescent="0.35">
      <c r="A587">
        <v>0</v>
      </c>
      <c r="B587" t="s">
        <v>11</v>
      </c>
      <c r="C587">
        <v>1</v>
      </c>
      <c r="D587" t="s">
        <v>8</v>
      </c>
      <c r="E587">
        <v>36</v>
      </c>
      <c r="F587" s="2">
        <v>40.125</v>
      </c>
      <c r="G587">
        <v>0</v>
      </c>
      <c r="H587">
        <v>0</v>
      </c>
      <c r="I587" s="3">
        <f>Table13[Age]/$E$1</f>
        <v>0.45</v>
      </c>
      <c r="J587" s="3">
        <f>LOG10(Table13[Fare] + 1)</f>
        <v>1.6141059109580307</v>
      </c>
      <c r="K587" s="5">
        <v>1</v>
      </c>
      <c r="L587">
        <v>0</v>
      </c>
      <c r="M587">
        <f t="shared" si="18"/>
        <v>1</v>
      </c>
      <c r="N587">
        <f t="shared" si="19"/>
        <v>0</v>
      </c>
      <c r="O587">
        <f>IF(Table13[Sex]="male",1,0)</f>
        <v>1</v>
      </c>
      <c r="P587">
        <v>1</v>
      </c>
      <c r="AC587" s="3">
        <f>SUMPRODUCT(Table13[[#This Row],[SibSp]:[Ones]],$R$4:$AA$4)</f>
        <v>0.54109322629499534</v>
      </c>
      <c r="AD587" s="3">
        <f>(AC587-Table13[[#This Row],[Survived]])^2</f>
        <v>0.29278187954232704</v>
      </c>
    </row>
    <row r="588" spans="1:30" x14ac:dyDescent="0.35">
      <c r="A588">
        <v>0</v>
      </c>
      <c r="B588" t="s">
        <v>11</v>
      </c>
      <c r="C588">
        <v>3</v>
      </c>
      <c r="D588" t="s">
        <v>8</v>
      </c>
      <c r="F588" s="2">
        <v>8.7125000000000004</v>
      </c>
      <c r="G588">
        <v>0</v>
      </c>
      <c r="H588">
        <v>0</v>
      </c>
      <c r="I588" s="3">
        <f>Table13[Age]/$E$1</f>
        <v>0</v>
      </c>
      <c r="J588" s="3">
        <f>LOG10(Table13[Fare] + 1)</f>
        <v>0.98733103180897075</v>
      </c>
      <c r="K588" s="5">
        <v>0</v>
      </c>
      <c r="L588">
        <v>0</v>
      </c>
      <c r="M588">
        <f t="shared" si="18"/>
        <v>1</v>
      </c>
      <c r="N588">
        <f t="shared" si="19"/>
        <v>0</v>
      </c>
      <c r="O588">
        <f>IF(Table13[Sex]="male",1,0)</f>
        <v>1</v>
      </c>
      <c r="P588">
        <v>1</v>
      </c>
      <c r="AC588" s="3">
        <f>SUMPRODUCT(Table13[[#This Row],[SibSp]:[Ones]],$R$4:$AA$4)</f>
        <v>0.19889879962641885</v>
      </c>
      <c r="AD588" s="3">
        <f>(AC588-Table13[[#This Row],[Survived]])^2</f>
        <v>3.9560732492830313E-2</v>
      </c>
    </row>
    <row r="589" spans="1:30" x14ac:dyDescent="0.35">
      <c r="A589">
        <v>1</v>
      </c>
      <c r="B589" t="s">
        <v>9</v>
      </c>
      <c r="C589">
        <v>1</v>
      </c>
      <c r="D589" t="s">
        <v>10</v>
      </c>
      <c r="E589">
        <v>18</v>
      </c>
      <c r="F589" s="2">
        <v>79.650000000000006</v>
      </c>
      <c r="G589">
        <v>0</v>
      </c>
      <c r="H589">
        <v>2</v>
      </c>
      <c r="I589" s="3">
        <f>Table13[Age]/$E$1</f>
        <v>0.22500000000000001</v>
      </c>
      <c r="J589" s="3">
        <f>LOG10(Table13[Fare] + 1)</f>
        <v>1.9066043717249803</v>
      </c>
      <c r="K589" s="5">
        <v>1</v>
      </c>
      <c r="L589">
        <v>0</v>
      </c>
      <c r="M589">
        <f t="shared" si="18"/>
        <v>0</v>
      </c>
      <c r="N589">
        <f t="shared" si="19"/>
        <v>1</v>
      </c>
      <c r="O589">
        <f>IF(Table13[Sex]="male",1,0)</f>
        <v>0</v>
      </c>
      <c r="P589">
        <v>1</v>
      </c>
      <c r="AC589" s="3">
        <f>SUMPRODUCT(Table13[[#This Row],[SibSp]:[Ones]],$R$4:$AA$4)</f>
        <v>0.7352822636344144</v>
      </c>
      <c r="AD589" s="3">
        <f>(AC589-Table13[[#This Row],[Survived]])^2</f>
        <v>7.0075479946519678E-2</v>
      </c>
    </row>
    <row r="590" spans="1:30" x14ac:dyDescent="0.35">
      <c r="A590">
        <v>0</v>
      </c>
      <c r="B590" t="s">
        <v>9</v>
      </c>
      <c r="C590">
        <v>2</v>
      </c>
      <c r="D590" t="s">
        <v>8</v>
      </c>
      <c r="E590">
        <v>47</v>
      </c>
      <c r="F590" s="2">
        <v>15</v>
      </c>
      <c r="G590">
        <v>0</v>
      </c>
      <c r="H590">
        <v>0</v>
      </c>
      <c r="I590" s="3">
        <f>Table13[Age]/$E$1</f>
        <v>0.58750000000000002</v>
      </c>
      <c r="J590" s="3">
        <f>LOG10(Table13[Fare] + 1)</f>
        <v>1.2041199826559248</v>
      </c>
      <c r="K590" s="5">
        <v>0</v>
      </c>
      <c r="L590">
        <v>1</v>
      </c>
      <c r="M590">
        <f t="shared" si="18"/>
        <v>1</v>
      </c>
      <c r="N590">
        <f t="shared" si="19"/>
        <v>0</v>
      </c>
      <c r="O590">
        <f>IF(Table13[Sex]="male",1,0)</f>
        <v>1</v>
      </c>
      <c r="P590">
        <v>1</v>
      </c>
      <c r="AC590" s="3">
        <f>SUMPRODUCT(Table13[[#This Row],[SibSp]:[Ones]],$R$4:$AA$4)</f>
        <v>0.2422222659754627</v>
      </c>
      <c r="AD590" s="3">
        <f>(AC590-Table13[[#This Row],[Survived]])^2</f>
        <v>5.8671626134287794E-2</v>
      </c>
    </row>
    <row r="591" spans="1:30" x14ac:dyDescent="0.35">
      <c r="A591">
        <v>1</v>
      </c>
      <c r="B591" t="s">
        <v>11</v>
      </c>
      <c r="C591">
        <v>1</v>
      </c>
      <c r="D591" t="s">
        <v>8</v>
      </c>
      <c r="E591">
        <v>60</v>
      </c>
      <c r="F591" s="2">
        <v>79.2</v>
      </c>
      <c r="G591">
        <v>1</v>
      </c>
      <c r="H591">
        <v>1</v>
      </c>
      <c r="I591" s="3">
        <f>Table13[Age]/$E$1</f>
        <v>0.75</v>
      </c>
      <c r="J591" s="3">
        <f>LOG10(Table13[Fare] + 1)</f>
        <v>1.9041743682841634</v>
      </c>
      <c r="K591" s="5">
        <v>1</v>
      </c>
      <c r="L591">
        <v>0</v>
      </c>
      <c r="M591">
        <f t="shared" si="18"/>
        <v>1</v>
      </c>
      <c r="N591">
        <f t="shared" si="19"/>
        <v>0</v>
      </c>
      <c r="O591">
        <f>IF(Table13[Sex]="male",1,0)</f>
        <v>1</v>
      </c>
      <c r="P591">
        <v>1</v>
      </c>
      <c r="AC591" s="3">
        <f>SUMPRODUCT(Table13[[#This Row],[SibSp]:[Ones]],$R$4:$AA$4)</f>
        <v>0.59787778656040125</v>
      </c>
      <c r="AD591" s="3">
        <f>(AC591-Table13[[#This Row],[Survived]])^2</f>
        <v>0.16170227454156222</v>
      </c>
    </row>
    <row r="592" spans="1:30" x14ac:dyDescent="0.35">
      <c r="A592">
        <v>0</v>
      </c>
      <c r="B592" t="s">
        <v>9</v>
      </c>
      <c r="C592">
        <v>3</v>
      </c>
      <c r="D592" t="s">
        <v>8</v>
      </c>
      <c r="E592">
        <v>22</v>
      </c>
      <c r="F592" s="2">
        <v>8.0500000000000007</v>
      </c>
      <c r="G592">
        <v>0</v>
      </c>
      <c r="H592">
        <v>0</v>
      </c>
      <c r="I592" s="3">
        <f>Table13[Age]/$E$1</f>
        <v>0.27500000000000002</v>
      </c>
      <c r="J592" s="3">
        <f>LOG10(Table13[Fare] + 1)</f>
        <v>0.9566485792052033</v>
      </c>
      <c r="K592" s="5">
        <v>0</v>
      </c>
      <c r="L592">
        <v>0</v>
      </c>
      <c r="M592">
        <f t="shared" si="18"/>
        <v>1</v>
      </c>
      <c r="N592">
        <f t="shared" si="19"/>
        <v>0</v>
      </c>
      <c r="O592">
        <f>IF(Table13[Sex]="male",1,0)</f>
        <v>1</v>
      </c>
      <c r="P592">
        <v>1</v>
      </c>
      <c r="AC592" s="3">
        <f>SUMPRODUCT(Table13[[#This Row],[SibSp]:[Ones]],$R$4:$AA$4)</f>
        <v>0.19289232241400625</v>
      </c>
      <c r="AD592" s="3">
        <f>(AC592-Table13[[#This Row],[Survived]])^2</f>
        <v>3.7207448046268937E-2</v>
      </c>
    </row>
    <row r="593" spans="1:30" x14ac:dyDescent="0.35">
      <c r="A593">
        <v>0</v>
      </c>
      <c r="B593" t="s">
        <v>9</v>
      </c>
      <c r="C593">
        <v>3</v>
      </c>
      <c r="D593" t="s">
        <v>8</v>
      </c>
      <c r="F593" s="2">
        <v>8.0500000000000007</v>
      </c>
      <c r="G593">
        <v>0</v>
      </c>
      <c r="H593">
        <v>0</v>
      </c>
      <c r="I593" s="3">
        <f>Table13[Age]/$E$1</f>
        <v>0</v>
      </c>
      <c r="J593" s="3">
        <f>LOG10(Table13[Fare] + 1)</f>
        <v>0.9566485792052033</v>
      </c>
      <c r="K593" s="5">
        <v>0</v>
      </c>
      <c r="L593">
        <v>0</v>
      </c>
      <c r="M593">
        <f t="shared" si="18"/>
        <v>0</v>
      </c>
      <c r="N593">
        <f t="shared" si="19"/>
        <v>1</v>
      </c>
      <c r="O593">
        <f>IF(Table13[Sex]="male",1,0)</f>
        <v>1</v>
      </c>
      <c r="P593">
        <v>1</v>
      </c>
      <c r="AC593" s="3">
        <f>SUMPRODUCT(Table13[[#This Row],[SibSp]:[Ones]],$R$4:$AA$4)</f>
        <v>0.32982109565554418</v>
      </c>
      <c r="AD593" s="3">
        <f>(AC593-Table13[[#This Row],[Survived]])^2</f>
        <v>0.10878195513942363</v>
      </c>
    </row>
    <row r="594" spans="1:30" x14ac:dyDescent="0.35">
      <c r="A594">
        <v>0</v>
      </c>
      <c r="B594" t="s">
        <v>9</v>
      </c>
      <c r="C594">
        <v>3</v>
      </c>
      <c r="D594" t="s">
        <v>8</v>
      </c>
      <c r="E594">
        <v>35</v>
      </c>
      <c r="F594" s="2">
        <v>7.125</v>
      </c>
      <c r="G594">
        <v>0</v>
      </c>
      <c r="H594">
        <v>0</v>
      </c>
      <c r="I594" s="3">
        <f>Table13[Age]/$E$1</f>
        <v>0.4375</v>
      </c>
      <c r="J594" s="3">
        <f>LOG10(Table13[Fare] + 1)</f>
        <v>0.90982336965091204</v>
      </c>
      <c r="K594" s="5">
        <v>0</v>
      </c>
      <c r="L594">
        <v>0</v>
      </c>
      <c r="M594">
        <f t="shared" si="18"/>
        <v>1</v>
      </c>
      <c r="N594">
        <f t="shared" si="19"/>
        <v>0</v>
      </c>
      <c r="O594">
        <f>IF(Table13[Sex]="male",1,0)</f>
        <v>1</v>
      </c>
      <c r="P594">
        <v>1</v>
      </c>
      <c r="AC594" s="3">
        <f>SUMPRODUCT(Table13[[#This Row],[SibSp]:[Ones]],$R$4:$AA$4)</f>
        <v>0.18372569685814177</v>
      </c>
      <c r="AD594" s="3">
        <f>(AC594-Table13[[#This Row],[Survived]])^2</f>
        <v>3.3755131686009805E-2</v>
      </c>
    </row>
    <row r="595" spans="1:30" x14ac:dyDescent="0.35">
      <c r="A595">
        <v>1</v>
      </c>
      <c r="B595" t="s">
        <v>11</v>
      </c>
      <c r="C595">
        <v>1</v>
      </c>
      <c r="D595" t="s">
        <v>10</v>
      </c>
      <c r="E595">
        <v>52</v>
      </c>
      <c r="F595" s="2">
        <v>78.2667</v>
      </c>
      <c r="G595">
        <v>1</v>
      </c>
      <c r="H595">
        <v>0</v>
      </c>
      <c r="I595" s="3">
        <f>Table13[Age]/$E$1</f>
        <v>0.65</v>
      </c>
      <c r="J595" s="3">
        <f>LOG10(Table13[Fare] + 1)</f>
        <v>1.8990907781931157</v>
      </c>
      <c r="K595" s="5">
        <v>1</v>
      </c>
      <c r="L595">
        <v>0</v>
      </c>
      <c r="M595">
        <f t="shared" si="18"/>
        <v>0</v>
      </c>
      <c r="N595">
        <f t="shared" si="19"/>
        <v>0</v>
      </c>
      <c r="O595">
        <f>IF(Table13[Sex]="male",1,0)</f>
        <v>0</v>
      </c>
      <c r="P595">
        <v>1</v>
      </c>
      <c r="AC595" s="3">
        <f>SUMPRODUCT(Table13[[#This Row],[SibSp]:[Ones]],$R$4:$AA$4)</f>
        <v>0.5912663164972275</v>
      </c>
      <c r="AD595" s="3">
        <f>(AC595-Table13[[#This Row],[Survived]])^2</f>
        <v>0.16706322402974461</v>
      </c>
    </row>
    <row r="596" spans="1:30" x14ac:dyDescent="0.35">
      <c r="A596">
        <v>0</v>
      </c>
      <c r="B596" t="s">
        <v>9</v>
      </c>
      <c r="C596">
        <v>3</v>
      </c>
      <c r="D596" t="s">
        <v>8</v>
      </c>
      <c r="E596">
        <v>47</v>
      </c>
      <c r="F596" s="2">
        <v>7.25</v>
      </c>
      <c r="G596">
        <v>0</v>
      </c>
      <c r="H596">
        <v>0</v>
      </c>
      <c r="I596" s="3">
        <f>Table13[Age]/$E$1</f>
        <v>0.58750000000000002</v>
      </c>
      <c r="J596" s="3">
        <f>LOG10(Table13[Fare] + 1)</f>
        <v>0.91645394854992512</v>
      </c>
      <c r="K596" s="5">
        <v>0</v>
      </c>
      <c r="L596">
        <v>0</v>
      </c>
      <c r="M596">
        <f t="shared" si="18"/>
        <v>1</v>
      </c>
      <c r="N596">
        <f t="shared" si="19"/>
        <v>0</v>
      </c>
      <c r="O596">
        <f>IF(Table13[Sex]="male",1,0)</f>
        <v>1</v>
      </c>
      <c r="P596">
        <v>1</v>
      </c>
      <c r="AC596" s="3">
        <f>SUMPRODUCT(Table13[[#This Row],[SibSp]:[Ones]],$R$4:$AA$4)</f>
        <v>0.18502371633449669</v>
      </c>
      <c r="AD596" s="3">
        <f>(AC596-Table13[[#This Row],[Survived]])^2</f>
        <v>3.4233775606228298E-2</v>
      </c>
    </row>
    <row r="597" spans="1:30" x14ac:dyDescent="0.35">
      <c r="A597">
        <v>0</v>
      </c>
      <c r="B597" t="s">
        <v>12</v>
      </c>
      <c r="C597">
        <v>3</v>
      </c>
      <c r="D597" t="s">
        <v>10</v>
      </c>
      <c r="F597" s="2">
        <v>7.75</v>
      </c>
      <c r="G597">
        <v>0</v>
      </c>
      <c r="H597">
        <v>2</v>
      </c>
      <c r="I597" s="3">
        <f>Table13[Age]/$E$1</f>
        <v>0</v>
      </c>
      <c r="J597" s="3">
        <f>LOG10(Table13[Fare] + 1)</f>
        <v>0.94200805302231327</v>
      </c>
      <c r="K597" s="5">
        <v>0</v>
      </c>
      <c r="L597">
        <v>0</v>
      </c>
      <c r="M597">
        <f t="shared" si="18"/>
        <v>1</v>
      </c>
      <c r="N597">
        <f t="shared" si="19"/>
        <v>0</v>
      </c>
      <c r="O597">
        <f>IF(Table13[Sex]="male",1,0)</f>
        <v>0</v>
      </c>
      <c r="P597">
        <v>1</v>
      </c>
      <c r="AC597" s="3">
        <f>SUMPRODUCT(Table13[[#This Row],[SibSp]:[Ones]],$R$4:$AA$4)</f>
        <v>0.19002625469670581</v>
      </c>
      <c r="AD597" s="3">
        <f>(AC597-Table13[[#This Row],[Survived]])^2</f>
        <v>3.6109977474057309E-2</v>
      </c>
    </row>
    <row r="598" spans="1:30" x14ac:dyDescent="0.35">
      <c r="A598">
        <v>0</v>
      </c>
      <c r="B598" t="s">
        <v>9</v>
      </c>
      <c r="C598">
        <v>2</v>
      </c>
      <c r="D598" t="s">
        <v>8</v>
      </c>
      <c r="E598">
        <v>37</v>
      </c>
      <c r="F598" s="2">
        <v>26</v>
      </c>
      <c r="G598">
        <v>1</v>
      </c>
      <c r="H598">
        <v>0</v>
      </c>
      <c r="I598" s="3">
        <f>Table13[Age]/$E$1</f>
        <v>0.46250000000000002</v>
      </c>
      <c r="J598" s="3">
        <f>LOG10(Table13[Fare] + 1)</f>
        <v>1.4313637641589874</v>
      </c>
      <c r="K598" s="5">
        <v>0</v>
      </c>
      <c r="L598">
        <v>1</v>
      </c>
      <c r="M598">
        <f t="shared" si="18"/>
        <v>1</v>
      </c>
      <c r="N598">
        <f t="shared" si="19"/>
        <v>0</v>
      </c>
      <c r="O598">
        <f>IF(Table13[Sex]="male",1,0)</f>
        <v>1</v>
      </c>
      <c r="P598">
        <v>1</v>
      </c>
      <c r="AC598" s="3">
        <f>SUMPRODUCT(Table13[[#This Row],[SibSp]:[Ones]],$R$4:$AA$4)</f>
        <v>0.28670810330037771</v>
      </c>
      <c r="AD598" s="3">
        <f>(AC598-Table13[[#This Row],[Survived]])^2</f>
        <v>8.2201536498100053E-2</v>
      </c>
    </row>
    <row r="599" spans="1:30" x14ac:dyDescent="0.35">
      <c r="A599">
        <v>0</v>
      </c>
      <c r="B599" t="s">
        <v>9</v>
      </c>
      <c r="C599">
        <v>3</v>
      </c>
      <c r="D599" t="s">
        <v>8</v>
      </c>
      <c r="E599">
        <v>36</v>
      </c>
      <c r="F599" s="2">
        <v>24.15</v>
      </c>
      <c r="G599">
        <v>1</v>
      </c>
      <c r="H599">
        <v>1</v>
      </c>
      <c r="I599" s="3">
        <f>Table13[Age]/$E$1</f>
        <v>0.45</v>
      </c>
      <c r="J599" s="3">
        <f>LOG10(Table13[Fare] + 1)</f>
        <v>1.4005379893919461</v>
      </c>
      <c r="K599" s="5">
        <v>0</v>
      </c>
      <c r="L599">
        <v>0</v>
      </c>
      <c r="M599">
        <f t="shared" si="18"/>
        <v>1</v>
      </c>
      <c r="N599">
        <f t="shared" si="19"/>
        <v>0</v>
      </c>
      <c r="O599">
        <f>IF(Table13[Sex]="male",1,0)</f>
        <v>1</v>
      </c>
      <c r="P599">
        <v>1</v>
      </c>
      <c r="AC599" s="3">
        <f>SUMPRODUCT(Table13[[#This Row],[SibSp]:[Ones]],$R$4:$AA$4)</f>
        <v>0.27978927493437161</v>
      </c>
      <c r="AD599" s="3">
        <f>(AC599-Table13[[#This Row],[Survived]])^2</f>
        <v>7.8282038368301388E-2</v>
      </c>
    </row>
    <row r="600" spans="1:30" x14ac:dyDescent="0.35">
      <c r="A600">
        <v>1</v>
      </c>
      <c r="B600" t="s">
        <v>9</v>
      </c>
      <c r="C600">
        <v>2</v>
      </c>
      <c r="D600" t="s">
        <v>10</v>
      </c>
      <c r="F600" s="2">
        <v>33</v>
      </c>
      <c r="G600">
        <v>0</v>
      </c>
      <c r="H600">
        <v>0</v>
      </c>
      <c r="I600" s="3">
        <f>Table13[Age]/$E$1</f>
        <v>0</v>
      </c>
      <c r="J600" s="3">
        <f>LOG10(Table13[Fare] + 1)</f>
        <v>1.5314789170422551</v>
      </c>
      <c r="K600" s="5">
        <v>0</v>
      </c>
      <c r="L600">
        <v>1</v>
      </c>
      <c r="M600">
        <f t="shared" si="18"/>
        <v>0</v>
      </c>
      <c r="N600">
        <f t="shared" si="19"/>
        <v>1</v>
      </c>
      <c r="O600">
        <f>IF(Table13[Sex]="male",1,0)</f>
        <v>0</v>
      </c>
      <c r="P600">
        <v>1</v>
      </c>
      <c r="AC600" s="3">
        <f>SUMPRODUCT(Table13[[#This Row],[SibSp]:[Ones]],$R$4:$AA$4)</f>
        <v>0.4432356808544729</v>
      </c>
      <c r="AD600" s="3">
        <f>(AC600-Table13[[#This Row],[Survived]])^2</f>
        <v>0.30998650707358244</v>
      </c>
    </row>
    <row r="601" spans="1:30" x14ac:dyDescent="0.35">
      <c r="A601">
        <v>0</v>
      </c>
      <c r="B601" t="s">
        <v>9</v>
      </c>
      <c r="C601">
        <v>3</v>
      </c>
      <c r="D601" t="s">
        <v>8</v>
      </c>
      <c r="E601">
        <v>49</v>
      </c>
      <c r="F601" s="2">
        <v>0</v>
      </c>
      <c r="G601">
        <v>0</v>
      </c>
      <c r="H601">
        <v>0</v>
      </c>
      <c r="I601" s="3">
        <f>Table13[Age]/$E$1</f>
        <v>0.61250000000000004</v>
      </c>
      <c r="J601" s="3">
        <f>LOG10(Table13[Fare] + 1)</f>
        <v>0</v>
      </c>
      <c r="K601" s="5">
        <v>0</v>
      </c>
      <c r="L601">
        <v>0</v>
      </c>
      <c r="M601">
        <f t="shared" si="18"/>
        <v>0</v>
      </c>
      <c r="N601">
        <f t="shared" si="19"/>
        <v>1</v>
      </c>
      <c r="O601">
        <f>IF(Table13[Sex]="male",1,0)</f>
        <v>1</v>
      </c>
      <c r="P601">
        <v>1</v>
      </c>
      <c r="AC601" s="3">
        <f>SUMPRODUCT(Table13[[#This Row],[SibSp]:[Ones]],$R$4:$AA$4)</f>
        <v>0.14254506640560771</v>
      </c>
      <c r="AD601" s="3">
        <f>(AC601-Table13[[#This Row],[Survived]])^2</f>
        <v>2.0319095956579113E-2</v>
      </c>
    </row>
    <row r="602" spans="1:30" x14ac:dyDescent="0.35">
      <c r="A602">
        <v>0</v>
      </c>
      <c r="B602" t="s">
        <v>11</v>
      </c>
      <c r="C602">
        <v>3</v>
      </c>
      <c r="D602" t="s">
        <v>8</v>
      </c>
      <c r="F602" s="2">
        <v>7.2249999999999996</v>
      </c>
      <c r="G602">
        <v>0</v>
      </c>
      <c r="H602">
        <v>0</v>
      </c>
      <c r="I602" s="3">
        <f>Table13[Age]/$E$1</f>
        <v>0</v>
      </c>
      <c r="J602" s="3">
        <f>LOG10(Table13[Fare] + 1)</f>
        <v>0.91513590662201194</v>
      </c>
      <c r="K602" s="5">
        <v>0</v>
      </c>
      <c r="L602">
        <v>0</v>
      </c>
      <c r="M602">
        <f t="shared" si="18"/>
        <v>1</v>
      </c>
      <c r="N602">
        <f t="shared" si="19"/>
        <v>0</v>
      </c>
      <c r="O602">
        <f>IF(Table13[Sex]="male",1,0)</f>
        <v>1</v>
      </c>
      <c r="P602">
        <v>1</v>
      </c>
      <c r="AC602" s="3">
        <f>SUMPRODUCT(Table13[[#This Row],[SibSp]:[Ones]],$R$4:$AA$4)</f>
        <v>0.18476569299759946</v>
      </c>
      <c r="AD602" s="3">
        <f>(AC602-Table13[[#This Row],[Survived]])^2</f>
        <v>3.4138361308883175E-2</v>
      </c>
    </row>
    <row r="603" spans="1:30" x14ac:dyDescent="0.35">
      <c r="A603">
        <v>1</v>
      </c>
      <c r="B603" t="s">
        <v>11</v>
      </c>
      <c r="C603">
        <v>1</v>
      </c>
      <c r="D603" t="s">
        <v>8</v>
      </c>
      <c r="E603">
        <v>49</v>
      </c>
      <c r="F603" s="2">
        <v>56.929200000000002</v>
      </c>
      <c r="G603">
        <v>1</v>
      </c>
      <c r="H603">
        <v>0</v>
      </c>
      <c r="I603" s="3">
        <f>Table13[Age]/$E$1</f>
        <v>0.61250000000000004</v>
      </c>
      <c r="J603" s="3">
        <f>LOG10(Table13[Fare] + 1)</f>
        <v>1.7628975309505581</v>
      </c>
      <c r="K603" s="5">
        <v>1</v>
      </c>
      <c r="L603">
        <v>0</v>
      </c>
      <c r="M603">
        <f t="shared" si="18"/>
        <v>1</v>
      </c>
      <c r="N603">
        <f t="shared" si="19"/>
        <v>0</v>
      </c>
      <c r="O603">
        <f>IF(Table13[Sex]="male",1,0)</f>
        <v>1</v>
      </c>
      <c r="P603">
        <v>1</v>
      </c>
      <c r="AC603" s="3">
        <f>SUMPRODUCT(Table13[[#This Row],[SibSp]:[Ones]],$R$4:$AA$4)</f>
        <v>0.57022106318680021</v>
      </c>
      <c r="AD603" s="3">
        <f>(AC603-Table13[[#This Row],[Survived]])^2</f>
        <v>0.18470993452828438</v>
      </c>
    </row>
    <row r="604" spans="1:30" x14ac:dyDescent="0.35">
      <c r="A604">
        <v>1</v>
      </c>
      <c r="B604" t="s">
        <v>9</v>
      </c>
      <c r="C604">
        <v>2</v>
      </c>
      <c r="D604" t="s">
        <v>10</v>
      </c>
      <c r="E604">
        <v>24</v>
      </c>
      <c r="F604" s="2">
        <v>27</v>
      </c>
      <c r="G604">
        <v>2</v>
      </c>
      <c r="H604">
        <v>1</v>
      </c>
      <c r="I604" s="3">
        <f>Table13[Age]/$E$1</f>
        <v>0.3</v>
      </c>
      <c r="J604" s="3">
        <f>LOG10(Table13[Fare] + 1)</f>
        <v>1.4471580313422192</v>
      </c>
      <c r="K604" s="5">
        <v>0</v>
      </c>
      <c r="L604">
        <v>1</v>
      </c>
      <c r="M604">
        <f t="shared" si="18"/>
        <v>1</v>
      </c>
      <c r="N604">
        <f t="shared" si="19"/>
        <v>0</v>
      </c>
      <c r="O604">
        <f>IF(Table13[Sex]="male",1,0)</f>
        <v>0</v>
      </c>
      <c r="P604">
        <v>1</v>
      </c>
      <c r="AC604" s="3">
        <f>SUMPRODUCT(Table13[[#This Row],[SibSp]:[Ones]],$R$4:$AA$4)</f>
        <v>0.28980003037504676</v>
      </c>
      <c r="AD604" s="3">
        <f>(AC604-Table13[[#This Row],[Survived]])^2</f>
        <v>0.50438399685528446</v>
      </c>
    </row>
    <row r="605" spans="1:30" x14ac:dyDescent="0.35">
      <c r="A605">
        <v>0</v>
      </c>
      <c r="B605" t="s">
        <v>9</v>
      </c>
      <c r="C605">
        <v>3</v>
      </c>
      <c r="D605" t="s">
        <v>8</v>
      </c>
      <c r="F605" s="2">
        <v>7.8958000000000004</v>
      </c>
      <c r="G605">
        <v>0</v>
      </c>
      <c r="H605">
        <v>0</v>
      </c>
      <c r="I605" s="3">
        <f>Table13[Age]/$E$1</f>
        <v>0</v>
      </c>
      <c r="J605" s="3">
        <f>LOG10(Table13[Fare] + 1)</f>
        <v>0.94918501031343461</v>
      </c>
      <c r="K605" s="5">
        <v>0</v>
      </c>
      <c r="L605">
        <v>0</v>
      </c>
      <c r="M605">
        <f t="shared" si="18"/>
        <v>1</v>
      </c>
      <c r="N605">
        <f t="shared" si="19"/>
        <v>0</v>
      </c>
      <c r="O605">
        <f>IF(Table13[Sex]="male",1,0)</f>
        <v>1</v>
      </c>
      <c r="P605">
        <v>1</v>
      </c>
      <c r="AC605" s="3">
        <f>SUMPRODUCT(Table13[[#This Row],[SibSp]:[Ones]],$R$4:$AA$4)</f>
        <v>0.19143123463687806</v>
      </c>
      <c r="AD605" s="3">
        <f>(AC605-Table13[[#This Row],[Survived]])^2</f>
        <v>3.664591759459946E-2</v>
      </c>
    </row>
    <row r="606" spans="1:30" x14ac:dyDescent="0.35">
      <c r="A606">
        <v>0</v>
      </c>
      <c r="B606" t="s">
        <v>9</v>
      </c>
      <c r="C606">
        <v>1</v>
      </c>
      <c r="D606" t="s">
        <v>8</v>
      </c>
      <c r="F606" s="2">
        <v>42.4</v>
      </c>
      <c r="G606">
        <v>0</v>
      </c>
      <c r="H606">
        <v>0</v>
      </c>
      <c r="I606" s="3">
        <f>Table13[Age]/$E$1</f>
        <v>0</v>
      </c>
      <c r="J606" s="3">
        <f>LOG10(Table13[Fare] + 1)</f>
        <v>1.6374897295125106</v>
      </c>
      <c r="K606" s="5">
        <v>1</v>
      </c>
      <c r="L606">
        <v>0</v>
      </c>
      <c r="M606">
        <f t="shared" si="18"/>
        <v>0</v>
      </c>
      <c r="N606">
        <f t="shared" si="19"/>
        <v>1</v>
      </c>
      <c r="O606">
        <f>IF(Table13[Sex]="male",1,0)</f>
        <v>1</v>
      </c>
      <c r="P606">
        <v>1</v>
      </c>
      <c r="AC606" s="3">
        <f>SUMPRODUCT(Table13[[#This Row],[SibSp]:[Ones]],$R$4:$AA$4)</f>
        <v>0.68259967704818791</v>
      </c>
      <c r="AD606" s="3">
        <f>(AC606-Table13[[#This Row],[Survived]])^2</f>
        <v>0.46594231910629041</v>
      </c>
    </row>
    <row r="607" spans="1:30" x14ac:dyDescent="0.35">
      <c r="A607">
        <v>0</v>
      </c>
      <c r="B607" t="s">
        <v>9</v>
      </c>
      <c r="C607">
        <v>3</v>
      </c>
      <c r="D607" t="s">
        <v>8</v>
      </c>
      <c r="E607">
        <v>44</v>
      </c>
      <c r="F607" s="2">
        <v>8.0500000000000007</v>
      </c>
      <c r="G607">
        <v>0</v>
      </c>
      <c r="H607">
        <v>0</v>
      </c>
      <c r="I607" s="3">
        <f>Table13[Age]/$E$1</f>
        <v>0.55000000000000004</v>
      </c>
      <c r="J607" s="3">
        <f>LOG10(Table13[Fare] + 1)</f>
        <v>0.9566485792052033</v>
      </c>
      <c r="K607" s="5">
        <v>0</v>
      </c>
      <c r="L607">
        <v>0</v>
      </c>
      <c r="M607">
        <f t="shared" si="18"/>
        <v>1</v>
      </c>
      <c r="N607">
        <f t="shared" si="19"/>
        <v>0</v>
      </c>
      <c r="O607">
        <f>IF(Table13[Sex]="male",1,0)</f>
        <v>1</v>
      </c>
      <c r="P607">
        <v>1</v>
      </c>
      <c r="AC607" s="3">
        <f>SUMPRODUCT(Table13[[#This Row],[SibSp]:[Ones]],$R$4:$AA$4)</f>
        <v>0.19289232241400625</v>
      </c>
      <c r="AD607" s="3">
        <f>(AC607-Table13[[#This Row],[Survived]])^2</f>
        <v>3.7207448046268937E-2</v>
      </c>
    </row>
    <row r="608" spans="1:30" x14ac:dyDescent="0.35">
      <c r="A608">
        <v>1</v>
      </c>
      <c r="B608" t="s">
        <v>11</v>
      </c>
      <c r="C608">
        <v>1</v>
      </c>
      <c r="D608" t="s">
        <v>8</v>
      </c>
      <c r="E608">
        <v>35</v>
      </c>
      <c r="F608" s="2">
        <v>26.55</v>
      </c>
      <c r="G608">
        <v>0</v>
      </c>
      <c r="H608">
        <v>0</v>
      </c>
      <c r="I608" s="3">
        <f>Table13[Age]/$E$1</f>
        <v>0.4375</v>
      </c>
      <c r="J608" s="3">
        <f>LOG10(Table13[Fare] + 1)</f>
        <v>1.4401216031878039</v>
      </c>
      <c r="K608" s="5">
        <v>1</v>
      </c>
      <c r="L608">
        <v>0</v>
      </c>
      <c r="M608">
        <f t="shared" si="18"/>
        <v>1</v>
      </c>
      <c r="N608">
        <f t="shared" si="19"/>
        <v>0</v>
      </c>
      <c r="O608">
        <f>IF(Table13[Sex]="male",1,0)</f>
        <v>1</v>
      </c>
      <c r="P608">
        <v>1</v>
      </c>
      <c r="AC608" s="3">
        <f>SUMPRODUCT(Table13[[#This Row],[SibSp]:[Ones]],$R$4:$AA$4)</f>
        <v>0.50703360291889898</v>
      </c>
      <c r="AD608" s="3">
        <f>(AC608-Table13[[#This Row],[Survived]])^2</f>
        <v>0.24301586865112176</v>
      </c>
    </row>
    <row r="609" spans="1:30" x14ac:dyDescent="0.35">
      <c r="A609">
        <v>0</v>
      </c>
      <c r="B609" t="s">
        <v>9</v>
      </c>
      <c r="C609">
        <v>3</v>
      </c>
      <c r="D609" t="s">
        <v>8</v>
      </c>
      <c r="E609">
        <v>36</v>
      </c>
      <c r="F609" s="2">
        <v>15.55</v>
      </c>
      <c r="G609">
        <v>1</v>
      </c>
      <c r="H609">
        <v>0</v>
      </c>
      <c r="I609" s="3">
        <f>Table13[Age]/$E$1</f>
        <v>0.45</v>
      </c>
      <c r="J609" s="3">
        <f>LOG10(Table13[Fare] + 1)</f>
        <v>1.2187979981117376</v>
      </c>
      <c r="K609" s="5">
        <v>0</v>
      </c>
      <c r="L609">
        <v>0</v>
      </c>
      <c r="M609">
        <f t="shared" si="18"/>
        <v>1</v>
      </c>
      <c r="N609">
        <f t="shared" si="19"/>
        <v>0</v>
      </c>
      <c r="O609">
        <f>IF(Table13[Sex]="male",1,0)</f>
        <v>1</v>
      </c>
      <c r="P609">
        <v>1</v>
      </c>
      <c r="AC609" s="3">
        <f>SUMPRODUCT(Table13[[#This Row],[SibSp]:[Ones]],$R$4:$AA$4)</f>
        <v>0.24421137865907191</v>
      </c>
      <c r="AD609" s="3">
        <f>(AC609-Table13[[#This Row],[Survived]])^2</f>
        <v>5.9639197466564604E-2</v>
      </c>
    </row>
    <row r="610" spans="1:30" x14ac:dyDescent="0.35">
      <c r="A610">
        <v>0</v>
      </c>
      <c r="B610" t="s">
        <v>9</v>
      </c>
      <c r="C610">
        <v>3</v>
      </c>
      <c r="D610" t="s">
        <v>8</v>
      </c>
      <c r="E610">
        <v>30</v>
      </c>
      <c r="F610" s="2">
        <v>7.8958000000000004</v>
      </c>
      <c r="G610">
        <v>0</v>
      </c>
      <c r="H610">
        <v>0</v>
      </c>
      <c r="I610" s="3">
        <f>Table13[Age]/$E$1</f>
        <v>0.375</v>
      </c>
      <c r="J610" s="3">
        <f>LOG10(Table13[Fare] + 1)</f>
        <v>0.94918501031343461</v>
      </c>
      <c r="K610" s="5">
        <v>0</v>
      </c>
      <c r="L610">
        <v>0</v>
      </c>
      <c r="M610">
        <f t="shared" si="18"/>
        <v>0</v>
      </c>
      <c r="N610">
        <f t="shared" si="19"/>
        <v>1</v>
      </c>
      <c r="O610">
        <f>IF(Table13[Sex]="male",1,0)</f>
        <v>1</v>
      </c>
      <c r="P610">
        <v>1</v>
      </c>
      <c r="AC610" s="3">
        <f>SUMPRODUCT(Table13[[#This Row],[SibSp]:[Ones]],$R$4:$AA$4)</f>
        <v>0.32836000787841602</v>
      </c>
      <c r="AD610" s="3">
        <f>(AC610-Table13[[#This Row],[Survived]])^2</f>
        <v>0.10782029477391343</v>
      </c>
    </row>
    <row r="611" spans="1:30" x14ac:dyDescent="0.35">
      <c r="A611">
        <v>1</v>
      </c>
      <c r="B611" t="s">
        <v>9</v>
      </c>
      <c r="C611">
        <v>1</v>
      </c>
      <c r="D611" t="s">
        <v>8</v>
      </c>
      <c r="E611">
        <v>27</v>
      </c>
      <c r="F611" s="2">
        <v>30.5</v>
      </c>
      <c r="G611">
        <v>0</v>
      </c>
      <c r="H611">
        <v>0</v>
      </c>
      <c r="I611" s="3">
        <f>Table13[Age]/$E$1</f>
        <v>0.33750000000000002</v>
      </c>
      <c r="J611" s="3">
        <f>LOG10(Table13[Fare] + 1)</f>
        <v>1.4983105537896004</v>
      </c>
      <c r="K611" s="5">
        <v>1</v>
      </c>
      <c r="L611">
        <v>0</v>
      </c>
      <c r="M611">
        <f t="shared" si="18"/>
        <v>1</v>
      </c>
      <c r="N611">
        <f t="shared" si="19"/>
        <v>0</v>
      </c>
      <c r="O611">
        <f>IF(Table13[Sex]="male",1,0)</f>
        <v>1</v>
      </c>
      <c r="P611">
        <v>1</v>
      </c>
      <c r="AC611" s="3">
        <f>SUMPRODUCT(Table13[[#This Row],[SibSp]:[Ones]],$R$4:$AA$4)</f>
        <v>0.51842482415917812</v>
      </c>
      <c r="AD611" s="3">
        <f>(AC611-Table13[[#This Row],[Survived]])^2</f>
        <v>0.23191464998611852</v>
      </c>
    </row>
    <row r="612" spans="1:30" x14ac:dyDescent="0.35">
      <c r="A612">
        <v>1</v>
      </c>
      <c r="B612" t="s">
        <v>11</v>
      </c>
      <c r="C612">
        <v>2</v>
      </c>
      <c r="D612" t="s">
        <v>10</v>
      </c>
      <c r="E612">
        <v>22</v>
      </c>
      <c r="F612" s="2">
        <v>41.5792</v>
      </c>
      <c r="G612">
        <v>1</v>
      </c>
      <c r="H612">
        <v>2</v>
      </c>
      <c r="I612" s="3">
        <f>Table13[Age]/$E$1</f>
        <v>0.27500000000000002</v>
      </c>
      <c r="J612" s="3">
        <f>LOG10(Table13[Fare] + 1)</f>
        <v>1.6291974974299364</v>
      </c>
      <c r="K612" s="5">
        <v>0</v>
      </c>
      <c r="L612">
        <v>1</v>
      </c>
      <c r="M612">
        <f t="shared" si="18"/>
        <v>1</v>
      </c>
      <c r="N612">
        <f t="shared" si="19"/>
        <v>0</v>
      </c>
      <c r="O612">
        <f>IF(Table13[Sex]="male",1,0)</f>
        <v>0</v>
      </c>
      <c r="P612">
        <v>1</v>
      </c>
      <c r="AC612" s="3">
        <f>SUMPRODUCT(Table13[[#This Row],[SibSp]:[Ones]],$R$4:$AA$4)</f>
        <v>0.32543655262233834</v>
      </c>
      <c r="AD612" s="3">
        <f>(AC612-Table13[[#This Row],[Survived]])^2</f>
        <v>0.45503584453803525</v>
      </c>
    </row>
    <row r="613" spans="1:30" x14ac:dyDescent="0.35">
      <c r="A613">
        <v>1</v>
      </c>
      <c r="B613" t="s">
        <v>9</v>
      </c>
      <c r="C613">
        <v>1</v>
      </c>
      <c r="D613" t="s">
        <v>10</v>
      </c>
      <c r="E613">
        <v>40</v>
      </c>
      <c r="F613" s="2">
        <v>153.46250000000001</v>
      </c>
      <c r="G613">
        <v>0</v>
      </c>
      <c r="H613">
        <v>0</v>
      </c>
      <c r="I613" s="3">
        <f>Table13[Age]/$E$1</f>
        <v>0.5</v>
      </c>
      <c r="J613" s="3">
        <f>LOG10(Table13[Fare] + 1)</f>
        <v>2.1888230596841365</v>
      </c>
      <c r="K613" s="5">
        <v>1</v>
      </c>
      <c r="L613">
        <v>0</v>
      </c>
      <c r="M613">
        <f t="shared" si="18"/>
        <v>1</v>
      </c>
      <c r="N613">
        <f t="shared" si="19"/>
        <v>0</v>
      </c>
      <c r="O613">
        <f>IF(Table13[Sex]="male",1,0)</f>
        <v>0</v>
      </c>
      <c r="P613">
        <v>1</v>
      </c>
      <c r="AC613" s="3">
        <f>SUMPRODUCT(Table13[[#This Row],[SibSp]:[Ones]],$R$4:$AA$4)</f>
        <v>0.65360135926550733</v>
      </c>
      <c r="AD613" s="3">
        <f>(AC613-Table13[[#This Row],[Survived]])^2</f>
        <v>0.11999201830270412</v>
      </c>
    </row>
    <row r="614" spans="1:30" x14ac:dyDescent="0.35">
      <c r="A614">
        <v>0</v>
      </c>
      <c r="B614" t="s">
        <v>9</v>
      </c>
      <c r="C614">
        <v>3</v>
      </c>
      <c r="D614" t="s">
        <v>10</v>
      </c>
      <c r="E614">
        <v>39</v>
      </c>
      <c r="F614" s="2">
        <v>31.274999999999999</v>
      </c>
      <c r="G614">
        <v>1</v>
      </c>
      <c r="H614">
        <v>5</v>
      </c>
      <c r="I614" s="3">
        <f>Table13[Age]/$E$1</f>
        <v>0.48749999999999999</v>
      </c>
      <c r="J614" s="3">
        <f>LOG10(Table13[Fare] + 1)</f>
        <v>1.5088662509384578</v>
      </c>
      <c r="K614" s="5">
        <v>0</v>
      </c>
      <c r="L614">
        <v>0</v>
      </c>
      <c r="M614">
        <f t="shared" si="18"/>
        <v>0</v>
      </c>
      <c r="N614">
        <f t="shared" si="19"/>
        <v>0</v>
      </c>
      <c r="O614">
        <f>IF(Table13[Sex]="male",1,0)</f>
        <v>0</v>
      </c>
      <c r="P614">
        <v>1</v>
      </c>
      <c r="AC614" s="3">
        <f>SUMPRODUCT(Table13[[#This Row],[SibSp]:[Ones]],$R$4:$AA$4)</f>
        <v>0.29537960572706795</v>
      </c>
      <c r="AD614" s="3">
        <f>(AC614-Table13[[#This Row],[Survived]])^2</f>
        <v>8.7249111479478114E-2</v>
      </c>
    </row>
    <row r="615" spans="1:30" x14ac:dyDescent="0.35">
      <c r="A615">
        <v>0</v>
      </c>
      <c r="B615" t="s">
        <v>9</v>
      </c>
      <c r="C615">
        <v>3</v>
      </c>
      <c r="D615" t="s">
        <v>8</v>
      </c>
      <c r="F615" s="2">
        <v>7.05</v>
      </c>
      <c r="G615">
        <v>0</v>
      </c>
      <c r="H615">
        <v>0</v>
      </c>
      <c r="I615" s="3">
        <f>Table13[Age]/$E$1</f>
        <v>0</v>
      </c>
      <c r="J615" s="3">
        <f>LOG10(Table13[Fare] + 1)</f>
        <v>0.90579588036786851</v>
      </c>
      <c r="K615" s="5">
        <v>0</v>
      </c>
      <c r="L615">
        <v>0</v>
      </c>
      <c r="M615">
        <f t="shared" si="18"/>
        <v>0</v>
      </c>
      <c r="N615">
        <f t="shared" si="19"/>
        <v>0</v>
      </c>
      <c r="O615">
        <f>IF(Table13[Sex]="male",1,0)</f>
        <v>1</v>
      </c>
      <c r="P615">
        <v>1</v>
      </c>
      <c r="AC615" s="3">
        <f>SUMPRODUCT(Table13[[#This Row],[SibSp]:[Ones]],$R$4:$AA$4)</f>
        <v>0.17732097185277695</v>
      </c>
      <c r="AD615" s="3">
        <f>(AC615-Table13[[#This Row],[Survived]])^2</f>
        <v>3.1442727058813319E-2</v>
      </c>
    </row>
    <row r="616" spans="1:30" x14ac:dyDescent="0.35">
      <c r="A616">
        <v>1</v>
      </c>
      <c r="B616" t="s">
        <v>12</v>
      </c>
      <c r="C616">
        <v>3</v>
      </c>
      <c r="D616" t="s">
        <v>10</v>
      </c>
      <c r="F616" s="2">
        <v>15.5</v>
      </c>
      <c r="G616">
        <v>1</v>
      </c>
      <c r="H616">
        <v>0</v>
      </c>
      <c r="I616" s="3">
        <f>Table13[Age]/$E$1</f>
        <v>0</v>
      </c>
      <c r="J616" s="3">
        <f>LOG10(Table13[Fare] + 1)</f>
        <v>1.2174839442139063</v>
      </c>
      <c r="K616" s="5">
        <v>0</v>
      </c>
      <c r="L616">
        <v>0</v>
      </c>
      <c r="M616">
        <f t="shared" si="18"/>
        <v>1</v>
      </c>
      <c r="N616">
        <f t="shared" si="19"/>
        <v>0</v>
      </c>
      <c r="O616">
        <f>IF(Table13[Sex]="male",1,0)</f>
        <v>0</v>
      </c>
      <c r="P616">
        <v>1</v>
      </c>
      <c r="AC616" s="3">
        <f>SUMPRODUCT(Table13[[#This Row],[SibSp]:[Ones]],$R$4:$AA$4)</f>
        <v>0.24395413602937951</v>
      </c>
      <c r="AD616" s="3">
        <f>(AC616-Table13[[#This Row],[Survived]])^2</f>
        <v>0.57160534842708188</v>
      </c>
    </row>
    <row r="617" spans="1:30" x14ac:dyDescent="0.35">
      <c r="A617">
        <v>0</v>
      </c>
      <c r="B617" t="s">
        <v>12</v>
      </c>
      <c r="C617">
        <v>3</v>
      </c>
      <c r="D617" t="s">
        <v>8</v>
      </c>
      <c r="F617" s="2">
        <v>7.75</v>
      </c>
      <c r="G617">
        <v>0</v>
      </c>
      <c r="H617">
        <v>0</v>
      </c>
      <c r="I617" s="3">
        <f>Table13[Age]/$E$1</f>
        <v>0</v>
      </c>
      <c r="J617" s="3">
        <f>LOG10(Table13[Fare] + 1)</f>
        <v>0.94200805302231327</v>
      </c>
      <c r="K617" s="5">
        <v>0</v>
      </c>
      <c r="L617">
        <v>0</v>
      </c>
      <c r="M617">
        <f t="shared" si="18"/>
        <v>1</v>
      </c>
      <c r="N617">
        <f t="shared" si="19"/>
        <v>0</v>
      </c>
      <c r="O617">
        <f>IF(Table13[Sex]="male",1,0)</f>
        <v>1</v>
      </c>
      <c r="P617">
        <v>1</v>
      </c>
      <c r="AC617" s="3">
        <f>SUMPRODUCT(Table13[[#This Row],[SibSp]:[Ones]],$R$4:$AA$4)</f>
        <v>0.19002625469670581</v>
      </c>
      <c r="AD617" s="3">
        <f>(AC617-Table13[[#This Row],[Survived]])^2</f>
        <v>3.6109977474057309E-2</v>
      </c>
    </row>
    <row r="618" spans="1:30" x14ac:dyDescent="0.35">
      <c r="A618">
        <v>0</v>
      </c>
      <c r="B618" t="s">
        <v>9</v>
      </c>
      <c r="C618">
        <v>3</v>
      </c>
      <c r="D618" t="s">
        <v>8</v>
      </c>
      <c r="E618">
        <v>35</v>
      </c>
      <c r="F618" s="2">
        <v>8.0500000000000007</v>
      </c>
      <c r="G618">
        <v>0</v>
      </c>
      <c r="H618">
        <v>0</v>
      </c>
      <c r="I618" s="3">
        <f>Table13[Age]/$E$1</f>
        <v>0.4375</v>
      </c>
      <c r="J618" s="3">
        <f>LOG10(Table13[Fare] + 1)</f>
        <v>0.9566485792052033</v>
      </c>
      <c r="K618" s="5">
        <v>0</v>
      </c>
      <c r="L618">
        <v>0</v>
      </c>
      <c r="M618">
        <f t="shared" si="18"/>
        <v>1</v>
      </c>
      <c r="N618">
        <f t="shared" si="19"/>
        <v>0</v>
      </c>
      <c r="O618">
        <f>IF(Table13[Sex]="male",1,0)</f>
        <v>1</v>
      </c>
      <c r="P618">
        <v>1</v>
      </c>
      <c r="AC618" s="3">
        <f>SUMPRODUCT(Table13[[#This Row],[SibSp]:[Ones]],$R$4:$AA$4)</f>
        <v>0.19289232241400625</v>
      </c>
      <c r="AD618" s="3">
        <f>(AC618-Table13[[#This Row],[Survived]])^2</f>
        <v>3.7207448046268937E-2</v>
      </c>
    </row>
    <row r="619" spans="1:30" x14ac:dyDescent="0.35">
      <c r="A619">
        <v>1</v>
      </c>
      <c r="B619" t="s">
        <v>9</v>
      </c>
      <c r="C619">
        <v>2</v>
      </c>
      <c r="D619" t="s">
        <v>10</v>
      </c>
      <c r="E619">
        <v>24</v>
      </c>
      <c r="F619" s="2">
        <v>65</v>
      </c>
      <c r="G619">
        <v>1</v>
      </c>
      <c r="H619">
        <v>2</v>
      </c>
      <c r="I619" s="3">
        <f>Table13[Age]/$E$1</f>
        <v>0.3</v>
      </c>
      <c r="J619" s="3">
        <f>LOG10(Table13[Fare] + 1)</f>
        <v>1.8195439355418688</v>
      </c>
      <c r="K619" s="5">
        <v>0</v>
      </c>
      <c r="L619">
        <v>1</v>
      </c>
      <c r="M619">
        <f t="shared" si="18"/>
        <v>1</v>
      </c>
      <c r="N619">
        <f t="shared" si="19"/>
        <v>0</v>
      </c>
      <c r="O619">
        <f>IF(Table13[Sex]="male",1,0)</f>
        <v>0</v>
      </c>
      <c r="P619">
        <v>1</v>
      </c>
      <c r="AC619" s="3">
        <f>SUMPRODUCT(Table13[[#This Row],[SibSp]:[Ones]],$R$4:$AA$4)</f>
        <v>0.36269926945100678</v>
      </c>
      <c r="AD619" s="3">
        <f>(AC619-Table13[[#This Row],[Survived]])^2</f>
        <v>0.40615222115828054</v>
      </c>
    </row>
    <row r="620" spans="1:30" x14ac:dyDescent="0.35">
      <c r="A620">
        <v>0</v>
      </c>
      <c r="B620" t="s">
        <v>9</v>
      </c>
      <c r="C620">
        <v>3</v>
      </c>
      <c r="D620" t="s">
        <v>8</v>
      </c>
      <c r="E620">
        <v>34</v>
      </c>
      <c r="F620" s="2">
        <v>14.4</v>
      </c>
      <c r="G620">
        <v>1</v>
      </c>
      <c r="H620">
        <v>1</v>
      </c>
      <c r="I620" s="3">
        <f>Table13[Age]/$E$1</f>
        <v>0.42499999999999999</v>
      </c>
      <c r="J620" s="3">
        <f>LOG10(Table13[Fare] + 1)</f>
        <v>1.1875207208364631</v>
      </c>
      <c r="K620" s="5">
        <v>0</v>
      </c>
      <c r="L620">
        <v>0</v>
      </c>
      <c r="M620">
        <f t="shared" si="18"/>
        <v>1</v>
      </c>
      <c r="N620">
        <f t="shared" si="19"/>
        <v>0</v>
      </c>
      <c r="O620">
        <f>IF(Table13[Sex]="male",1,0)</f>
        <v>1</v>
      </c>
      <c r="P620">
        <v>1</v>
      </c>
      <c r="AC620" s="3">
        <f>SUMPRODUCT(Table13[[#This Row],[SibSp]:[Ones]],$R$4:$AA$4)</f>
        <v>0.23808845701241127</v>
      </c>
      <c r="AD620" s="3">
        <f>(AC620-Table13[[#This Row],[Survived]])^2</f>
        <v>5.6686113362550812E-2</v>
      </c>
    </row>
    <row r="621" spans="1:30" x14ac:dyDescent="0.35">
      <c r="A621">
        <v>0</v>
      </c>
      <c r="B621" t="s">
        <v>9</v>
      </c>
      <c r="C621">
        <v>3</v>
      </c>
      <c r="D621" t="s">
        <v>10</v>
      </c>
      <c r="E621">
        <v>26</v>
      </c>
      <c r="F621" s="2">
        <v>16.100000000000001</v>
      </c>
      <c r="G621">
        <v>1</v>
      </c>
      <c r="H621">
        <v>0</v>
      </c>
      <c r="I621" s="3">
        <f>Table13[Age]/$E$1</f>
        <v>0.32500000000000001</v>
      </c>
      <c r="J621" s="3">
        <f>LOG10(Table13[Fare] + 1)</f>
        <v>1.2329961103921538</v>
      </c>
      <c r="K621" s="5">
        <v>0</v>
      </c>
      <c r="L621">
        <v>0</v>
      </c>
      <c r="M621">
        <f t="shared" si="18"/>
        <v>1</v>
      </c>
      <c r="N621">
        <f t="shared" si="19"/>
        <v>0</v>
      </c>
      <c r="O621">
        <f>IF(Table13[Sex]="male",1,0)</f>
        <v>0</v>
      </c>
      <c r="P621">
        <v>1</v>
      </c>
      <c r="AC621" s="3">
        <f>SUMPRODUCT(Table13[[#This Row],[SibSp]:[Ones]],$R$4:$AA$4)</f>
        <v>0.24699083827310303</v>
      </c>
      <c r="AD621" s="3">
        <f>(AC621-Table13[[#This Row],[Survived]])^2</f>
        <v>6.1004474190850137E-2</v>
      </c>
    </row>
    <row r="622" spans="1:30" x14ac:dyDescent="0.35">
      <c r="A622">
        <v>1</v>
      </c>
      <c r="B622" t="s">
        <v>9</v>
      </c>
      <c r="C622">
        <v>2</v>
      </c>
      <c r="D622" t="s">
        <v>10</v>
      </c>
      <c r="E622">
        <v>4</v>
      </c>
      <c r="F622" s="2">
        <v>39</v>
      </c>
      <c r="G622">
        <v>2</v>
      </c>
      <c r="H622">
        <v>1</v>
      </c>
      <c r="I622" s="3">
        <f>Table13[Age]/$E$1</f>
        <v>0.05</v>
      </c>
      <c r="J622" s="3">
        <f>LOG10(Table13[Fare] + 1)</f>
        <v>1.6020599913279623</v>
      </c>
      <c r="K622" s="5">
        <v>0</v>
      </c>
      <c r="L622">
        <v>1</v>
      </c>
      <c r="M622">
        <f t="shared" si="18"/>
        <v>0</v>
      </c>
      <c r="N622">
        <f t="shared" si="19"/>
        <v>1</v>
      </c>
      <c r="O622">
        <f>IF(Table13[Sex]="male",1,0)</f>
        <v>0</v>
      </c>
      <c r="P622">
        <v>1</v>
      </c>
      <c r="AC622" s="3">
        <f>SUMPRODUCT(Table13[[#This Row],[SibSp]:[Ones]],$R$4:$AA$4)</f>
        <v>0.45705281665516984</v>
      </c>
      <c r="AD622" s="3">
        <f>(AC622-Table13[[#This Row],[Survived]])^2</f>
        <v>0.29479164390208462</v>
      </c>
    </row>
    <row r="623" spans="1:30" x14ac:dyDescent="0.35">
      <c r="A623">
        <v>0</v>
      </c>
      <c r="B623" t="s">
        <v>9</v>
      </c>
      <c r="C623">
        <v>2</v>
      </c>
      <c r="D623" t="s">
        <v>8</v>
      </c>
      <c r="E623">
        <v>26</v>
      </c>
      <c r="F623" s="2">
        <v>10.5</v>
      </c>
      <c r="G623">
        <v>0</v>
      </c>
      <c r="H623">
        <v>0</v>
      </c>
      <c r="I623" s="3">
        <f>Table13[Age]/$E$1</f>
        <v>0.32500000000000001</v>
      </c>
      <c r="J623" s="3">
        <f>LOG10(Table13[Fare] + 1)</f>
        <v>1.0606978403536116</v>
      </c>
      <c r="K623" s="5">
        <v>0</v>
      </c>
      <c r="L623">
        <v>1</v>
      </c>
      <c r="M623">
        <f t="shared" si="18"/>
        <v>1</v>
      </c>
      <c r="N623">
        <f t="shared" si="19"/>
        <v>0</v>
      </c>
      <c r="O623">
        <f>IF(Table13[Sex]="male",1,0)</f>
        <v>1</v>
      </c>
      <c r="P623">
        <v>1</v>
      </c>
      <c r="AC623" s="3">
        <f>SUMPRODUCT(Table13[[#This Row],[SibSp]:[Ones]],$R$4:$AA$4)</f>
        <v>0.21414557208729343</v>
      </c>
      <c r="AD623" s="3">
        <f>(AC623-Table13[[#This Row],[Survived]])^2</f>
        <v>4.5858326044594187E-2</v>
      </c>
    </row>
    <row r="624" spans="1:30" x14ac:dyDescent="0.35">
      <c r="A624">
        <v>0</v>
      </c>
      <c r="B624" t="s">
        <v>11</v>
      </c>
      <c r="C624">
        <v>3</v>
      </c>
      <c r="D624" t="s">
        <v>8</v>
      </c>
      <c r="E624">
        <v>27</v>
      </c>
      <c r="F624" s="2">
        <v>14.4542</v>
      </c>
      <c r="G624">
        <v>1</v>
      </c>
      <c r="H624">
        <v>0</v>
      </c>
      <c r="I624" s="3">
        <f>Table13[Age]/$E$1</f>
        <v>0.33750000000000002</v>
      </c>
      <c r="J624" s="3">
        <f>LOG10(Table13[Fare] + 1)</f>
        <v>1.1890465283525415</v>
      </c>
      <c r="K624" s="5">
        <v>0</v>
      </c>
      <c r="L624">
        <v>0</v>
      </c>
      <c r="M624">
        <f t="shared" si="18"/>
        <v>0</v>
      </c>
      <c r="N624">
        <f t="shared" si="19"/>
        <v>1</v>
      </c>
      <c r="O624">
        <f>IF(Table13[Sex]="male",1,0)</f>
        <v>1</v>
      </c>
      <c r="P624">
        <v>1</v>
      </c>
      <c r="AC624" s="3">
        <f>SUMPRODUCT(Table13[[#This Row],[SibSp]:[Ones]],$R$4:$AA$4)</f>
        <v>0.37531592632607247</v>
      </c>
      <c r="AD624" s="3">
        <f>(AC624-Table13[[#This Row],[Survived]])^2</f>
        <v>0.14086204455399787</v>
      </c>
    </row>
    <row r="625" spans="1:30" x14ac:dyDescent="0.35">
      <c r="A625">
        <v>1</v>
      </c>
      <c r="B625" t="s">
        <v>9</v>
      </c>
      <c r="C625">
        <v>1</v>
      </c>
      <c r="D625" t="s">
        <v>8</v>
      </c>
      <c r="E625">
        <v>42</v>
      </c>
      <c r="F625" s="2">
        <v>52.554200000000002</v>
      </c>
      <c r="G625">
        <v>1</v>
      </c>
      <c r="H625">
        <v>0</v>
      </c>
      <c r="I625" s="3">
        <f>Table13[Age]/$E$1</f>
        <v>0.52500000000000002</v>
      </c>
      <c r="J625" s="3">
        <f>LOG10(Table13[Fare] + 1)</f>
        <v>1.7287935361444735</v>
      </c>
      <c r="K625" s="5">
        <v>1</v>
      </c>
      <c r="L625">
        <v>0</v>
      </c>
      <c r="M625">
        <f t="shared" si="18"/>
        <v>1</v>
      </c>
      <c r="N625">
        <f t="shared" si="19"/>
        <v>0</v>
      </c>
      <c r="O625">
        <f>IF(Table13[Sex]="male",1,0)</f>
        <v>1</v>
      </c>
      <c r="P625">
        <v>1</v>
      </c>
      <c r="AC625" s="3">
        <f>SUMPRODUCT(Table13[[#This Row],[SibSp]:[Ones]],$R$4:$AA$4)</f>
        <v>0.56354477591927477</v>
      </c>
      <c r="AD625" s="3">
        <f>(AC625-Table13[[#This Row],[Survived]])^2</f>
        <v>0.19049316262735608</v>
      </c>
    </row>
    <row r="626" spans="1:30" x14ac:dyDescent="0.35">
      <c r="A626">
        <v>1</v>
      </c>
      <c r="B626" t="s">
        <v>11</v>
      </c>
      <c r="C626">
        <v>3</v>
      </c>
      <c r="D626" t="s">
        <v>8</v>
      </c>
      <c r="E626">
        <v>20</v>
      </c>
      <c r="F626" s="2">
        <v>15.7417</v>
      </c>
      <c r="G626">
        <v>1</v>
      </c>
      <c r="H626">
        <v>1</v>
      </c>
      <c r="I626" s="3">
        <f>Table13[Age]/$E$1</f>
        <v>0.25</v>
      </c>
      <c r="J626" s="3">
        <f>LOG10(Table13[Fare] + 1)</f>
        <v>1.2237995553975871</v>
      </c>
      <c r="K626" s="5">
        <v>0</v>
      </c>
      <c r="L626">
        <v>0</v>
      </c>
      <c r="M626">
        <f t="shared" si="18"/>
        <v>1</v>
      </c>
      <c r="N626">
        <f t="shared" si="19"/>
        <v>0</v>
      </c>
      <c r="O626">
        <f>IF(Table13[Sex]="male",1,0)</f>
        <v>1</v>
      </c>
      <c r="P626">
        <v>1</v>
      </c>
      <c r="AC626" s="3">
        <f>SUMPRODUCT(Table13[[#This Row],[SibSp]:[Ones]],$R$4:$AA$4)</f>
        <v>0.24519049660156464</v>
      </c>
      <c r="AD626" s="3">
        <f>(AC626-Table13[[#This Row],[Survived]])^2</f>
        <v>0.56973738642059257</v>
      </c>
    </row>
    <row r="627" spans="1:30" x14ac:dyDescent="0.35">
      <c r="A627">
        <v>0</v>
      </c>
      <c r="B627" t="s">
        <v>9</v>
      </c>
      <c r="C627">
        <v>3</v>
      </c>
      <c r="D627" t="s">
        <v>8</v>
      </c>
      <c r="E627">
        <v>21</v>
      </c>
      <c r="F627" s="2">
        <v>7.8541999999999996</v>
      </c>
      <c r="G627">
        <v>0</v>
      </c>
      <c r="H627">
        <v>0</v>
      </c>
      <c r="I627" s="3">
        <f>Table13[Age]/$E$1</f>
        <v>0.26250000000000001</v>
      </c>
      <c r="J627" s="3">
        <f>LOG10(Table13[Fare] + 1)</f>
        <v>0.94714932766263737</v>
      </c>
      <c r="K627" s="5">
        <v>0</v>
      </c>
      <c r="L627">
        <v>0</v>
      </c>
      <c r="M627">
        <f t="shared" si="18"/>
        <v>1</v>
      </c>
      <c r="N627">
        <f t="shared" si="19"/>
        <v>0</v>
      </c>
      <c r="O627">
        <f>IF(Table13[Sex]="male",1,0)</f>
        <v>1</v>
      </c>
      <c r="P627">
        <v>1</v>
      </c>
      <c r="AC627" s="3">
        <f>SUMPRODUCT(Table13[[#This Row],[SibSp]:[Ones]],$R$4:$AA$4)</f>
        <v>0.19103272407412675</v>
      </c>
      <c r="AD627" s="3">
        <f>(AC627-Table13[[#This Row],[Survived]])^2</f>
        <v>3.6493501667181447E-2</v>
      </c>
    </row>
    <row r="628" spans="1:30" x14ac:dyDescent="0.35">
      <c r="A628">
        <v>0</v>
      </c>
      <c r="B628" t="s">
        <v>9</v>
      </c>
      <c r="C628">
        <v>3</v>
      </c>
      <c r="D628" t="s">
        <v>8</v>
      </c>
      <c r="E628">
        <v>21</v>
      </c>
      <c r="F628" s="2">
        <v>16.100000000000001</v>
      </c>
      <c r="G628">
        <v>0</v>
      </c>
      <c r="H628">
        <v>0</v>
      </c>
      <c r="I628" s="3">
        <f>Table13[Age]/$E$1</f>
        <v>0.26250000000000001</v>
      </c>
      <c r="J628" s="3">
        <f>LOG10(Table13[Fare] + 1)</f>
        <v>1.2329961103921538</v>
      </c>
      <c r="K628" s="5">
        <v>0</v>
      </c>
      <c r="L628">
        <v>0</v>
      </c>
      <c r="M628">
        <f t="shared" si="18"/>
        <v>0</v>
      </c>
      <c r="N628">
        <f t="shared" si="19"/>
        <v>0</v>
      </c>
      <c r="O628">
        <f>IF(Table13[Sex]="male",1,0)</f>
        <v>1</v>
      </c>
      <c r="P628">
        <v>1</v>
      </c>
      <c r="AC628" s="3">
        <f>SUMPRODUCT(Table13[[#This Row],[SibSp]:[Ones]],$R$4:$AA$4)</f>
        <v>0.24137454510903328</v>
      </c>
      <c r="AD628" s="3">
        <f>(AC628-Table13[[#This Row],[Survived]])^2</f>
        <v>5.8261671026592743E-2</v>
      </c>
    </row>
    <row r="629" spans="1:30" x14ac:dyDescent="0.35">
      <c r="A629">
        <v>0</v>
      </c>
      <c r="B629" t="s">
        <v>9</v>
      </c>
      <c r="C629">
        <v>1</v>
      </c>
      <c r="D629" t="s">
        <v>8</v>
      </c>
      <c r="E629">
        <v>61</v>
      </c>
      <c r="F629" s="2">
        <v>32.320799999999998</v>
      </c>
      <c r="G629">
        <v>0</v>
      </c>
      <c r="H629">
        <v>0</v>
      </c>
      <c r="I629" s="3">
        <f>Table13[Age]/$E$1</f>
        <v>0.76249999999999996</v>
      </c>
      <c r="J629" s="3">
        <f>LOG10(Table13[Fare] + 1)</f>
        <v>1.5227154198480362</v>
      </c>
      <c r="K629" s="5">
        <v>1</v>
      </c>
      <c r="L629">
        <v>0</v>
      </c>
      <c r="M629">
        <f t="shared" si="18"/>
        <v>1</v>
      </c>
      <c r="N629">
        <f t="shared" si="19"/>
        <v>0</v>
      </c>
      <c r="O629">
        <f>IF(Table13[Sex]="male",1,0)</f>
        <v>1</v>
      </c>
      <c r="P629">
        <v>1</v>
      </c>
      <c r="AC629" s="3">
        <f>SUMPRODUCT(Table13[[#This Row],[SibSp]:[Ones]],$R$4:$AA$4)</f>
        <v>0.52320238460211277</v>
      </c>
      <c r="AD629" s="3">
        <f>(AC629-Table13[[#This Row],[Survived]])^2</f>
        <v>0.27374073525333714</v>
      </c>
    </row>
    <row r="630" spans="1:30" x14ac:dyDescent="0.35">
      <c r="A630">
        <v>0</v>
      </c>
      <c r="B630" t="s">
        <v>12</v>
      </c>
      <c r="C630">
        <v>2</v>
      </c>
      <c r="D630" t="s">
        <v>8</v>
      </c>
      <c r="E630">
        <v>57</v>
      </c>
      <c r="F630" s="2">
        <v>12.35</v>
      </c>
      <c r="G630">
        <v>0</v>
      </c>
      <c r="H630">
        <v>0</v>
      </c>
      <c r="I630" s="3">
        <f>Table13[Age]/$E$1</f>
        <v>0.71250000000000002</v>
      </c>
      <c r="J630" s="3">
        <f>LOG10(Table13[Fare] + 1)</f>
        <v>1.1254812657005939</v>
      </c>
      <c r="K630" s="5">
        <v>0</v>
      </c>
      <c r="L630">
        <v>1</v>
      </c>
      <c r="M630">
        <f t="shared" si="18"/>
        <v>1</v>
      </c>
      <c r="N630">
        <f t="shared" si="19"/>
        <v>0</v>
      </c>
      <c r="O630">
        <f>IF(Table13[Sex]="male",1,0)</f>
        <v>1</v>
      </c>
      <c r="P630">
        <v>1</v>
      </c>
      <c r="AC630" s="3">
        <f>SUMPRODUCT(Table13[[#This Row],[SibSp]:[Ones]],$R$4:$AA$4)</f>
        <v>0.22682774496029584</v>
      </c>
      <c r="AD630" s="3">
        <f>(AC630-Table13[[#This Row],[Survived]])^2</f>
        <v>5.1450825883773012E-2</v>
      </c>
    </row>
    <row r="631" spans="1:30" x14ac:dyDescent="0.35">
      <c r="A631">
        <v>1</v>
      </c>
      <c r="B631" t="s">
        <v>9</v>
      </c>
      <c r="C631">
        <v>1</v>
      </c>
      <c r="D631" t="s">
        <v>10</v>
      </c>
      <c r="E631">
        <v>21</v>
      </c>
      <c r="F631" s="2">
        <v>77.958299999999994</v>
      </c>
      <c r="G631">
        <v>0</v>
      </c>
      <c r="H631">
        <v>0</v>
      </c>
      <c r="I631" s="3">
        <f>Table13[Age]/$E$1</f>
        <v>0.26250000000000001</v>
      </c>
      <c r="J631" s="3">
        <f>LOG10(Table13[Fare] + 1)</f>
        <v>1.8973977892491294</v>
      </c>
      <c r="K631" s="5">
        <v>1</v>
      </c>
      <c r="L631">
        <v>0</v>
      </c>
      <c r="M631">
        <f t="shared" si="18"/>
        <v>0</v>
      </c>
      <c r="N631">
        <f t="shared" si="19"/>
        <v>0</v>
      </c>
      <c r="O631">
        <f>IF(Table13[Sex]="male",1,0)</f>
        <v>0</v>
      </c>
      <c r="P631">
        <v>1</v>
      </c>
      <c r="AC631" s="3">
        <f>SUMPRODUCT(Table13[[#This Row],[SibSp]:[Ones]],$R$4:$AA$4)</f>
        <v>0.59093489255129195</v>
      </c>
      <c r="AD631" s="3">
        <f>(AC631-Table13[[#This Row],[Survived]])^2</f>
        <v>0.16733426213202307</v>
      </c>
    </row>
    <row r="632" spans="1:30" x14ac:dyDescent="0.35">
      <c r="A632">
        <v>0</v>
      </c>
      <c r="B632" t="s">
        <v>9</v>
      </c>
      <c r="C632">
        <v>3</v>
      </c>
      <c r="D632" t="s">
        <v>8</v>
      </c>
      <c r="E632">
        <v>26</v>
      </c>
      <c r="F632" s="2">
        <v>7.8958000000000004</v>
      </c>
      <c r="G632">
        <v>0</v>
      </c>
      <c r="H632">
        <v>0</v>
      </c>
      <c r="I632" s="3">
        <f>Table13[Age]/$E$1</f>
        <v>0.32500000000000001</v>
      </c>
      <c r="J632" s="3">
        <f>LOG10(Table13[Fare] + 1)</f>
        <v>0.94918501031343461</v>
      </c>
      <c r="K632" s="5">
        <v>0</v>
      </c>
      <c r="L632">
        <v>0</v>
      </c>
      <c r="M632">
        <f t="shared" si="18"/>
        <v>1</v>
      </c>
      <c r="N632">
        <f t="shared" si="19"/>
        <v>0</v>
      </c>
      <c r="O632">
        <f>IF(Table13[Sex]="male",1,0)</f>
        <v>1</v>
      </c>
      <c r="P632">
        <v>1</v>
      </c>
      <c r="AC632" s="3">
        <f>SUMPRODUCT(Table13[[#This Row],[SibSp]:[Ones]],$R$4:$AA$4)</f>
        <v>0.19143123463687806</v>
      </c>
      <c r="AD632" s="3">
        <f>(AC632-Table13[[#This Row],[Survived]])^2</f>
        <v>3.664591759459946E-2</v>
      </c>
    </row>
    <row r="633" spans="1:30" x14ac:dyDescent="0.35">
      <c r="A633">
        <v>0</v>
      </c>
      <c r="B633" t="s">
        <v>12</v>
      </c>
      <c r="C633">
        <v>3</v>
      </c>
      <c r="D633" t="s">
        <v>8</v>
      </c>
      <c r="F633" s="2">
        <v>7.7332999999999998</v>
      </c>
      <c r="G633">
        <v>0</v>
      </c>
      <c r="H633">
        <v>0</v>
      </c>
      <c r="I633" s="3">
        <f>Table13[Age]/$E$1</f>
        <v>0</v>
      </c>
      <c r="J633" s="3">
        <f>LOG10(Table13[Fare] + 1)</f>
        <v>0.94117837898439327</v>
      </c>
      <c r="K633" s="5">
        <v>0</v>
      </c>
      <c r="L633">
        <v>0</v>
      </c>
      <c r="M633">
        <f t="shared" si="18"/>
        <v>1</v>
      </c>
      <c r="N633">
        <f t="shared" si="19"/>
        <v>0</v>
      </c>
      <c r="O633">
        <f>IF(Table13[Sex]="male",1,0)</f>
        <v>1</v>
      </c>
      <c r="P633">
        <v>1</v>
      </c>
      <c r="AC633" s="3">
        <f>SUMPRODUCT(Table13[[#This Row],[SibSp]:[Ones]],$R$4:$AA$4)</f>
        <v>0.18986383553592839</v>
      </c>
      <c r="AD633" s="3">
        <f>(AC633-Table13[[#This Row],[Survived]])^2</f>
        <v>3.6048276044414067E-2</v>
      </c>
    </row>
    <row r="634" spans="1:30" x14ac:dyDescent="0.35">
      <c r="A634">
        <v>1</v>
      </c>
      <c r="B634" t="s">
        <v>9</v>
      </c>
      <c r="C634">
        <v>1</v>
      </c>
      <c r="D634" t="s">
        <v>8</v>
      </c>
      <c r="E634">
        <v>80</v>
      </c>
      <c r="F634" s="2">
        <v>30</v>
      </c>
      <c r="G634">
        <v>0</v>
      </c>
      <c r="H634">
        <v>0</v>
      </c>
      <c r="I634" s="3">
        <f>Table13[Age]/$E$1</f>
        <v>1</v>
      </c>
      <c r="J634" s="3">
        <f>LOG10(Table13[Fare] + 1)</f>
        <v>1.4913616938342726</v>
      </c>
      <c r="K634" s="5">
        <v>1</v>
      </c>
      <c r="L634">
        <v>0</v>
      </c>
      <c r="M634">
        <f t="shared" si="18"/>
        <v>0</v>
      </c>
      <c r="N634">
        <f t="shared" si="19"/>
        <v>1</v>
      </c>
      <c r="O634">
        <f>IF(Table13[Sex]="male",1,0)</f>
        <v>1</v>
      </c>
      <c r="P634">
        <v>1</v>
      </c>
      <c r="AC634" s="3">
        <f>SUMPRODUCT(Table13[[#This Row],[SibSp]:[Ones]],$R$4:$AA$4)</f>
        <v>0.65399327039189026</v>
      </c>
      <c r="AD634" s="3">
        <f>(AC634-Table13[[#This Row],[Survived]])^2</f>
        <v>0.11972065693409957</v>
      </c>
    </row>
    <row r="635" spans="1:30" x14ac:dyDescent="0.35">
      <c r="A635">
        <v>0</v>
      </c>
      <c r="B635" t="s">
        <v>9</v>
      </c>
      <c r="C635">
        <v>3</v>
      </c>
      <c r="D635" t="s">
        <v>8</v>
      </c>
      <c r="E635">
        <v>51</v>
      </c>
      <c r="F635" s="2">
        <v>7.0541999999999998</v>
      </c>
      <c r="G635">
        <v>0</v>
      </c>
      <c r="H635">
        <v>0</v>
      </c>
      <c r="I635" s="3">
        <f>Table13[Age]/$E$1</f>
        <v>0.63749999999999996</v>
      </c>
      <c r="J635" s="3">
        <f>LOG10(Table13[Fare] + 1)</f>
        <v>0.90602240970373726</v>
      </c>
      <c r="K635" s="5">
        <v>0</v>
      </c>
      <c r="L635">
        <v>0</v>
      </c>
      <c r="M635">
        <f t="shared" si="18"/>
        <v>1</v>
      </c>
      <c r="N635">
        <f t="shared" si="19"/>
        <v>0</v>
      </c>
      <c r="O635">
        <f>IF(Table13[Sex]="male",1,0)</f>
        <v>1</v>
      </c>
      <c r="P635">
        <v>1</v>
      </c>
      <c r="AC635" s="3">
        <f>SUMPRODUCT(Table13[[#This Row],[SibSp]:[Ones]],$R$4:$AA$4)</f>
        <v>0.18298161099242469</v>
      </c>
      <c r="AD635" s="3">
        <f>(AC635-Table13[[#This Row],[Survived]])^2</f>
        <v>3.3482269961383038E-2</v>
      </c>
    </row>
    <row r="636" spans="1:30" x14ac:dyDescent="0.35">
      <c r="A636">
        <v>1</v>
      </c>
      <c r="B636" t="s">
        <v>11</v>
      </c>
      <c r="C636">
        <v>1</v>
      </c>
      <c r="D636" t="s">
        <v>8</v>
      </c>
      <c r="E636">
        <v>32</v>
      </c>
      <c r="F636" s="2">
        <v>30.5</v>
      </c>
      <c r="G636">
        <v>0</v>
      </c>
      <c r="H636">
        <v>0</v>
      </c>
      <c r="I636" s="3">
        <f>Table13[Age]/$E$1</f>
        <v>0.4</v>
      </c>
      <c r="J636" s="3">
        <f>LOG10(Table13[Fare] + 1)</f>
        <v>1.4983105537896004</v>
      </c>
      <c r="K636" s="5">
        <v>1</v>
      </c>
      <c r="L636">
        <v>0</v>
      </c>
      <c r="M636">
        <f t="shared" si="18"/>
        <v>1</v>
      </c>
      <c r="N636">
        <f t="shared" si="19"/>
        <v>0</v>
      </c>
      <c r="O636">
        <f>IF(Table13[Sex]="male",1,0)</f>
        <v>1</v>
      </c>
      <c r="P636">
        <v>1</v>
      </c>
      <c r="AC636" s="3">
        <f>SUMPRODUCT(Table13[[#This Row],[SibSp]:[Ones]],$R$4:$AA$4)</f>
        <v>0.51842482415917812</v>
      </c>
      <c r="AD636" s="3">
        <f>(AC636-Table13[[#This Row],[Survived]])^2</f>
        <v>0.23191464998611852</v>
      </c>
    </row>
    <row r="637" spans="1:30" x14ac:dyDescent="0.35">
      <c r="A637">
        <v>0</v>
      </c>
      <c r="B637" t="s">
        <v>9</v>
      </c>
      <c r="C637">
        <v>1</v>
      </c>
      <c r="D637" t="s">
        <v>8</v>
      </c>
      <c r="F637" s="2">
        <v>0</v>
      </c>
      <c r="G637">
        <v>0</v>
      </c>
      <c r="H637">
        <v>0</v>
      </c>
      <c r="I637" s="3">
        <f>Table13[Age]/$E$1</f>
        <v>0</v>
      </c>
      <c r="J637" s="3">
        <f>LOG10(Table13[Fare] + 1)</f>
        <v>0</v>
      </c>
      <c r="K637" s="5">
        <v>1</v>
      </c>
      <c r="L637">
        <v>0</v>
      </c>
      <c r="M637">
        <f t="shared" si="18"/>
        <v>1</v>
      </c>
      <c r="N637">
        <f t="shared" si="19"/>
        <v>0</v>
      </c>
      <c r="O637">
        <f>IF(Table13[Sex]="male",1,0)</f>
        <v>1</v>
      </c>
      <c r="P637">
        <v>1</v>
      </c>
      <c r="AC637" s="3">
        <f>SUMPRODUCT(Table13[[#This Row],[SibSp]:[Ones]],$R$4:$AA$4)</f>
        <v>0.22511162932841369</v>
      </c>
      <c r="AD637" s="3">
        <f>(AC637-Table13[[#This Row],[Survived]])^2</f>
        <v>5.0675245658893121E-2</v>
      </c>
    </row>
    <row r="638" spans="1:30" x14ac:dyDescent="0.35">
      <c r="A638">
        <v>0</v>
      </c>
      <c r="B638" t="s">
        <v>9</v>
      </c>
      <c r="C638">
        <v>3</v>
      </c>
      <c r="D638" t="s">
        <v>10</v>
      </c>
      <c r="E638">
        <v>9</v>
      </c>
      <c r="F638" s="2">
        <v>27.9</v>
      </c>
      <c r="G638">
        <v>3</v>
      </c>
      <c r="H638">
        <v>2</v>
      </c>
      <c r="I638" s="3">
        <f>Table13[Age]/$E$1</f>
        <v>0.1125</v>
      </c>
      <c r="J638" s="3">
        <f>LOG10(Table13[Fare] + 1)</f>
        <v>1.4608978427565478</v>
      </c>
      <c r="K638" s="5">
        <v>0</v>
      </c>
      <c r="L638">
        <v>0</v>
      </c>
      <c r="M638">
        <f t="shared" si="18"/>
        <v>1</v>
      </c>
      <c r="N638">
        <f t="shared" si="19"/>
        <v>0</v>
      </c>
      <c r="O638">
        <f>IF(Table13[Sex]="male",1,0)</f>
        <v>0</v>
      </c>
      <c r="P638">
        <v>1</v>
      </c>
      <c r="AC638" s="3">
        <f>SUMPRODUCT(Table13[[#This Row],[SibSp]:[Ones]],$R$4:$AA$4)</f>
        <v>0.29160547778037643</v>
      </c>
      <c r="AD638" s="3">
        <f>(AC638-Table13[[#This Row],[Survived]])^2</f>
        <v>8.5033754671521619E-2</v>
      </c>
    </row>
    <row r="639" spans="1:30" x14ac:dyDescent="0.35">
      <c r="A639">
        <v>1</v>
      </c>
      <c r="B639" t="s">
        <v>9</v>
      </c>
      <c r="C639">
        <v>2</v>
      </c>
      <c r="D639" t="s">
        <v>10</v>
      </c>
      <c r="E639">
        <v>28</v>
      </c>
      <c r="F639" s="2">
        <v>13</v>
      </c>
      <c r="G639">
        <v>0</v>
      </c>
      <c r="H639">
        <v>0</v>
      </c>
      <c r="I639" s="3">
        <f>Table13[Age]/$E$1</f>
        <v>0.35</v>
      </c>
      <c r="J639" s="3">
        <f>LOG10(Table13[Fare] + 1)</f>
        <v>1.146128035678238</v>
      </c>
      <c r="K639" s="5">
        <v>0</v>
      </c>
      <c r="L639">
        <v>1</v>
      </c>
      <c r="M639">
        <f t="shared" si="18"/>
        <v>1</v>
      </c>
      <c r="N639">
        <f t="shared" si="19"/>
        <v>0</v>
      </c>
      <c r="O639">
        <f>IF(Table13[Sex]="male",1,0)</f>
        <v>0</v>
      </c>
      <c r="P639">
        <v>1</v>
      </c>
      <c r="AC639" s="3">
        <f>SUMPRODUCT(Table13[[#This Row],[SibSp]:[Ones]],$R$4:$AA$4)</f>
        <v>0.23086961068016387</v>
      </c>
      <c r="AD639" s="3">
        <f>(AC639-Table13[[#This Row],[Survived]])^2</f>
        <v>0.59156155577528269</v>
      </c>
    </row>
    <row r="640" spans="1:30" x14ac:dyDescent="0.35">
      <c r="A640">
        <v>0</v>
      </c>
      <c r="B640" t="s">
        <v>9</v>
      </c>
      <c r="C640">
        <v>3</v>
      </c>
      <c r="D640" t="s">
        <v>8</v>
      </c>
      <c r="E640">
        <v>32</v>
      </c>
      <c r="F640" s="2">
        <v>7.9249999999999998</v>
      </c>
      <c r="G640">
        <v>0</v>
      </c>
      <c r="H640">
        <v>0</v>
      </c>
      <c r="I640" s="3">
        <f>Table13[Age]/$E$1</f>
        <v>0.4</v>
      </c>
      <c r="J640" s="3">
        <f>LOG10(Table13[Fare] + 1)</f>
        <v>0.95060822478423079</v>
      </c>
      <c r="K640" s="5">
        <v>0</v>
      </c>
      <c r="L640">
        <v>0</v>
      </c>
      <c r="M640">
        <f t="shared" si="18"/>
        <v>1</v>
      </c>
      <c r="N640">
        <f t="shared" si="19"/>
        <v>0</v>
      </c>
      <c r="O640">
        <f>IF(Table13[Sex]="male",1,0)</f>
        <v>1</v>
      </c>
      <c r="P640">
        <v>1</v>
      </c>
      <c r="AC640" s="3">
        <f>SUMPRODUCT(Table13[[#This Row],[SibSp]:[Ones]],$R$4:$AA$4)</f>
        <v>0.19170984682598849</v>
      </c>
      <c r="AD640" s="3">
        <f>(AC640-Table13[[#This Row],[Survived]])^2</f>
        <v>3.6752665370043971E-2</v>
      </c>
    </row>
    <row r="641" spans="1:30" x14ac:dyDescent="0.35">
      <c r="A641">
        <v>0</v>
      </c>
      <c r="B641" t="s">
        <v>9</v>
      </c>
      <c r="C641">
        <v>2</v>
      </c>
      <c r="D641" t="s">
        <v>8</v>
      </c>
      <c r="E641">
        <v>31</v>
      </c>
      <c r="F641" s="2">
        <v>26.25</v>
      </c>
      <c r="G641">
        <v>1</v>
      </c>
      <c r="H641">
        <v>1</v>
      </c>
      <c r="I641" s="3">
        <f>Table13[Age]/$E$1</f>
        <v>0.38750000000000001</v>
      </c>
      <c r="J641" s="3">
        <f>LOG10(Table13[Fare] + 1)</f>
        <v>1.4353665066126613</v>
      </c>
      <c r="K641" s="5">
        <v>0</v>
      </c>
      <c r="L641">
        <v>1</v>
      </c>
      <c r="M641">
        <f t="shared" si="18"/>
        <v>1</v>
      </c>
      <c r="N641">
        <f t="shared" si="19"/>
        <v>0</v>
      </c>
      <c r="O641">
        <f>IF(Table13[Sex]="male",1,0)</f>
        <v>1</v>
      </c>
      <c r="P641">
        <v>1</v>
      </c>
      <c r="AC641" s="3">
        <f>SUMPRODUCT(Table13[[#This Row],[SibSp]:[Ones]],$R$4:$AA$4)</f>
        <v>0.28749169063759716</v>
      </c>
      <c r="AD641" s="3">
        <f>(AC641-Table13[[#This Row],[Survived]])^2</f>
        <v>8.2651472185663877E-2</v>
      </c>
    </row>
    <row r="642" spans="1:30" x14ac:dyDescent="0.35">
      <c r="A642">
        <v>0</v>
      </c>
      <c r="B642" t="s">
        <v>9</v>
      </c>
      <c r="C642">
        <v>3</v>
      </c>
      <c r="D642" t="s">
        <v>10</v>
      </c>
      <c r="E642">
        <v>41</v>
      </c>
      <c r="F642" s="2">
        <v>39.6875</v>
      </c>
      <c r="G642">
        <v>0</v>
      </c>
      <c r="H642">
        <v>5</v>
      </c>
      <c r="I642" s="3">
        <f>Table13[Age]/$E$1</f>
        <v>0.51249999999999996</v>
      </c>
      <c r="J642" s="3">
        <f>LOG10(Table13[Fare] + 1)</f>
        <v>1.6094610059122672</v>
      </c>
      <c r="K642" s="5">
        <v>0</v>
      </c>
      <c r="L642">
        <v>0</v>
      </c>
      <c r="M642">
        <f t="shared" si="18"/>
        <v>1</v>
      </c>
      <c r="N642">
        <f t="shared" si="19"/>
        <v>0</v>
      </c>
      <c r="O642">
        <f>IF(Table13[Sex]="male",1,0)</f>
        <v>0</v>
      </c>
      <c r="P642">
        <v>1</v>
      </c>
      <c r="AC642" s="3">
        <f>SUMPRODUCT(Table13[[#This Row],[SibSp]:[Ones]],$R$4:$AA$4)</f>
        <v>0.32068859136397548</v>
      </c>
      <c r="AD642" s="3">
        <f>(AC642-Table13[[#This Row],[Survived]])^2</f>
        <v>0.10284117263101085</v>
      </c>
    </row>
    <row r="643" spans="1:30" x14ac:dyDescent="0.35">
      <c r="A643">
        <v>0</v>
      </c>
      <c r="B643" t="s">
        <v>9</v>
      </c>
      <c r="C643">
        <v>3</v>
      </c>
      <c r="D643" t="s">
        <v>8</v>
      </c>
      <c r="F643" s="2">
        <v>16.100000000000001</v>
      </c>
      <c r="G643">
        <v>1</v>
      </c>
      <c r="H643">
        <v>0</v>
      </c>
      <c r="I643" s="3">
        <f>Table13[Age]/$E$1</f>
        <v>0</v>
      </c>
      <c r="J643" s="3">
        <f>LOG10(Table13[Fare] + 1)</f>
        <v>1.2329961103921538</v>
      </c>
      <c r="K643" s="5">
        <v>0</v>
      </c>
      <c r="L643">
        <v>0</v>
      </c>
      <c r="M643">
        <f t="shared" si="18"/>
        <v>0</v>
      </c>
      <c r="N643">
        <f t="shared" si="19"/>
        <v>1</v>
      </c>
      <c r="O643">
        <f>IF(Table13[Sex]="male",1,0)</f>
        <v>1</v>
      </c>
      <c r="P643">
        <v>1</v>
      </c>
      <c r="AC643" s="3">
        <f>SUMPRODUCT(Table13[[#This Row],[SibSp]:[Ones]],$R$4:$AA$4)</f>
        <v>0.38391961151464099</v>
      </c>
      <c r="AD643" s="3">
        <f>(AC643-Table13[[#This Row],[Survived]])^2</f>
        <v>0.14739426810555287</v>
      </c>
    </row>
    <row r="644" spans="1:30" x14ac:dyDescent="0.35">
      <c r="A644">
        <v>0</v>
      </c>
      <c r="B644" t="s">
        <v>9</v>
      </c>
      <c r="C644">
        <v>3</v>
      </c>
      <c r="D644" t="s">
        <v>8</v>
      </c>
      <c r="E644">
        <v>20</v>
      </c>
      <c r="F644" s="2">
        <v>7.8541999999999996</v>
      </c>
      <c r="G644">
        <v>0</v>
      </c>
      <c r="H644">
        <v>0</v>
      </c>
      <c r="I644" s="3">
        <f>Table13[Age]/$E$1</f>
        <v>0.25</v>
      </c>
      <c r="J644" s="3">
        <f>LOG10(Table13[Fare] + 1)</f>
        <v>0.94714932766263737</v>
      </c>
      <c r="K644" s="5">
        <v>0</v>
      </c>
      <c r="L644">
        <v>0</v>
      </c>
      <c r="M644">
        <f t="shared" ref="M644:M707" si="20">IF(Embarked="S",1,0)</f>
        <v>1</v>
      </c>
      <c r="N644">
        <f t="shared" ref="N644:N707" si="21">IF(Embarked="C",1,0)</f>
        <v>0</v>
      </c>
      <c r="O644">
        <f>IF(Table13[Sex]="male",1,0)</f>
        <v>1</v>
      </c>
      <c r="P644">
        <v>1</v>
      </c>
      <c r="AC644" s="3">
        <f>SUMPRODUCT(Table13[[#This Row],[SibSp]:[Ones]],$R$4:$AA$4)</f>
        <v>0.19103272407412675</v>
      </c>
      <c r="AD644" s="3">
        <f>(AC644-Table13[[#This Row],[Survived]])^2</f>
        <v>3.6493501667181447E-2</v>
      </c>
    </row>
    <row r="645" spans="1:30" x14ac:dyDescent="0.35">
      <c r="A645">
        <v>1</v>
      </c>
      <c r="B645" t="s">
        <v>11</v>
      </c>
      <c r="C645">
        <v>1</v>
      </c>
      <c r="D645" t="s">
        <v>10</v>
      </c>
      <c r="E645">
        <v>24</v>
      </c>
      <c r="F645" s="2">
        <v>69.3</v>
      </c>
      <c r="G645">
        <v>0</v>
      </c>
      <c r="H645">
        <v>0</v>
      </c>
      <c r="I645" s="3">
        <f>Table13[Age]/$E$1</f>
        <v>0.3</v>
      </c>
      <c r="J645" s="3">
        <f>LOG10(Table13[Fare] + 1)</f>
        <v>1.8469553250198238</v>
      </c>
      <c r="K645" s="5">
        <v>1</v>
      </c>
      <c r="L645">
        <v>0</v>
      </c>
      <c r="M645">
        <f t="shared" si="20"/>
        <v>1</v>
      </c>
      <c r="N645">
        <f t="shared" si="21"/>
        <v>0</v>
      </c>
      <c r="O645">
        <f>IF(Table13[Sex]="male",1,0)</f>
        <v>0</v>
      </c>
      <c r="P645">
        <v>1</v>
      </c>
      <c r="AC645" s="3">
        <f>SUMPRODUCT(Table13[[#This Row],[SibSp]:[Ones]],$R$4:$AA$4)</f>
        <v>0.5866764369185834</v>
      </c>
      <c r="AD645" s="3">
        <f>(AC645-Table13[[#This Row],[Survived]])^2</f>
        <v>0.17083636779831776</v>
      </c>
    </row>
    <row r="646" spans="1:30" x14ac:dyDescent="0.35">
      <c r="A646">
        <v>0</v>
      </c>
      <c r="B646" t="s">
        <v>9</v>
      </c>
      <c r="C646">
        <v>3</v>
      </c>
      <c r="D646" t="s">
        <v>10</v>
      </c>
      <c r="E646">
        <v>2</v>
      </c>
      <c r="F646" s="2">
        <v>27.9</v>
      </c>
      <c r="G646">
        <v>3</v>
      </c>
      <c r="H646">
        <v>2</v>
      </c>
      <c r="I646" s="3">
        <f>Table13[Age]/$E$1</f>
        <v>2.5000000000000001E-2</v>
      </c>
      <c r="J646" s="3">
        <f>LOG10(Table13[Fare] + 1)</f>
        <v>1.4608978427565478</v>
      </c>
      <c r="K646" s="5">
        <v>0</v>
      </c>
      <c r="L646">
        <v>0</v>
      </c>
      <c r="M646">
        <f t="shared" si="20"/>
        <v>0</v>
      </c>
      <c r="N646">
        <f t="shared" si="21"/>
        <v>1</v>
      </c>
      <c r="O646">
        <f>IF(Table13[Sex]="male",1,0)</f>
        <v>0</v>
      </c>
      <c r="P646">
        <v>1</v>
      </c>
      <c r="AC646" s="3">
        <f>SUMPRODUCT(Table13[[#This Row],[SibSp]:[Ones]],$R$4:$AA$4)</f>
        <v>0.42853425102191439</v>
      </c>
      <c r="AD646" s="3">
        <f>(AC646-Table13[[#This Row],[Survived]])^2</f>
        <v>0.18364160429891313</v>
      </c>
    </row>
    <row r="647" spans="1:30" x14ac:dyDescent="0.35">
      <c r="A647">
        <v>1</v>
      </c>
      <c r="B647" t="s">
        <v>9</v>
      </c>
      <c r="C647">
        <v>3</v>
      </c>
      <c r="D647" t="s">
        <v>8</v>
      </c>
      <c r="F647" s="2">
        <v>56.495800000000003</v>
      </c>
      <c r="G647">
        <v>0</v>
      </c>
      <c r="H647">
        <v>0</v>
      </c>
      <c r="I647" s="3">
        <f>Table13[Age]/$E$1</f>
        <v>0</v>
      </c>
      <c r="J647" s="3">
        <f>LOG10(Table13[Fare] + 1)</f>
        <v>1.7596361211514699</v>
      </c>
      <c r="K647" s="5">
        <v>0</v>
      </c>
      <c r="L647">
        <v>0</v>
      </c>
      <c r="M647">
        <f t="shared" si="20"/>
        <v>0</v>
      </c>
      <c r="N647">
        <f t="shared" si="21"/>
        <v>1</v>
      </c>
      <c r="O647">
        <f>IF(Table13[Sex]="male",1,0)</f>
        <v>1</v>
      </c>
      <c r="P647">
        <v>1</v>
      </c>
      <c r="AC647" s="3">
        <f>SUMPRODUCT(Table13[[#This Row],[SibSp]:[Ones]],$R$4:$AA$4)</f>
        <v>0.48701603814717648</v>
      </c>
      <c r="AD647" s="3">
        <f>(AC647-Table13[[#This Row],[Survived]])^2</f>
        <v>0.26315254511821917</v>
      </c>
    </row>
    <row r="648" spans="1:30" x14ac:dyDescent="0.35">
      <c r="A648">
        <v>1</v>
      </c>
      <c r="B648" t="s">
        <v>11</v>
      </c>
      <c r="C648">
        <v>3</v>
      </c>
      <c r="D648" t="s">
        <v>10</v>
      </c>
      <c r="E648">
        <v>0.75</v>
      </c>
      <c r="F648" s="2">
        <v>19.258299999999998</v>
      </c>
      <c r="G648">
        <v>2</v>
      </c>
      <c r="H648">
        <v>1</v>
      </c>
      <c r="I648" s="3">
        <f>Table13[Age]/$E$1</f>
        <v>9.3749999999999997E-3</v>
      </c>
      <c r="J648" s="3">
        <f>LOG10(Table13[Fare] + 1)</f>
        <v>1.3066029982011584</v>
      </c>
      <c r="K648" s="5">
        <v>0</v>
      </c>
      <c r="L648">
        <v>0</v>
      </c>
      <c r="M648">
        <f t="shared" si="20"/>
        <v>1</v>
      </c>
      <c r="N648">
        <f t="shared" si="21"/>
        <v>0</v>
      </c>
      <c r="O648">
        <f>IF(Table13[Sex]="male",1,0)</f>
        <v>0</v>
      </c>
      <c r="P648">
        <v>1</v>
      </c>
      <c r="AC648" s="3">
        <f>SUMPRODUCT(Table13[[#This Row],[SibSp]:[Ones]],$R$4:$AA$4)</f>
        <v>0.26140031524715401</v>
      </c>
      <c r="AD648" s="3">
        <f>(AC648-Table13[[#This Row],[Survived]])^2</f>
        <v>0.54552949431700348</v>
      </c>
    </row>
    <row r="649" spans="1:30" x14ac:dyDescent="0.35">
      <c r="A649">
        <v>1</v>
      </c>
      <c r="B649" t="s">
        <v>11</v>
      </c>
      <c r="C649">
        <v>1</v>
      </c>
      <c r="D649" t="s">
        <v>8</v>
      </c>
      <c r="E649">
        <v>48</v>
      </c>
      <c r="F649" s="2">
        <v>76.729200000000006</v>
      </c>
      <c r="G649">
        <v>1</v>
      </c>
      <c r="H649">
        <v>0</v>
      </c>
      <c r="I649" s="3">
        <f>Table13[Age]/$E$1</f>
        <v>0.6</v>
      </c>
      <c r="J649" s="3">
        <f>LOG10(Table13[Fare] + 1)</f>
        <v>1.8905841979078102</v>
      </c>
      <c r="K649" s="5">
        <v>1</v>
      </c>
      <c r="L649">
        <v>0</v>
      </c>
      <c r="M649">
        <f t="shared" si="20"/>
        <v>0</v>
      </c>
      <c r="N649">
        <f t="shared" si="21"/>
        <v>1</v>
      </c>
      <c r="O649">
        <f>IF(Table13[Sex]="male",1,0)</f>
        <v>1</v>
      </c>
      <c r="P649">
        <v>1</v>
      </c>
      <c r="AC649" s="3">
        <f>SUMPRODUCT(Table13[[#This Row],[SibSp]:[Ones]],$R$4:$AA$4)</f>
        <v>0.73214611248592687</v>
      </c>
      <c r="AD649" s="3">
        <f>(AC649-Table13[[#This Row],[Survived]])^2</f>
        <v>7.1745705056401737E-2</v>
      </c>
    </row>
    <row r="650" spans="1:30" x14ac:dyDescent="0.35">
      <c r="A650">
        <v>0</v>
      </c>
      <c r="B650" t="s">
        <v>9</v>
      </c>
      <c r="C650">
        <v>3</v>
      </c>
      <c r="D650" t="s">
        <v>8</v>
      </c>
      <c r="E650">
        <v>19</v>
      </c>
      <c r="F650" s="2">
        <v>7.8958000000000004</v>
      </c>
      <c r="G650">
        <v>0</v>
      </c>
      <c r="H650">
        <v>0</v>
      </c>
      <c r="I650" s="3">
        <f>Table13[Age]/$E$1</f>
        <v>0.23749999999999999</v>
      </c>
      <c r="J650" s="3">
        <f>LOG10(Table13[Fare] + 1)</f>
        <v>0.94918501031343461</v>
      </c>
      <c r="K650" s="5">
        <v>0</v>
      </c>
      <c r="L650">
        <v>0</v>
      </c>
      <c r="M650">
        <f t="shared" si="20"/>
        <v>1</v>
      </c>
      <c r="N650">
        <f t="shared" si="21"/>
        <v>0</v>
      </c>
      <c r="O650">
        <f>IF(Table13[Sex]="male",1,0)</f>
        <v>1</v>
      </c>
      <c r="P650">
        <v>1</v>
      </c>
      <c r="AC650" s="3">
        <f>SUMPRODUCT(Table13[[#This Row],[SibSp]:[Ones]],$R$4:$AA$4)</f>
        <v>0.19143123463687806</v>
      </c>
      <c r="AD650" s="3">
        <f>(AC650-Table13[[#This Row],[Survived]])^2</f>
        <v>3.664591759459946E-2</v>
      </c>
    </row>
    <row r="651" spans="1:30" x14ac:dyDescent="0.35">
      <c r="A651">
        <v>1</v>
      </c>
      <c r="B651" t="s">
        <v>11</v>
      </c>
      <c r="C651">
        <v>1</v>
      </c>
      <c r="D651" t="s">
        <v>8</v>
      </c>
      <c r="E651">
        <v>56</v>
      </c>
      <c r="F651" s="2">
        <v>35.5</v>
      </c>
      <c r="G651">
        <v>0</v>
      </c>
      <c r="H651">
        <v>0</v>
      </c>
      <c r="I651" s="3">
        <f>Table13[Age]/$E$1</f>
        <v>0.7</v>
      </c>
      <c r="J651" s="3">
        <f>LOG10(Table13[Fare] + 1)</f>
        <v>1.5622928644564746</v>
      </c>
      <c r="K651" s="5">
        <v>1</v>
      </c>
      <c r="L651">
        <v>0</v>
      </c>
      <c r="M651">
        <f t="shared" si="20"/>
        <v>1</v>
      </c>
      <c r="N651">
        <f t="shared" si="21"/>
        <v>0</v>
      </c>
      <c r="O651">
        <f>IF(Table13[Sex]="male",1,0)</f>
        <v>1</v>
      </c>
      <c r="P651">
        <v>1</v>
      </c>
      <c r="AC651" s="3">
        <f>SUMPRODUCT(Table13[[#This Row],[SibSp]:[Ones]],$R$4:$AA$4)</f>
        <v>0.5309501687260233</v>
      </c>
      <c r="AD651" s="3">
        <f>(AC651-Table13[[#This Row],[Survived]])^2</f>
        <v>0.22000774421814601</v>
      </c>
    </row>
    <row r="652" spans="1:30" x14ac:dyDescent="0.35">
      <c r="A652">
        <v>0</v>
      </c>
      <c r="B652" t="s">
        <v>9</v>
      </c>
      <c r="C652">
        <v>3</v>
      </c>
      <c r="D652" t="s">
        <v>8</v>
      </c>
      <c r="F652" s="2">
        <v>7.55</v>
      </c>
      <c r="G652">
        <v>0</v>
      </c>
      <c r="H652">
        <v>0</v>
      </c>
      <c r="I652" s="3">
        <f>Table13[Age]/$E$1</f>
        <v>0</v>
      </c>
      <c r="J652" s="3">
        <f>LOG10(Table13[Fare] + 1)</f>
        <v>0.9319661147281727</v>
      </c>
      <c r="K652" s="5">
        <v>0</v>
      </c>
      <c r="L652">
        <v>0</v>
      </c>
      <c r="M652">
        <f t="shared" si="20"/>
        <v>1</v>
      </c>
      <c r="N652">
        <f t="shared" si="21"/>
        <v>0</v>
      </c>
      <c r="O652">
        <f>IF(Table13[Sex]="male",1,0)</f>
        <v>1</v>
      </c>
      <c r="P652">
        <v>1</v>
      </c>
      <c r="AC652" s="3">
        <f>SUMPRODUCT(Table13[[#This Row],[SibSp]:[Ones]],$R$4:$AA$4)</f>
        <v>0.1880604185782202</v>
      </c>
      <c r="AD652" s="3">
        <f>(AC652-Table13[[#This Row],[Survived]])^2</f>
        <v>3.5366721035815389E-2</v>
      </c>
    </row>
    <row r="653" spans="1:30" x14ac:dyDescent="0.35">
      <c r="A653">
        <v>1</v>
      </c>
      <c r="B653" t="s">
        <v>9</v>
      </c>
      <c r="C653">
        <v>3</v>
      </c>
      <c r="D653" t="s">
        <v>10</v>
      </c>
      <c r="E653">
        <v>23</v>
      </c>
      <c r="F653" s="2">
        <v>7.55</v>
      </c>
      <c r="G653">
        <v>0</v>
      </c>
      <c r="H653">
        <v>0</v>
      </c>
      <c r="I653" s="3">
        <f>Table13[Age]/$E$1</f>
        <v>0.28749999999999998</v>
      </c>
      <c r="J653" s="3">
        <f>LOG10(Table13[Fare] + 1)</f>
        <v>0.9319661147281727</v>
      </c>
      <c r="K653" s="5">
        <v>0</v>
      </c>
      <c r="L653">
        <v>0</v>
      </c>
      <c r="M653">
        <f t="shared" si="20"/>
        <v>1</v>
      </c>
      <c r="N653">
        <f t="shared" si="21"/>
        <v>0</v>
      </c>
      <c r="O653">
        <f>IF(Table13[Sex]="male",1,0)</f>
        <v>0</v>
      </c>
      <c r="P653">
        <v>1</v>
      </c>
      <c r="AC653" s="3">
        <f>SUMPRODUCT(Table13[[#This Row],[SibSp]:[Ones]],$R$4:$AA$4)</f>
        <v>0.1880604185782202</v>
      </c>
      <c r="AD653" s="3">
        <f>(AC653-Table13[[#This Row],[Survived]])^2</f>
        <v>0.65924588387937499</v>
      </c>
    </row>
    <row r="654" spans="1:30" x14ac:dyDescent="0.35">
      <c r="A654">
        <v>0</v>
      </c>
      <c r="B654" t="s">
        <v>9</v>
      </c>
      <c r="C654">
        <v>3</v>
      </c>
      <c r="D654" t="s">
        <v>8</v>
      </c>
      <c r="F654" s="2">
        <v>7.8958000000000004</v>
      </c>
      <c r="G654">
        <v>0</v>
      </c>
      <c r="H654">
        <v>0</v>
      </c>
      <c r="I654" s="3">
        <f>Table13[Age]/$E$1</f>
        <v>0</v>
      </c>
      <c r="J654" s="3">
        <f>LOG10(Table13[Fare] + 1)</f>
        <v>0.94918501031343461</v>
      </c>
      <c r="K654" s="5">
        <v>0</v>
      </c>
      <c r="L654">
        <v>0</v>
      </c>
      <c r="M654">
        <f t="shared" si="20"/>
        <v>1</v>
      </c>
      <c r="N654">
        <f t="shared" si="21"/>
        <v>0</v>
      </c>
      <c r="O654">
        <f>IF(Table13[Sex]="male",1,0)</f>
        <v>1</v>
      </c>
      <c r="P654">
        <v>1</v>
      </c>
      <c r="AC654" s="3">
        <f>SUMPRODUCT(Table13[[#This Row],[SibSp]:[Ones]],$R$4:$AA$4)</f>
        <v>0.19143123463687806</v>
      </c>
      <c r="AD654" s="3">
        <f>(AC654-Table13[[#This Row],[Survived]])^2</f>
        <v>3.664591759459946E-2</v>
      </c>
    </row>
    <row r="655" spans="1:30" x14ac:dyDescent="0.35">
      <c r="A655">
        <v>1</v>
      </c>
      <c r="B655" t="s">
        <v>9</v>
      </c>
      <c r="C655">
        <v>2</v>
      </c>
      <c r="D655" t="s">
        <v>10</v>
      </c>
      <c r="E655">
        <v>18</v>
      </c>
      <c r="F655" s="2">
        <v>23</v>
      </c>
      <c r="G655">
        <v>0</v>
      </c>
      <c r="H655">
        <v>1</v>
      </c>
      <c r="I655" s="3">
        <f>Table13[Age]/$E$1</f>
        <v>0.22500000000000001</v>
      </c>
      <c r="J655" s="3">
        <f>LOG10(Table13[Fare] + 1)</f>
        <v>1.3802112417116059</v>
      </c>
      <c r="K655" s="5">
        <v>0</v>
      </c>
      <c r="L655">
        <v>1</v>
      </c>
      <c r="M655">
        <f t="shared" si="20"/>
        <v>0</v>
      </c>
      <c r="N655">
        <f t="shared" si="21"/>
        <v>0</v>
      </c>
      <c r="O655">
        <f>IF(Table13[Sex]="male",1,0)</f>
        <v>0</v>
      </c>
      <c r="P655">
        <v>1</v>
      </c>
      <c r="AC655" s="3">
        <f>SUMPRODUCT(Table13[[#This Row],[SibSp]:[Ones]],$R$4:$AA$4)</f>
        <v>0.27107805848465888</v>
      </c>
      <c r="AD655" s="3">
        <f>(AC655-Table13[[#This Row],[Survived]])^2</f>
        <v>0.53132719682249441</v>
      </c>
    </row>
    <row r="656" spans="1:30" x14ac:dyDescent="0.35">
      <c r="A656">
        <v>0</v>
      </c>
      <c r="B656" t="s">
        <v>9</v>
      </c>
      <c r="C656">
        <v>3</v>
      </c>
      <c r="D656" t="s">
        <v>8</v>
      </c>
      <c r="E656">
        <v>21</v>
      </c>
      <c r="F656" s="2">
        <v>8.4332999999999991</v>
      </c>
      <c r="G656">
        <v>0</v>
      </c>
      <c r="H656">
        <v>0</v>
      </c>
      <c r="I656" s="3">
        <f>Table13[Age]/$E$1</f>
        <v>0.26250000000000001</v>
      </c>
      <c r="J656" s="3">
        <f>LOG10(Table13[Fare] + 1)</f>
        <v>0.97466364619243973</v>
      </c>
      <c r="K656" s="5">
        <v>0</v>
      </c>
      <c r="L656">
        <v>0</v>
      </c>
      <c r="M656">
        <f t="shared" si="20"/>
        <v>0</v>
      </c>
      <c r="N656">
        <f t="shared" si="21"/>
        <v>0</v>
      </c>
      <c r="O656">
        <f>IF(Table13[Sex]="male",1,0)</f>
        <v>1</v>
      </c>
      <c r="P656">
        <v>1</v>
      </c>
      <c r="AC656" s="3">
        <f>SUMPRODUCT(Table13[[#This Row],[SibSp]:[Ones]],$R$4:$AA$4)</f>
        <v>0.19080270590568846</v>
      </c>
      <c r="AD656" s="3">
        <f>(AC656-Table13[[#This Row],[Survived]])^2</f>
        <v>3.6405672580932642E-2</v>
      </c>
    </row>
    <row r="657" spans="1:30" x14ac:dyDescent="0.35">
      <c r="A657">
        <v>1</v>
      </c>
      <c r="B657" t="s">
        <v>12</v>
      </c>
      <c r="C657">
        <v>3</v>
      </c>
      <c r="D657" t="s">
        <v>10</v>
      </c>
      <c r="F657" s="2">
        <v>7.8292000000000002</v>
      </c>
      <c r="G657">
        <v>0</v>
      </c>
      <c r="H657">
        <v>0</v>
      </c>
      <c r="I657" s="3">
        <f>Table13[Age]/$E$1</f>
        <v>0</v>
      </c>
      <c r="J657" s="3">
        <f>LOG10(Table13[Fare] + 1)</f>
        <v>0.94592135461660087</v>
      </c>
      <c r="K657" s="5">
        <v>0</v>
      </c>
      <c r="L657">
        <v>0</v>
      </c>
      <c r="M657">
        <f t="shared" si="20"/>
        <v>1</v>
      </c>
      <c r="N657">
        <f t="shared" si="21"/>
        <v>0</v>
      </c>
      <c r="O657">
        <f>IF(Table13[Sex]="male",1,0)</f>
        <v>0</v>
      </c>
      <c r="P657">
        <v>1</v>
      </c>
      <c r="AC657" s="3">
        <f>SUMPRODUCT(Table13[[#This Row],[SibSp]:[Ones]],$R$4:$AA$4)</f>
        <v>0.19079233285724048</v>
      </c>
      <c r="AD657" s="3">
        <f>(AC657-Table13[[#This Row],[Survived]])^2</f>
        <v>0.65481704856262701</v>
      </c>
    </row>
    <row r="658" spans="1:30" x14ac:dyDescent="0.35">
      <c r="A658">
        <v>0</v>
      </c>
      <c r="B658" t="s">
        <v>12</v>
      </c>
      <c r="C658">
        <v>3</v>
      </c>
      <c r="D658" t="s">
        <v>10</v>
      </c>
      <c r="E658">
        <v>18</v>
      </c>
      <c r="F658" s="2">
        <v>6.75</v>
      </c>
      <c r="G658">
        <v>0</v>
      </c>
      <c r="H658">
        <v>0</v>
      </c>
      <c r="I658" s="3">
        <f>Table13[Age]/$E$1</f>
        <v>0.22500000000000001</v>
      </c>
      <c r="J658" s="3">
        <f>LOG10(Table13[Fare] + 1)</f>
        <v>0.88930170250631024</v>
      </c>
      <c r="K658" s="5">
        <v>0</v>
      </c>
      <c r="L658">
        <v>0</v>
      </c>
      <c r="M658">
        <f t="shared" si="20"/>
        <v>1</v>
      </c>
      <c r="N658">
        <f t="shared" si="21"/>
        <v>0</v>
      </c>
      <c r="O658">
        <f>IF(Table13[Sex]="male",1,0)</f>
        <v>0</v>
      </c>
      <c r="P658">
        <v>1</v>
      </c>
      <c r="AC658" s="3">
        <f>SUMPRODUCT(Table13[[#This Row],[SibSp]:[Ones]],$R$4:$AA$4)</f>
        <v>0.17970832159624267</v>
      </c>
      <c r="AD658" s="3">
        <f>(AC658-Table13[[#This Row],[Survived]])^2</f>
        <v>3.229508085093858E-2</v>
      </c>
    </row>
    <row r="659" spans="1:30" x14ac:dyDescent="0.35">
      <c r="A659">
        <v>0</v>
      </c>
      <c r="B659" t="s">
        <v>9</v>
      </c>
      <c r="C659">
        <v>2</v>
      </c>
      <c r="D659" t="s">
        <v>8</v>
      </c>
      <c r="E659">
        <v>24</v>
      </c>
      <c r="F659" s="2">
        <v>73.5</v>
      </c>
      <c r="G659">
        <v>2</v>
      </c>
      <c r="H659">
        <v>0</v>
      </c>
      <c r="I659" s="3">
        <f>Table13[Age]/$E$1</f>
        <v>0.3</v>
      </c>
      <c r="J659" s="3">
        <f>LOG10(Table13[Fare] + 1)</f>
        <v>1.8721562727482928</v>
      </c>
      <c r="K659" s="5">
        <v>0</v>
      </c>
      <c r="L659">
        <v>1</v>
      </c>
      <c r="M659">
        <f t="shared" si="20"/>
        <v>0</v>
      </c>
      <c r="N659">
        <f t="shared" si="21"/>
        <v>0</v>
      </c>
      <c r="O659">
        <f>IF(Table13[Sex]="male",1,0)</f>
        <v>1</v>
      </c>
      <c r="P659">
        <v>1</v>
      </c>
      <c r="AC659" s="3">
        <f>SUMPRODUCT(Table13[[#This Row],[SibSp]:[Ones]],$R$4:$AA$4)</f>
        <v>0.36738250509590031</v>
      </c>
      <c r="AD659" s="3">
        <f>(AC659-Table13[[#This Row],[Survived]])^2</f>
        <v>0.13496990505053921</v>
      </c>
    </row>
    <row r="660" spans="1:30" x14ac:dyDescent="0.35">
      <c r="A660">
        <v>0</v>
      </c>
      <c r="B660" t="s">
        <v>9</v>
      </c>
      <c r="C660">
        <v>3</v>
      </c>
      <c r="D660" t="s">
        <v>8</v>
      </c>
      <c r="F660" s="2">
        <v>7.8958000000000004</v>
      </c>
      <c r="G660">
        <v>0</v>
      </c>
      <c r="H660">
        <v>0</v>
      </c>
      <c r="I660" s="3">
        <f>Table13[Age]/$E$1</f>
        <v>0</v>
      </c>
      <c r="J660" s="3">
        <f>LOG10(Table13[Fare] + 1)</f>
        <v>0.94918501031343461</v>
      </c>
      <c r="K660" s="5">
        <v>0</v>
      </c>
      <c r="L660">
        <v>0</v>
      </c>
      <c r="M660">
        <f t="shared" si="20"/>
        <v>1</v>
      </c>
      <c r="N660">
        <f t="shared" si="21"/>
        <v>0</v>
      </c>
      <c r="O660">
        <f>IF(Table13[Sex]="male",1,0)</f>
        <v>1</v>
      </c>
      <c r="P660">
        <v>1</v>
      </c>
      <c r="AC660" s="3">
        <f>SUMPRODUCT(Table13[[#This Row],[SibSp]:[Ones]],$R$4:$AA$4)</f>
        <v>0.19143123463687806</v>
      </c>
      <c r="AD660" s="3">
        <f>(AC660-Table13[[#This Row],[Survived]])^2</f>
        <v>3.664591759459946E-2</v>
      </c>
    </row>
    <row r="661" spans="1:30" x14ac:dyDescent="0.35">
      <c r="A661">
        <v>0</v>
      </c>
      <c r="B661" t="s">
        <v>12</v>
      </c>
      <c r="C661">
        <v>3</v>
      </c>
      <c r="D661" t="s">
        <v>10</v>
      </c>
      <c r="E661">
        <v>32</v>
      </c>
      <c r="F661" s="2">
        <v>15.5</v>
      </c>
      <c r="G661">
        <v>1</v>
      </c>
      <c r="H661">
        <v>1</v>
      </c>
      <c r="I661" s="3">
        <f>Table13[Age]/$E$1</f>
        <v>0.4</v>
      </c>
      <c r="J661" s="3">
        <f>LOG10(Table13[Fare] + 1)</f>
        <v>1.2174839442139063</v>
      </c>
      <c r="K661" s="5">
        <v>0</v>
      </c>
      <c r="L661">
        <v>0</v>
      </c>
      <c r="M661">
        <f t="shared" si="20"/>
        <v>0</v>
      </c>
      <c r="N661">
        <f t="shared" si="21"/>
        <v>1</v>
      </c>
      <c r="O661">
        <f>IF(Table13[Sex]="male",1,0)</f>
        <v>0</v>
      </c>
      <c r="P661">
        <v>1</v>
      </c>
      <c r="AC661" s="3">
        <f>SUMPRODUCT(Table13[[#This Row],[SibSp]:[Ones]],$R$4:$AA$4)</f>
        <v>0.3808829092709175</v>
      </c>
      <c r="AD661" s="3">
        <f>(AC661-Table13[[#This Row],[Survived]])^2</f>
        <v>0.14507179057467798</v>
      </c>
    </row>
    <row r="662" spans="1:30" x14ac:dyDescent="0.35">
      <c r="A662">
        <v>0</v>
      </c>
      <c r="B662" t="s">
        <v>9</v>
      </c>
      <c r="C662">
        <v>2</v>
      </c>
      <c r="D662" t="s">
        <v>8</v>
      </c>
      <c r="E662">
        <v>23</v>
      </c>
      <c r="F662" s="2">
        <v>13</v>
      </c>
      <c r="G662">
        <v>0</v>
      </c>
      <c r="H662">
        <v>0</v>
      </c>
      <c r="I662" s="3">
        <f>Table13[Age]/$E$1</f>
        <v>0.28749999999999998</v>
      </c>
      <c r="J662" s="3">
        <f>LOG10(Table13[Fare] + 1)</f>
        <v>1.146128035678238</v>
      </c>
      <c r="K662" s="5">
        <v>0</v>
      </c>
      <c r="L662">
        <v>1</v>
      </c>
      <c r="M662">
        <f t="shared" si="20"/>
        <v>1</v>
      </c>
      <c r="N662">
        <f t="shared" si="21"/>
        <v>0</v>
      </c>
      <c r="O662">
        <f>IF(Table13[Sex]="male",1,0)</f>
        <v>1</v>
      </c>
      <c r="P662">
        <v>1</v>
      </c>
      <c r="AC662" s="3">
        <f>SUMPRODUCT(Table13[[#This Row],[SibSp]:[Ones]],$R$4:$AA$4)</f>
        <v>0.23086961068016387</v>
      </c>
      <c r="AD662" s="3">
        <f>(AC662-Table13[[#This Row],[Survived]])^2</f>
        <v>5.3300777135610433E-2</v>
      </c>
    </row>
    <row r="663" spans="1:30" x14ac:dyDescent="0.35">
      <c r="A663">
        <v>0</v>
      </c>
      <c r="B663" t="s">
        <v>11</v>
      </c>
      <c r="C663">
        <v>1</v>
      </c>
      <c r="D663" t="s">
        <v>8</v>
      </c>
      <c r="E663">
        <v>58</v>
      </c>
      <c r="F663" s="2">
        <v>113.27500000000001</v>
      </c>
      <c r="G663">
        <v>0</v>
      </c>
      <c r="H663">
        <v>2</v>
      </c>
      <c r="I663" s="3">
        <f>Table13[Age]/$E$1</f>
        <v>0.72499999999999998</v>
      </c>
      <c r="J663" s="3">
        <f>LOG10(Table13[Fare] + 1)</f>
        <v>2.0579512299613683</v>
      </c>
      <c r="K663" s="5">
        <v>1</v>
      </c>
      <c r="L663">
        <v>0</v>
      </c>
      <c r="M663">
        <f t="shared" si="20"/>
        <v>0</v>
      </c>
      <c r="N663">
        <f t="shared" si="21"/>
        <v>1</v>
      </c>
      <c r="O663">
        <f>IF(Table13[Sex]="male",1,0)</f>
        <v>1</v>
      </c>
      <c r="P663">
        <v>1</v>
      </c>
      <c r="AC663" s="3">
        <f>SUMPRODUCT(Table13[[#This Row],[SibSp]:[Ones]],$R$4:$AA$4)</f>
        <v>0.76491032065145625</v>
      </c>
      <c r="AD663" s="3">
        <f>(AC663-Table13[[#This Row],[Survived]])^2</f>
        <v>0.58508779863911364</v>
      </c>
    </row>
    <row r="664" spans="1:30" x14ac:dyDescent="0.35">
      <c r="A664">
        <v>1</v>
      </c>
      <c r="B664" t="s">
        <v>9</v>
      </c>
      <c r="C664">
        <v>1</v>
      </c>
      <c r="D664" t="s">
        <v>8</v>
      </c>
      <c r="E664">
        <v>50</v>
      </c>
      <c r="F664" s="2">
        <v>133.65</v>
      </c>
      <c r="G664">
        <v>2</v>
      </c>
      <c r="H664">
        <v>0</v>
      </c>
      <c r="I664" s="3">
        <f>Table13[Age]/$E$1</f>
        <v>0.625</v>
      </c>
      <c r="J664" s="3">
        <f>LOG10(Table13[Fare] + 1)</f>
        <v>2.1292063577475293</v>
      </c>
      <c r="K664" s="5">
        <v>1</v>
      </c>
      <c r="L664">
        <v>0</v>
      </c>
      <c r="M664">
        <f t="shared" si="20"/>
        <v>1</v>
      </c>
      <c r="N664">
        <f t="shared" si="21"/>
        <v>0</v>
      </c>
      <c r="O664">
        <f>IF(Table13[Sex]="male",1,0)</f>
        <v>1</v>
      </c>
      <c r="P664">
        <v>1</v>
      </c>
      <c r="AC664" s="3">
        <f>SUMPRODUCT(Table13[[#This Row],[SibSp]:[Ones]],$R$4:$AA$4)</f>
        <v>0.64193063768774605</v>
      </c>
      <c r="AD664" s="3">
        <f>(AC664-Table13[[#This Row],[Survived]])^2</f>
        <v>0.12821366822670419</v>
      </c>
    </row>
    <row r="665" spans="1:30" x14ac:dyDescent="0.35">
      <c r="A665">
        <v>0</v>
      </c>
      <c r="B665" t="s">
        <v>11</v>
      </c>
      <c r="C665">
        <v>3</v>
      </c>
      <c r="D665" t="s">
        <v>8</v>
      </c>
      <c r="E665">
        <v>40</v>
      </c>
      <c r="F665" s="2">
        <v>7.2249999999999996</v>
      </c>
      <c r="G665">
        <v>0</v>
      </c>
      <c r="H665">
        <v>0</v>
      </c>
      <c r="I665" s="3">
        <f>Table13[Age]/$E$1</f>
        <v>0.5</v>
      </c>
      <c r="J665" s="3">
        <f>LOG10(Table13[Fare] + 1)</f>
        <v>0.91513590662201194</v>
      </c>
      <c r="K665" s="5">
        <v>0</v>
      </c>
      <c r="L665">
        <v>0</v>
      </c>
      <c r="M665">
        <f t="shared" si="20"/>
        <v>1</v>
      </c>
      <c r="N665">
        <f t="shared" si="21"/>
        <v>0</v>
      </c>
      <c r="O665">
        <f>IF(Table13[Sex]="male",1,0)</f>
        <v>1</v>
      </c>
      <c r="P665">
        <v>1</v>
      </c>
      <c r="AC665" s="3">
        <f>SUMPRODUCT(Table13[[#This Row],[SibSp]:[Ones]],$R$4:$AA$4)</f>
        <v>0.18476569299759946</v>
      </c>
      <c r="AD665" s="3">
        <f>(AC665-Table13[[#This Row],[Survived]])^2</f>
        <v>3.4138361308883175E-2</v>
      </c>
    </row>
    <row r="666" spans="1:30" x14ac:dyDescent="0.35">
      <c r="A666">
        <v>0</v>
      </c>
      <c r="B666" t="s">
        <v>9</v>
      </c>
      <c r="C666">
        <v>1</v>
      </c>
      <c r="D666" t="s">
        <v>8</v>
      </c>
      <c r="E666">
        <v>47</v>
      </c>
      <c r="F666" s="2">
        <v>25.587499999999999</v>
      </c>
      <c r="G666">
        <v>0</v>
      </c>
      <c r="H666">
        <v>0</v>
      </c>
      <c r="I666" s="3">
        <f>Table13[Age]/$E$1</f>
        <v>0.58750000000000002</v>
      </c>
      <c r="J666" s="3">
        <f>LOG10(Table13[Fare] + 1)</f>
        <v>1.4246775029107854</v>
      </c>
      <c r="K666" s="5">
        <v>1</v>
      </c>
      <c r="L666">
        <v>0</v>
      </c>
      <c r="M666">
        <f t="shared" si="20"/>
        <v>1</v>
      </c>
      <c r="N666">
        <f t="shared" si="21"/>
        <v>0</v>
      </c>
      <c r="O666">
        <f>IF(Table13[Sex]="male",1,0)</f>
        <v>1</v>
      </c>
      <c r="P666">
        <v>1</v>
      </c>
      <c r="AC666" s="3">
        <f>SUMPRODUCT(Table13[[#This Row],[SibSp]:[Ones]],$R$4:$AA$4)</f>
        <v>0.50401022543411689</v>
      </c>
      <c r="AD666" s="3">
        <f>(AC666-Table13[[#This Row],[Survived]])^2</f>
        <v>0.25402630734214932</v>
      </c>
    </row>
    <row r="667" spans="1:30" x14ac:dyDescent="0.35">
      <c r="A667">
        <v>0</v>
      </c>
      <c r="B667" t="s">
        <v>9</v>
      </c>
      <c r="C667">
        <v>3</v>
      </c>
      <c r="D667" t="s">
        <v>8</v>
      </c>
      <c r="E667">
        <v>36</v>
      </c>
      <c r="F667" s="2">
        <v>7.4958</v>
      </c>
      <c r="G667">
        <v>0</v>
      </c>
      <c r="H667">
        <v>0</v>
      </c>
      <c r="I667" s="3">
        <f>Table13[Age]/$E$1</f>
        <v>0.45</v>
      </c>
      <c r="J667" s="3">
        <f>LOG10(Table13[Fare] + 1)</f>
        <v>0.92920428011230582</v>
      </c>
      <c r="K667" s="5">
        <v>0</v>
      </c>
      <c r="L667">
        <v>0</v>
      </c>
      <c r="M667">
        <f t="shared" si="20"/>
        <v>1</v>
      </c>
      <c r="N667">
        <f t="shared" si="21"/>
        <v>0</v>
      </c>
      <c r="O667">
        <f>IF(Table13[Sex]="male",1,0)</f>
        <v>1</v>
      </c>
      <c r="P667">
        <v>1</v>
      </c>
      <c r="AC667" s="3">
        <f>SUMPRODUCT(Table13[[#This Row],[SibSp]:[Ones]],$R$4:$AA$4)</f>
        <v>0.18751975460657214</v>
      </c>
      <c r="AD667" s="3">
        <f>(AC667-Table13[[#This Row],[Survived]])^2</f>
        <v>3.516365836770903E-2</v>
      </c>
    </row>
    <row r="668" spans="1:30" x14ac:dyDescent="0.35">
      <c r="A668">
        <v>1</v>
      </c>
      <c r="B668" t="s">
        <v>9</v>
      </c>
      <c r="C668">
        <v>3</v>
      </c>
      <c r="D668" t="s">
        <v>8</v>
      </c>
      <c r="E668">
        <v>20</v>
      </c>
      <c r="F668" s="2">
        <v>7.9249999999999998</v>
      </c>
      <c r="G668">
        <v>1</v>
      </c>
      <c r="H668">
        <v>0</v>
      </c>
      <c r="I668" s="3">
        <f>Table13[Age]/$E$1</f>
        <v>0.25</v>
      </c>
      <c r="J668" s="3">
        <f>LOG10(Table13[Fare] + 1)</f>
        <v>0.95060822478423079</v>
      </c>
      <c r="K668" s="5">
        <v>0</v>
      </c>
      <c r="L668">
        <v>0</v>
      </c>
      <c r="M668">
        <f t="shared" si="20"/>
        <v>1</v>
      </c>
      <c r="N668">
        <f t="shared" si="21"/>
        <v>0</v>
      </c>
      <c r="O668">
        <f>IF(Table13[Sex]="male",1,0)</f>
        <v>1</v>
      </c>
      <c r="P668">
        <v>1</v>
      </c>
      <c r="AC668" s="3">
        <f>SUMPRODUCT(Table13[[#This Row],[SibSp]:[Ones]],$R$4:$AA$4)</f>
        <v>0.19170984682598849</v>
      </c>
      <c r="AD668" s="3">
        <f>(AC668-Table13[[#This Row],[Survived]])^2</f>
        <v>0.65333297171806703</v>
      </c>
    </row>
    <row r="669" spans="1:30" x14ac:dyDescent="0.35">
      <c r="A669">
        <v>0</v>
      </c>
      <c r="B669" t="s">
        <v>9</v>
      </c>
      <c r="C669">
        <v>2</v>
      </c>
      <c r="D669" t="s">
        <v>8</v>
      </c>
      <c r="E669">
        <v>32</v>
      </c>
      <c r="F669" s="2">
        <v>73.5</v>
      </c>
      <c r="G669">
        <v>2</v>
      </c>
      <c r="H669">
        <v>0</v>
      </c>
      <c r="I669" s="3">
        <f>Table13[Age]/$E$1</f>
        <v>0.4</v>
      </c>
      <c r="J669" s="3">
        <f>LOG10(Table13[Fare] + 1)</f>
        <v>1.8721562727482928</v>
      </c>
      <c r="K669" s="5">
        <v>0</v>
      </c>
      <c r="L669">
        <v>1</v>
      </c>
      <c r="M669">
        <f t="shared" si="20"/>
        <v>1</v>
      </c>
      <c r="N669">
        <f t="shared" si="21"/>
        <v>0</v>
      </c>
      <c r="O669">
        <f>IF(Table13[Sex]="male",1,0)</f>
        <v>1</v>
      </c>
      <c r="P669">
        <v>1</v>
      </c>
      <c r="AC669" s="3">
        <f>SUMPRODUCT(Table13[[#This Row],[SibSp]:[Ones]],$R$4:$AA$4)</f>
        <v>0.37299879825997007</v>
      </c>
      <c r="AD669" s="3">
        <f>(AC669-Table13[[#This Row],[Survived]])^2</f>
        <v>0.13912810350338184</v>
      </c>
    </row>
    <row r="670" spans="1:30" x14ac:dyDescent="0.35">
      <c r="A670">
        <v>0</v>
      </c>
      <c r="B670" t="s">
        <v>9</v>
      </c>
      <c r="C670">
        <v>2</v>
      </c>
      <c r="D670" t="s">
        <v>8</v>
      </c>
      <c r="E670">
        <v>25</v>
      </c>
      <c r="F670" s="2">
        <v>13</v>
      </c>
      <c r="G670">
        <v>0</v>
      </c>
      <c r="H670">
        <v>0</v>
      </c>
      <c r="I670" s="3">
        <f>Table13[Age]/$E$1</f>
        <v>0.3125</v>
      </c>
      <c r="J670" s="3">
        <f>LOG10(Table13[Fare] + 1)</f>
        <v>1.146128035678238</v>
      </c>
      <c r="K670" s="5">
        <v>0</v>
      </c>
      <c r="L670">
        <v>1</v>
      </c>
      <c r="M670">
        <f t="shared" si="20"/>
        <v>1</v>
      </c>
      <c r="N670">
        <f t="shared" si="21"/>
        <v>0</v>
      </c>
      <c r="O670">
        <f>IF(Table13[Sex]="male",1,0)</f>
        <v>1</v>
      </c>
      <c r="P670">
        <v>1</v>
      </c>
      <c r="AC670" s="3">
        <f>SUMPRODUCT(Table13[[#This Row],[SibSp]:[Ones]],$R$4:$AA$4)</f>
        <v>0.23086961068016387</v>
      </c>
      <c r="AD670" s="3">
        <f>(AC670-Table13[[#This Row],[Survived]])^2</f>
        <v>5.3300777135610433E-2</v>
      </c>
    </row>
    <row r="671" spans="1:30" x14ac:dyDescent="0.35">
      <c r="A671">
        <v>0</v>
      </c>
      <c r="B671" t="s">
        <v>9</v>
      </c>
      <c r="C671">
        <v>3</v>
      </c>
      <c r="D671" t="s">
        <v>8</v>
      </c>
      <c r="F671" s="2">
        <v>7.7750000000000004</v>
      </c>
      <c r="G671">
        <v>0</v>
      </c>
      <c r="H671">
        <v>0</v>
      </c>
      <c r="I671" s="3">
        <f>Table13[Age]/$E$1</f>
        <v>0</v>
      </c>
      <c r="J671" s="3">
        <f>LOG10(Table13[Fare] + 1)</f>
        <v>0.94324712513786169</v>
      </c>
      <c r="K671" s="5">
        <v>0</v>
      </c>
      <c r="L671">
        <v>0</v>
      </c>
      <c r="M671">
        <f t="shared" si="20"/>
        <v>1</v>
      </c>
      <c r="N671">
        <f t="shared" si="21"/>
        <v>0</v>
      </c>
      <c r="O671">
        <f>IF(Table13[Sex]="male",1,0)</f>
        <v>1</v>
      </c>
      <c r="P671">
        <v>1</v>
      </c>
      <c r="AC671" s="3">
        <f>SUMPRODUCT(Table13[[#This Row],[SibSp]:[Ones]],$R$4:$AA$4)</f>
        <v>0.1902688186964841</v>
      </c>
      <c r="AD671" s="3">
        <f>(AC671-Table13[[#This Row],[Survived]])^2</f>
        <v>3.6202223368155539E-2</v>
      </c>
    </row>
    <row r="672" spans="1:30" x14ac:dyDescent="0.35">
      <c r="A672">
        <v>0</v>
      </c>
      <c r="B672" t="s">
        <v>9</v>
      </c>
      <c r="C672">
        <v>3</v>
      </c>
      <c r="D672" t="s">
        <v>8</v>
      </c>
      <c r="E672">
        <v>43</v>
      </c>
      <c r="F672" s="2">
        <v>8.0500000000000007</v>
      </c>
      <c r="G672">
        <v>0</v>
      </c>
      <c r="H672">
        <v>0</v>
      </c>
      <c r="I672" s="3">
        <f>Table13[Age]/$E$1</f>
        <v>0.53749999999999998</v>
      </c>
      <c r="J672" s="3">
        <f>LOG10(Table13[Fare] + 1)</f>
        <v>0.9566485792052033</v>
      </c>
      <c r="K672" s="5">
        <v>0</v>
      </c>
      <c r="L672">
        <v>0</v>
      </c>
      <c r="M672">
        <f t="shared" si="20"/>
        <v>1</v>
      </c>
      <c r="N672">
        <f t="shared" si="21"/>
        <v>0</v>
      </c>
      <c r="O672">
        <f>IF(Table13[Sex]="male",1,0)</f>
        <v>1</v>
      </c>
      <c r="P672">
        <v>1</v>
      </c>
      <c r="AC672" s="3">
        <f>SUMPRODUCT(Table13[[#This Row],[SibSp]:[Ones]],$R$4:$AA$4)</f>
        <v>0.19289232241400625</v>
      </c>
      <c r="AD672" s="3">
        <f>(AC672-Table13[[#This Row],[Survived]])^2</f>
        <v>3.7207448046268937E-2</v>
      </c>
    </row>
    <row r="673" spans="1:30" x14ac:dyDescent="0.35">
      <c r="A673">
        <v>1</v>
      </c>
      <c r="B673" t="s">
        <v>9</v>
      </c>
      <c r="C673">
        <v>1</v>
      </c>
      <c r="D673" t="s">
        <v>10</v>
      </c>
      <c r="F673" s="2">
        <v>52</v>
      </c>
      <c r="G673">
        <v>1</v>
      </c>
      <c r="H673">
        <v>0</v>
      </c>
      <c r="I673" s="3">
        <f>Table13[Age]/$E$1</f>
        <v>0</v>
      </c>
      <c r="J673" s="3">
        <f>LOG10(Table13[Fare] + 1)</f>
        <v>1.7242758696007889</v>
      </c>
      <c r="K673" s="5">
        <v>1</v>
      </c>
      <c r="L673">
        <v>0</v>
      </c>
      <c r="M673">
        <f t="shared" si="20"/>
        <v>1</v>
      </c>
      <c r="N673">
        <f t="shared" si="21"/>
        <v>0</v>
      </c>
      <c r="O673">
        <f>IF(Table13[Sex]="male",1,0)</f>
        <v>0</v>
      </c>
      <c r="P673">
        <v>1</v>
      </c>
      <c r="AC673" s="3">
        <f>SUMPRODUCT(Table13[[#This Row],[SibSp]:[Ones]],$R$4:$AA$4)</f>
        <v>0.56266038569472709</v>
      </c>
      <c r="AD673" s="3">
        <f>(AC673-Table13[[#This Row],[Survived]])^2</f>
        <v>0.19126593824068486</v>
      </c>
    </row>
    <row r="674" spans="1:30" x14ac:dyDescent="0.35">
      <c r="A674">
        <v>1</v>
      </c>
      <c r="B674" t="s">
        <v>9</v>
      </c>
      <c r="C674">
        <v>2</v>
      </c>
      <c r="D674" t="s">
        <v>10</v>
      </c>
      <c r="E674">
        <v>40</v>
      </c>
      <c r="F674" s="2">
        <v>39</v>
      </c>
      <c r="G674">
        <v>1</v>
      </c>
      <c r="H674">
        <v>1</v>
      </c>
      <c r="I674" s="3">
        <f>Table13[Age]/$E$1</f>
        <v>0.5</v>
      </c>
      <c r="J674" s="3">
        <f>LOG10(Table13[Fare] + 1)</f>
        <v>1.6020599913279623</v>
      </c>
      <c r="K674" s="5">
        <v>0</v>
      </c>
      <c r="L674">
        <v>1</v>
      </c>
      <c r="M674">
        <f t="shared" si="20"/>
        <v>1</v>
      </c>
      <c r="N674">
        <f t="shared" si="21"/>
        <v>0</v>
      </c>
      <c r="O674">
        <f>IF(Table13[Sex]="male",1,0)</f>
        <v>0</v>
      </c>
      <c r="P674">
        <v>1</v>
      </c>
      <c r="AC674" s="3">
        <f>SUMPRODUCT(Table13[[#This Row],[SibSp]:[Ones]],$R$4:$AA$4)</f>
        <v>0.32012404341363188</v>
      </c>
      <c r="AD674" s="3">
        <f>(AC674-Table13[[#This Row],[Survived]])^2</f>
        <v>0.46223131634422909</v>
      </c>
    </row>
    <row r="675" spans="1:30" x14ac:dyDescent="0.35">
      <c r="A675">
        <v>0</v>
      </c>
      <c r="B675" t="s">
        <v>9</v>
      </c>
      <c r="C675">
        <v>1</v>
      </c>
      <c r="D675" t="s">
        <v>8</v>
      </c>
      <c r="E675">
        <v>31</v>
      </c>
      <c r="F675" s="2">
        <v>52</v>
      </c>
      <c r="G675">
        <v>1</v>
      </c>
      <c r="H675">
        <v>0</v>
      </c>
      <c r="I675" s="3">
        <f>Table13[Age]/$E$1</f>
        <v>0.38750000000000001</v>
      </c>
      <c r="J675" s="3">
        <f>LOG10(Table13[Fare] + 1)</f>
        <v>1.7242758696007889</v>
      </c>
      <c r="K675" s="5">
        <v>1</v>
      </c>
      <c r="L675">
        <v>0</v>
      </c>
      <c r="M675">
        <f t="shared" si="20"/>
        <v>1</v>
      </c>
      <c r="N675">
        <f t="shared" si="21"/>
        <v>0</v>
      </c>
      <c r="O675">
        <f>IF(Table13[Sex]="male",1,0)</f>
        <v>1</v>
      </c>
      <c r="P675">
        <v>1</v>
      </c>
      <c r="AC675" s="3">
        <f>SUMPRODUCT(Table13[[#This Row],[SibSp]:[Ones]],$R$4:$AA$4)</f>
        <v>0.56266038569472709</v>
      </c>
      <c r="AD675" s="3">
        <f>(AC675-Table13[[#This Row],[Survived]])^2</f>
        <v>0.31658670963013907</v>
      </c>
    </row>
    <row r="676" spans="1:30" x14ac:dyDescent="0.35">
      <c r="A676">
        <v>0</v>
      </c>
      <c r="B676" t="s">
        <v>9</v>
      </c>
      <c r="C676">
        <v>2</v>
      </c>
      <c r="D676" t="s">
        <v>8</v>
      </c>
      <c r="E676">
        <v>70</v>
      </c>
      <c r="F676" s="2">
        <v>10.5</v>
      </c>
      <c r="G676">
        <v>0</v>
      </c>
      <c r="H676">
        <v>0</v>
      </c>
      <c r="I676" s="3">
        <f>Table13[Age]/$E$1</f>
        <v>0.875</v>
      </c>
      <c r="J676" s="3">
        <f>LOG10(Table13[Fare] + 1)</f>
        <v>1.0606978403536116</v>
      </c>
      <c r="K676" s="5">
        <v>0</v>
      </c>
      <c r="L676">
        <v>1</v>
      </c>
      <c r="M676">
        <f t="shared" si="20"/>
        <v>1</v>
      </c>
      <c r="N676">
        <f t="shared" si="21"/>
        <v>0</v>
      </c>
      <c r="O676">
        <f>IF(Table13[Sex]="male",1,0)</f>
        <v>1</v>
      </c>
      <c r="P676">
        <v>1</v>
      </c>
      <c r="AC676" s="3">
        <f>SUMPRODUCT(Table13[[#This Row],[SibSp]:[Ones]],$R$4:$AA$4)</f>
        <v>0.21414557208729343</v>
      </c>
      <c r="AD676" s="3">
        <f>(AC676-Table13[[#This Row],[Survived]])^2</f>
        <v>4.5858326044594187E-2</v>
      </c>
    </row>
    <row r="677" spans="1:30" x14ac:dyDescent="0.35">
      <c r="A677">
        <v>1</v>
      </c>
      <c r="B677" t="s">
        <v>9</v>
      </c>
      <c r="C677">
        <v>2</v>
      </c>
      <c r="D677" t="s">
        <v>8</v>
      </c>
      <c r="E677">
        <v>31</v>
      </c>
      <c r="F677" s="2">
        <v>13</v>
      </c>
      <c r="G677">
        <v>0</v>
      </c>
      <c r="H677">
        <v>0</v>
      </c>
      <c r="I677" s="3">
        <f>Table13[Age]/$E$1</f>
        <v>0.38750000000000001</v>
      </c>
      <c r="J677" s="3">
        <f>LOG10(Table13[Fare] + 1)</f>
        <v>1.146128035678238</v>
      </c>
      <c r="K677" s="5">
        <v>0</v>
      </c>
      <c r="L677">
        <v>1</v>
      </c>
      <c r="M677">
        <f t="shared" si="20"/>
        <v>1</v>
      </c>
      <c r="N677">
        <f t="shared" si="21"/>
        <v>0</v>
      </c>
      <c r="O677">
        <f>IF(Table13[Sex]="male",1,0)</f>
        <v>1</v>
      </c>
      <c r="P677">
        <v>1</v>
      </c>
      <c r="AC677" s="3">
        <f>SUMPRODUCT(Table13[[#This Row],[SibSp]:[Ones]],$R$4:$AA$4)</f>
        <v>0.23086961068016387</v>
      </c>
      <c r="AD677" s="3">
        <f>(AC677-Table13[[#This Row],[Survived]])^2</f>
        <v>0.59156155577528269</v>
      </c>
    </row>
    <row r="678" spans="1:30" x14ac:dyDescent="0.35">
      <c r="A678">
        <v>0</v>
      </c>
      <c r="B678" t="s">
        <v>9</v>
      </c>
      <c r="C678">
        <v>2</v>
      </c>
      <c r="D678" t="s">
        <v>8</v>
      </c>
      <c r="F678" s="2">
        <v>0</v>
      </c>
      <c r="G678">
        <v>0</v>
      </c>
      <c r="H678">
        <v>0</v>
      </c>
      <c r="I678" s="3">
        <f>Table13[Age]/$E$1</f>
        <v>0</v>
      </c>
      <c r="J678" s="3">
        <f>LOG10(Table13[Fare] + 1)</f>
        <v>0</v>
      </c>
      <c r="K678" s="5">
        <v>0</v>
      </c>
      <c r="L678">
        <v>1</v>
      </c>
      <c r="M678">
        <f t="shared" si="20"/>
        <v>1</v>
      </c>
      <c r="N678">
        <f t="shared" si="21"/>
        <v>0</v>
      </c>
      <c r="O678">
        <f>IF(Table13[Sex]="male",1,0)</f>
        <v>1</v>
      </c>
      <c r="P678">
        <v>1</v>
      </c>
      <c r="AC678" s="3">
        <f>SUMPRODUCT(Table13[[#This Row],[SibSp]:[Ones]],$R$4:$AA$4)</f>
        <v>6.5005871959313236E-3</v>
      </c>
      <c r="AD678" s="3">
        <f>(AC678-Table13[[#This Row],[Survived]])^2</f>
        <v>4.225763389190627E-5</v>
      </c>
    </row>
    <row r="679" spans="1:30" x14ac:dyDescent="0.35">
      <c r="A679">
        <v>0</v>
      </c>
      <c r="B679" t="s">
        <v>9</v>
      </c>
      <c r="C679">
        <v>3</v>
      </c>
      <c r="D679" t="s">
        <v>8</v>
      </c>
      <c r="E679">
        <v>18</v>
      </c>
      <c r="F679" s="2">
        <v>7.7750000000000004</v>
      </c>
      <c r="G679">
        <v>0</v>
      </c>
      <c r="H679">
        <v>0</v>
      </c>
      <c r="I679" s="3">
        <f>Table13[Age]/$E$1</f>
        <v>0.22500000000000001</v>
      </c>
      <c r="J679" s="3">
        <f>LOG10(Table13[Fare] + 1)</f>
        <v>0.94324712513786169</v>
      </c>
      <c r="K679" s="5">
        <v>0</v>
      </c>
      <c r="L679">
        <v>0</v>
      </c>
      <c r="M679">
        <f t="shared" si="20"/>
        <v>1</v>
      </c>
      <c r="N679">
        <f t="shared" si="21"/>
        <v>0</v>
      </c>
      <c r="O679">
        <f>IF(Table13[Sex]="male",1,0)</f>
        <v>1</v>
      </c>
      <c r="P679">
        <v>1</v>
      </c>
      <c r="AC679" s="3">
        <f>SUMPRODUCT(Table13[[#This Row],[SibSp]:[Ones]],$R$4:$AA$4)</f>
        <v>0.1902688186964841</v>
      </c>
      <c r="AD679" s="3">
        <f>(AC679-Table13[[#This Row],[Survived]])^2</f>
        <v>3.6202223368155539E-2</v>
      </c>
    </row>
    <row r="680" spans="1:30" x14ac:dyDescent="0.35">
      <c r="A680">
        <v>0</v>
      </c>
      <c r="B680" t="s">
        <v>9</v>
      </c>
      <c r="C680">
        <v>3</v>
      </c>
      <c r="D680" t="s">
        <v>8</v>
      </c>
      <c r="E680">
        <v>24.5</v>
      </c>
      <c r="F680" s="2">
        <v>8.0500000000000007</v>
      </c>
      <c r="G680">
        <v>0</v>
      </c>
      <c r="H680">
        <v>0</v>
      </c>
      <c r="I680" s="3">
        <f>Table13[Age]/$E$1</f>
        <v>0.30625000000000002</v>
      </c>
      <c r="J680" s="3">
        <f>LOG10(Table13[Fare] + 1)</f>
        <v>0.9566485792052033</v>
      </c>
      <c r="K680" s="5">
        <v>0</v>
      </c>
      <c r="L680">
        <v>0</v>
      </c>
      <c r="M680">
        <f t="shared" si="20"/>
        <v>1</v>
      </c>
      <c r="N680">
        <f t="shared" si="21"/>
        <v>0</v>
      </c>
      <c r="O680">
        <f>IF(Table13[Sex]="male",1,0)</f>
        <v>1</v>
      </c>
      <c r="P680">
        <v>1</v>
      </c>
      <c r="AC680" s="3">
        <f>SUMPRODUCT(Table13[[#This Row],[SibSp]:[Ones]],$R$4:$AA$4)</f>
        <v>0.19289232241400625</v>
      </c>
      <c r="AD680" s="3">
        <f>(AC680-Table13[[#This Row],[Survived]])^2</f>
        <v>3.7207448046268937E-2</v>
      </c>
    </row>
    <row r="681" spans="1:30" x14ac:dyDescent="0.35">
      <c r="A681">
        <v>1</v>
      </c>
      <c r="B681" t="s">
        <v>9</v>
      </c>
      <c r="C681">
        <v>3</v>
      </c>
      <c r="D681" t="s">
        <v>10</v>
      </c>
      <c r="E681">
        <v>18</v>
      </c>
      <c r="F681" s="2">
        <v>9.8416999999999994</v>
      </c>
      <c r="G681">
        <v>0</v>
      </c>
      <c r="H681">
        <v>0</v>
      </c>
      <c r="I681" s="3">
        <f>Table13[Age]/$E$1</f>
        <v>0.22500000000000001</v>
      </c>
      <c r="J681" s="3">
        <f>LOG10(Table13[Fare] + 1)</f>
        <v>1.0350973857754964</v>
      </c>
      <c r="K681" s="5">
        <v>0</v>
      </c>
      <c r="L681">
        <v>0</v>
      </c>
      <c r="M681">
        <f t="shared" si="20"/>
        <v>0</v>
      </c>
      <c r="N681">
        <f t="shared" si="21"/>
        <v>1</v>
      </c>
      <c r="O681">
        <f>IF(Table13[Sex]="male",1,0)</f>
        <v>0</v>
      </c>
      <c r="P681">
        <v>1</v>
      </c>
      <c r="AC681" s="3">
        <f>SUMPRODUCT(Table13[[#This Row],[SibSp]:[Ones]],$R$4:$AA$4)</f>
        <v>0.34517843931677328</v>
      </c>
      <c r="AD681" s="3">
        <f>(AC681-Table13[[#This Row],[Survived]])^2</f>
        <v>0.42879127633561676</v>
      </c>
    </row>
    <row r="682" spans="1:30" x14ac:dyDescent="0.35">
      <c r="A682">
        <v>0</v>
      </c>
      <c r="B682" t="s">
        <v>9</v>
      </c>
      <c r="C682">
        <v>3</v>
      </c>
      <c r="D682" t="s">
        <v>10</v>
      </c>
      <c r="E682">
        <v>43</v>
      </c>
      <c r="F682" s="2">
        <v>46.9</v>
      </c>
      <c r="G682">
        <v>1</v>
      </c>
      <c r="H682">
        <v>6</v>
      </c>
      <c r="I682" s="3">
        <f>Table13[Age]/$E$1</f>
        <v>0.53749999999999998</v>
      </c>
      <c r="J682" s="3">
        <f>LOG10(Table13[Fare] + 1)</f>
        <v>1.6803355134145632</v>
      </c>
      <c r="K682" s="5">
        <v>0</v>
      </c>
      <c r="L682">
        <v>0</v>
      </c>
      <c r="M682">
        <f t="shared" si="20"/>
        <v>0</v>
      </c>
      <c r="N682">
        <f t="shared" si="21"/>
        <v>0</v>
      </c>
      <c r="O682">
        <f>IF(Table13[Sex]="male",1,0)</f>
        <v>0</v>
      </c>
      <c r="P682">
        <v>1</v>
      </c>
      <c r="AC682" s="3">
        <f>SUMPRODUCT(Table13[[#This Row],[SibSp]:[Ones]],$R$4:$AA$4)</f>
        <v>0.32894687725494631</v>
      </c>
      <c r="AD682" s="3">
        <f>(AC682-Table13[[#This Row],[Survived]])^2</f>
        <v>0.10820604805578071</v>
      </c>
    </row>
    <row r="683" spans="1:30" x14ac:dyDescent="0.35">
      <c r="A683">
        <v>1</v>
      </c>
      <c r="B683" t="s">
        <v>11</v>
      </c>
      <c r="C683">
        <v>1</v>
      </c>
      <c r="D683" t="s">
        <v>8</v>
      </c>
      <c r="E683">
        <v>36</v>
      </c>
      <c r="F683" s="2">
        <v>512.32920000000001</v>
      </c>
      <c r="G683">
        <v>0</v>
      </c>
      <c r="H683">
        <v>1</v>
      </c>
      <c r="I683" s="3">
        <f>Table13[Age]/$E$1</f>
        <v>0.45</v>
      </c>
      <c r="J683" s="3">
        <f>LOG10(Table13[Fare] + 1)</f>
        <v>2.7103959691861146</v>
      </c>
      <c r="K683" s="5">
        <v>1</v>
      </c>
      <c r="L683">
        <v>0</v>
      </c>
      <c r="M683">
        <f t="shared" si="20"/>
        <v>0</v>
      </c>
      <c r="N683">
        <f t="shared" si="21"/>
        <v>1</v>
      </c>
      <c r="O683">
        <f>IF(Table13[Sex]="male",1,0)</f>
        <v>1</v>
      </c>
      <c r="P683">
        <v>1</v>
      </c>
      <c r="AC683" s="3">
        <f>SUMPRODUCT(Table13[[#This Row],[SibSp]:[Ones]],$R$4:$AA$4)</f>
        <v>0.89263461013771206</v>
      </c>
      <c r="AD683" s="3">
        <f>(AC683-Table13[[#This Row],[Survived]])^2</f>
        <v>1.1527326940281081E-2</v>
      </c>
    </row>
    <row r="684" spans="1:30" x14ac:dyDescent="0.35">
      <c r="A684">
        <v>0</v>
      </c>
      <c r="B684" t="s">
        <v>12</v>
      </c>
      <c r="C684">
        <v>3</v>
      </c>
      <c r="D684" t="s">
        <v>10</v>
      </c>
      <c r="F684" s="2">
        <v>8.1374999999999993</v>
      </c>
      <c r="G684">
        <v>0</v>
      </c>
      <c r="H684">
        <v>0</v>
      </c>
      <c r="I684" s="3">
        <f>Table13[Age]/$E$1</f>
        <v>0</v>
      </c>
      <c r="J684" s="3">
        <f>LOG10(Table13[Fare] + 1)</f>
        <v>0.96082738996591688</v>
      </c>
      <c r="K684" s="5">
        <v>0</v>
      </c>
      <c r="L684">
        <v>0</v>
      </c>
      <c r="M684">
        <f t="shared" si="20"/>
        <v>1</v>
      </c>
      <c r="N684">
        <f t="shared" si="21"/>
        <v>0</v>
      </c>
      <c r="O684">
        <f>IF(Table13[Sex]="male",1,0)</f>
        <v>0</v>
      </c>
      <c r="P684">
        <v>1</v>
      </c>
      <c r="AC684" s="3">
        <f>SUMPRODUCT(Table13[[#This Row],[SibSp]:[Ones]],$R$4:$AA$4)</f>
        <v>0.19371037734375229</v>
      </c>
      <c r="AD684" s="3">
        <f>(AC684-Table13[[#This Row],[Survived]])^2</f>
        <v>3.7523710290658902E-2</v>
      </c>
    </row>
    <row r="685" spans="1:30" x14ac:dyDescent="0.35">
      <c r="A685">
        <v>1</v>
      </c>
      <c r="B685" t="s">
        <v>11</v>
      </c>
      <c r="C685">
        <v>1</v>
      </c>
      <c r="D685" t="s">
        <v>8</v>
      </c>
      <c r="E685">
        <v>27</v>
      </c>
      <c r="F685" s="2">
        <v>76.729200000000006</v>
      </c>
      <c r="G685">
        <v>0</v>
      </c>
      <c r="H685">
        <v>0</v>
      </c>
      <c r="I685" s="3">
        <f>Table13[Age]/$E$1</f>
        <v>0.33750000000000002</v>
      </c>
      <c r="J685" s="3">
        <f>LOG10(Table13[Fare] + 1)</f>
        <v>1.8905841979078102</v>
      </c>
      <c r="K685" s="5">
        <v>1</v>
      </c>
      <c r="L685">
        <v>0</v>
      </c>
      <c r="M685">
        <f t="shared" si="20"/>
        <v>1</v>
      </c>
      <c r="N685">
        <f t="shared" si="21"/>
        <v>0</v>
      </c>
      <c r="O685">
        <f>IF(Table13[Sex]="male",1,0)</f>
        <v>1</v>
      </c>
      <c r="P685">
        <v>1</v>
      </c>
      <c r="AC685" s="3">
        <f>SUMPRODUCT(Table13[[#This Row],[SibSp]:[Ones]],$R$4:$AA$4)</f>
        <v>0.59521733924438891</v>
      </c>
      <c r="AD685" s="3">
        <f>(AC685-Table13[[#This Row],[Survived]])^2</f>
        <v>0.16384900244839212</v>
      </c>
    </row>
    <row r="686" spans="1:30" x14ac:dyDescent="0.35">
      <c r="A686">
        <v>0</v>
      </c>
      <c r="B686" t="s">
        <v>9</v>
      </c>
      <c r="C686">
        <v>3</v>
      </c>
      <c r="D686" t="s">
        <v>8</v>
      </c>
      <c r="E686">
        <v>20</v>
      </c>
      <c r="F686" s="2">
        <v>9.2249999999999996</v>
      </c>
      <c r="G686">
        <v>0</v>
      </c>
      <c r="H686">
        <v>0</v>
      </c>
      <c r="I686" s="3">
        <f>Table13[Age]/$E$1</f>
        <v>0.25</v>
      </c>
      <c r="J686" s="3">
        <f>LOG10(Table13[Fare] + 1)</f>
        <v>1.0096633166793794</v>
      </c>
      <c r="K686" s="5">
        <v>0</v>
      </c>
      <c r="L686">
        <v>0</v>
      </c>
      <c r="M686">
        <f t="shared" si="20"/>
        <v>1</v>
      </c>
      <c r="N686">
        <f t="shared" si="21"/>
        <v>0</v>
      </c>
      <c r="O686">
        <f>IF(Table13[Sex]="male",1,0)</f>
        <v>1</v>
      </c>
      <c r="P686">
        <v>1</v>
      </c>
      <c r="AC686" s="3">
        <f>SUMPRODUCT(Table13[[#This Row],[SibSp]:[Ones]],$R$4:$AA$4)</f>
        <v>0.20327062615239694</v>
      </c>
      <c r="AD686" s="3">
        <f>(AC686-Table13[[#This Row],[Survived]])^2</f>
        <v>4.131894745638752E-2</v>
      </c>
    </row>
    <row r="687" spans="1:30" x14ac:dyDescent="0.35">
      <c r="A687">
        <v>0</v>
      </c>
      <c r="B687" t="s">
        <v>9</v>
      </c>
      <c r="C687">
        <v>3</v>
      </c>
      <c r="D687" t="s">
        <v>8</v>
      </c>
      <c r="E687">
        <v>14</v>
      </c>
      <c r="F687" s="2">
        <v>46.9</v>
      </c>
      <c r="G687">
        <v>5</v>
      </c>
      <c r="H687">
        <v>2</v>
      </c>
      <c r="I687" s="3">
        <f>Table13[Age]/$E$1</f>
        <v>0.17499999999999999</v>
      </c>
      <c r="J687" s="3">
        <f>LOG10(Table13[Fare] + 1)</f>
        <v>1.6803355134145632</v>
      </c>
      <c r="K687" s="5">
        <v>0</v>
      </c>
      <c r="L687">
        <v>0</v>
      </c>
      <c r="M687">
        <f t="shared" si="20"/>
        <v>0</v>
      </c>
      <c r="N687">
        <f t="shared" si="21"/>
        <v>1</v>
      </c>
      <c r="O687">
        <f>IF(Table13[Sex]="male",1,0)</f>
        <v>1</v>
      </c>
      <c r="P687">
        <v>1</v>
      </c>
      <c r="AC687" s="3">
        <f>SUMPRODUCT(Table13[[#This Row],[SibSp]:[Ones]],$R$4:$AA$4)</f>
        <v>0.47149194366055402</v>
      </c>
      <c r="AD687" s="3">
        <f>(AC687-Table13[[#This Row],[Survived]])^2</f>
        <v>0.22230465293680704</v>
      </c>
    </row>
    <row r="688" spans="1:30" x14ac:dyDescent="0.35">
      <c r="A688">
        <v>0</v>
      </c>
      <c r="B688" t="s">
        <v>9</v>
      </c>
      <c r="C688">
        <v>2</v>
      </c>
      <c r="D688" t="s">
        <v>8</v>
      </c>
      <c r="E688">
        <v>60</v>
      </c>
      <c r="F688" s="2">
        <v>39</v>
      </c>
      <c r="G688">
        <v>1</v>
      </c>
      <c r="H688">
        <v>1</v>
      </c>
      <c r="I688" s="3">
        <f>Table13[Age]/$E$1</f>
        <v>0.75</v>
      </c>
      <c r="J688" s="3">
        <f>LOG10(Table13[Fare] + 1)</f>
        <v>1.6020599913279623</v>
      </c>
      <c r="K688" s="5">
        <v>0</v>
      </c>
      <c r="L688">
        <v>1</v>
      </c>
      <c r="M688">
        <f t="shared" si="20"/>
        <v>1</v>
      </c>
      <c r="N688">
        <f t="shared" si="21"/>
        <v>0</v>
      </c>
      <c r="O688">
        <f>IF(Table13[Sex]="male",1,0)</f>
        <v>1</v>
      </c>
      <c r="P688">
        <v>1</v>
      </c>
      <c r="AC688" s="3">
        <f>SUMPRODUCT(Table13[[#This Row],[SibSp]:[Ones]],$R$4:$AA$4)</f>
        <v>0.32012404341363188</v>
      </c>
      <c r="AD688" s="3">
        <f>(AC688-Table13[[#This Row],[Survived]])^2</f>
        <v>0.10247940317149287</v>
      </c>
    </row>
    <row r="689" spans="1:30" x14ac:dyDescent="0.35">
      <c r="A689">
        <v>0</v>
      </c>
      <c r="B689" t="s">
        <v>11</v>
      </c>
      <c r="C689">
        <v>2</v>
      </c>
      <c r="D689" t="s">
        <v>8</v>
      </c>
      <c r="E689">
        <v>25</v>
      </c>
      <c r="F689" s="2">
        <v>41.5792</v>
      </c>
      <c r="G689">
        <v>1</v>
      </c>
      <c r="H689">
        <v>2</v>
      </c>
      <c r="I689" s="3">
        <f>Table13[Age]/$E$1</f>
        <v>0.3125</v>
      </c>
      <c r="J689" s="3">
        <f>LOG10(Table13[Fare] + 1)</f>
        <v>1.6291974974299364</v>
      </c>
      <c r="K689" s="5">
        <v>0</v>
      </c>
      <c r="L689">
        <v>1</v>
      </c>
      <c r="M689">
        <f t="shared" si="20"/>
        <v>1</v>
      </c>
      <c r="N689">
        <f t="shared" si="21"/>
        <v>0</v>
      </c>
      <c r="O689">
        <f>IF(Table13[Sex]="male",1,0)</f>
        <v>1</v>
      </c>
      <c r="P689">
        <v>1</v>
      </c>
      <c r="AC689" s="3">
        <f>SUMPRODUCT(Table13[[#This Row],[SibSp]:[Ones]],$R$4:$AA$4)</f>
        <v>0.32543655262233834</v>
      </c>
      <c r="AD689" s="3">
        <f>(AC689-Table13[[#This Row],[Survived]])^2</f>
        <v>0.10590894978271199</v>
      </c>
    </row>
    <row r="690" spans="1:30" x14ac:dyDescent="0.35">
      <c r="A690">
        <v>0</v>
      </c>
      <c r="B690" t="s">
        <v>9</v>
      </c>
      <c r="C690">
        <v>3</v>
      </c>
      <c r="D690" t="s">
        <v>8</v>
      </c>
      <c r="E690">
        <v>14</v>
      </c>
      <c r="F690" s="2">
        <v>39.6875</v>
      </c>
      <c r="G690">
        <v>4</v>
      </c>
      <c r="H690">
        <v>1</v>
      </c>
      <c r="I690" s="3">
        <f>Table13[Age]/$E$1</f>
        <v>0.17499999999999999</v>
      </c>
      <c r="J690" s="3">
        <f>LOG10(Table13[Fare] + 1)</f>
        <v>1.6094610059122672</v>
      </c>
      <c r="K690" s="5">
        <v>0</v>
      </c>
      <c r="L690">
        <v>0</v>
      </c>
      <c r="M690">
        <f t="shared" si="20"/>
        <v>1</v>
      </c>
      <c r="N690">
        <f t="shared" si="21"/>
        <v>0</v>
      </c>
      <c r="O690">
        <f>IF(Table13[Sex]="male",1,0)</f>
        <v>1</v>
      </c>
      <c r="P690">
        <v>1</v>
      </c>
      <c r="AC690" s="3">
        <f>SUMPRODUCT(Table13[[#This Row],[SibSp]:[Ones]],$R$4:$AA$4)</f>
        <v>0.32068859136397548</v>
      </c>
      <c r="AD690" s="3">
        <f>(AC690-Table13[[#This Row],[Survived]])^2</f>
        <v>0.10284117263101085</v>
      </c>
    </row>
    <row r="691" spans="1:30" x14ac:dyDescent="0.35">
      <c r="A691">
        <v>0</v>
      </c>
      <c r="B691" t="s">
        <v>9</v>
      </c>
      <c r="C691">
        <v>3</v>
      </c>
      <c r="D691" t="s">
        <v>8</v>
      </c>
      <c r="E691">
        <v>19</v>
      </c>
      <c r="F691" s="2">
        <v>10.1708</v>
      </c>
      <c r="G691">
        <v>0</v>
      </c>
      <c r="H691">
        <v>0</v>
      </c>
      <c r="I691" s="3">
        <f>Table13[Age]/$E$1</f>
        <v>0.23749999999999999</v>
      </c>
      <c r="J691" s="3">
        <f>LOG10(Table13[Fare] + 1)</f>
        <v>1.0480842763514531</v>
      </c>
      <c r="K691" s="5">
        <v>0</v>
      </c>
      <c r="L691">
        <v>0</v>
      </c>
      <c r="M691">
        <f t="shared" si="20"/>
        <v>1</v>
      </c>
      <c r="N691">
        <f t="shared" si="21"/>
        <v>0</v>
      </c>
      <c r="O691">
        <f>IF(Table13[Sex]="male",1,0)</f>
        <v>1</v>
      </c>
      <c r="P691">
        <v>1</v>
      </c>
      <c r="AC691" s="3">
        <f>SUMPRODUCT(Table13[[#This Row],[SibSp]:[Ones]],$R$4:$AA$4)</f>
        <v>0.21079201375884266</v>
      </c>
      <c r="AD691" s="3">
        <f>(AC691-Table13[[#This Row],[Survived]])^2</f>
        <v>4.4433273064508109E-2</v>
      </c>
    </row>
    <row r="692" spans="1:30" x14ac:dyDescent="0.35">
      <c r="A692">
        <v>0</v>
      </c>
      <c r="B692" t="s">
        <v>9</v>
      </c>
      <c r="C692">
        <v>3</v>
      </c>
      <c r="D692" t="s">
        <v>8</v>
      </c>
      <c r="E692">
        <v>18</v>
      </c>
      <c r="F692" s="2">
        <v>7.7957999999999998</v>
      </c>
      <c r="G692">
        <v>0</v>
      </c>
      <c r="H692">
        <v>0</v>
      </c>
      <c r="I692" s="3">
        <f>Table13[Age]/$E$1</f>
        <v>0.22500000000000001</v>
      </c>
      <c r="J692" s="3">
        <f>LOG10(Table13[Fare] + 1)</f>
        <v>0.94427534575879857</v>
      </c>
      <c r="K692" s="5">
        <v>0</v>
      </c>
      <c r="L692">
        <v>0</v>
      </c>
      <c r="M692">
        <f t="shared" si="20"/>
        <v>1</v>
      </c>
      <c r="N692">
        <f t="shared" si="21"/>
        <v>0</v>
      </c>
      <c r="O692">
        <f>IF(Table13[Sex]="male",1,0)</f>
        <v>1</v>
      </c>
      <c r="P692">
        <v>1</v>
      </c>
      <c r="AC692" s="3">
        <f>SUMPRODUCT(Table13[[#This Row],[SibSp]:[Ones]],$R$4:$AA$4)</f>
        <v>0.19047010585591514</v>
      </c>
      <c r="AD692" s="3">
        <f>(AC692-Table13[[#This Row],[Survived]])^2</f>
        <v>3.6278861224763523E-2</v>
      </c>
    </row>
    <row r="693" spans="1:30" x14ac:dyDescent="0.35">
      <c r="A693">
        <v>1</v>
      </c>
      <c r="B693" t="s">
        <v>9</v>
      </c>
      <c r="C693">
        <v>1</v>
      </c>
      <c r="D693" t="s">
        <v>10</v>
      </c>
      <c r="E693">
        <v>15</v>
      </c>
      <c r="F693" s="2">
        <v>211.33750000000001</v>
      </c>
      <c r="G693">
        <v>0</v>
      </c>
      <c r="H693">
        <v>1</v>
      </c>
      <c r="I693" s="3">
        <f>Table13[Age]/$E$1</f>
        <v>0.1875</v>
      </c>
      <c r="J693" s="3">
        <f>LOG10(Table13[Fare] + 1)</f>
        <v>2.3270266997942759</v>
      </c>
      <c r="K693" s="5">
        <v>1</v>
      </c>
      <c r="L693">
        <v>0</v>
      </c>
      <c r="M693">
        <f t="shared" si="20"/>
        <v>0</v>
      </c>
      <c r="N693">
        <f t="shared" si="21"/>
        <v>1</v>
      </c>
      <c r="O693">
        <f>IF(Table13[Sex]="male",1,0)</f>
        <v>0</v>
      </c>
      <c r="P693">
        <v>1</v>
      </c>
      <c r="AC693" s="3">
        <f>SUMPRODUCT(Table13[[#This Row],[SibSp]:[Ones]],$R$4:$AA$4)</f>
        <v>0.81758523875015232</v>
      </c>
      <c r="AD693" s="3">
        <f>(AC693-Table13[[#This Row],[Survived]])^2</f>
        <v>3.3275145121838934E-2</v>
      </c>
    </row>
    <row r="694" spans="1:30" x14ac:dyDescent="0.35">
      <c r="A694">
        <v>1</v>
      </c>
      <c r="B694" t="s">
        <v>9</v>
      </c>
      <c r="C694">
        <v>1</v>
      </c>
      <c r="D694" t="s">
        <v>8</v>
      </c>
      <c r="E694">
        <v>31</v>
      </c>
      <c r="F694" s="2">
        <v>57</v>
      </c>
      <c r="G694">
        <v>1</v>
      </c>
      <c r="H694">
        <v>0</v>
      </c>
      <c r="I694" s="3">
        <f>Table13[Age]/$E$1</f>
        <v>0.38750000000000001</v>
      </c>
      <c r="J694" s="3">
        <f>LOG10(Table13[Fare] + 1)</f>
        <v>1.7634279935629373</v>
      </c>
      <c r="K694" s="5">
        <v>1</v>
      </c>
      <c r="L694">
        <v>0</v>
      </c>
      <c r="M694">
        <f t="shared" si="20"/>
        <v>1</v>
      </c>
      <c r="N694">
        <f t="shared" si="21"/>
        <v>0</v>
      </c>
      <c r="O694">
        <f>IF(Table13[Sex]="male",1,0)</f>
        <v>1</v>
      </c>
      <c r="P694">
        <v>1</v>
      </c>
      <c r="AC694" s="3">
        <f>SUMPRODUCT(Table13[[#This Row],[SibSp]:[Ones]],$R$4:$AA$4)</f>
        <v>0.57032490793592894</v>
      </c>
      <c r="AD694" s="3">
        <f>(AC694-Table13[[#This Row],[Survived]])^2</f>
        <v>0.18462068474026794</v>
      </c>
    </row>
    <row r="695" spans="1:30" x14ac:dyDescent="0.35">
      <c r="A695">
        <v>1</v>
      </c>
      <c r="B695" t="s">
        <v>11</v>
      </c>
      <c r="C695">
        <v>3</v>
      </c>
      <c r="D695" t="s">
        <v>10</v>
      </c>
      <c r="E695">
        <v>4</v>
      </c>
      <c r="F695" s="2">
        <v>13.416700000000001</v>
      </c>
      <c r="G695">
        <v>0</v>
      </c>
      <c r="H695">
        <v>1</v>
      </c>
      <c r="I695" s="3">
        <f>Table13[Age]/$E$1</f>
        <v>0.05</v>
      </c>
      <c r="J695" s="3">
        <f>LOG10(Table13[Fare] + 1)</f>
        <v>1.1588658612291007</v>
      </c>
      <c r="K695" s="5">
        <v>0</v>
      </c>
      <c r="L695">
        <v>0</v>
      </c>
      <c r="M695">
        <f t="shared" si="20"/>
        <v>0</v>
      </c>
      <c r="N695">
        <f t="shared" si="21"/>
        <v>1</v>
      </c>
      <c r="O695">
        <f>IF(Table13[Sex]="male",1,0)</f>
        <v>0</v>
      </c>
      <c r="P695">
        <v>1</v>
      </c>
      <c r="AC695" s="3">
        <f>SUMPRODUCT(Table13[[#This Row],[SibSp]:[Ones]],$R$4:$AA$4)</f>
        <v>0.36940767995237489</v>
      </c>
      <c r="AD695" s="3">
        <f>(AC695-Table13[[#This Row],[Survived]])^2</f>
        <v>0.39764667410304644</v>
      </c>
    </row>
    <row r="696" spans="1:30" x14ac:dyDescent="0.35">
      <c r="A696">
        <v>1</v>
      </c>
      <c r="B696" t="s">
        <v>9</v>
      </c>
      <c r="C696">
        <v>3</v>
      </c>
      <c r="D696" t="s">
        <v>8</v>
      </c>
      <c r="F696" s="2">
        <v>56.495800000000003</v>
      </c>
      <c r="G696">
        <v>0</v>
      </c>
      <c r="H696">
        <v>0</v>
      </c>
      <c r="I696" s="3">
        <f>Table13[Age]/$E$1</f>
        <v>0</v>
      </c>
      <c r="J696" s="3">
        <f>LOG10(Table13[Fare] + 1)</f>
        <v>1.7596361211514699</v>
      </c>
      <c r="K696" s="5">
        <v>0</v>
      </c>
      <c r="L696">
        <v>0</v>
      </c>
      <c r="M696">
        <f t="shared" si="20"/>
        <v>1</v>
      </c>
      <c r="N696">
        <f t="shared" si="21"/>
        <v>0</v>
      </c>
      <c r="O696">
        <f>IF(Table13[Sex]="male",1,0)</f>
        <v>1</v>
      </c>
      <c r="P696">
        <v>1</v>
      </c>
      <c r="AC696" s="3">
        <f>SUMPRODUCT(Table13[[#This Row],[SibSp]:[Ones]],$R$4:$AA$4)</f>
        <v>0.35008726490563852</v>
      </c>
      <c r="AD696" s="3">
        <f>(AC696-Table13[[#This Row],[Survived]])^2</f>
        <v>0.42238656323783363</v>
      </c>
    </row>
    <row r="697" spans="1:30" x14ac:dyDescent="0.35">
      <c r="A697">
        <v>0</v>
      </c>
      <c r="B697" t="s">
        <v>11</v>
      </c>
      <c r="C697">
        <v>3</v>
      </c>
      <c r="D697" t="s">
        <v>8</v>
      </c>
      <c r="E697">
        <v>25</v>
      </c>
      <c r="F697" s="2">
        <v>7.2249999999999996</v>
      </c>
      <c r="G697">
        <v>0</v>
      </c>
      <c r="H697">
        <v>0</v>
      </c>
      <c r="I697" s="3">
        <f>Table13[Age]/$E$1</f>
        <v>0.3125</v>
      </c>
      <c r="J697" s="3">
        <f>LOG10(Table13[Fare] + 1)</f>
        <v>0.91513590662201194</v>
      </c>
      <c r="K697" s="5">
        <v>0</v>
      </c>
      <c r="L697">
        <v>0</v>
      </c>
      <c r="M697">
        <f t="shared" si="20"/>
        <v>1</v>
      </c>
      <c r="N697">
        <f t="shared" si="21"/>
        <v>0</v>
      </c>
      <c r="O697">
        <f>IF(Table13[Sex]="male",1,0)</f>
        <v>1</v>
      </c>
      <c r="P697">
        <v>1</v>
      </c>
      <c r="AC697" s="3">
        <f>SUMPRODUCT(Table13[[#This Row],[SibSp]:[Ones]],$R$4:$AA$4)</f>
        <v>0.18476569299759946</v>
      </c>
      <c r="AD697" s="3">
        <f>(AC697-Table13[[#This Row],[Survived]])^2</f>
        <v>3.4138361308883175E-2</v>
      </c>
    </row>
    <row r="698" spans="1:30" x14ac:dyDescent="0.35">
      <c r="A698">
        <v>0</v>
      </c>
      <c r="B698" t="s">
        <v>9</v>
      </c>
      <c r="C698">
        <v>1</v>
      </c>
      <c r="D698" t="s">
        <v>8</v>
      </c>
      <c r="E698">
        <v>60</v>
      </c>
      <c r="F698" s="2">
        <v>26.55</v>
      </c>
      <c r="G698">
        <v>0</v>
      </c>
      <c r="H698">
        <v>0</v>
      </c>
      <c r="I698" s="3">
        <f>Table13[Age]/$E$1</f>
        <v>0.75</v>
      </c>
      <c r="J698" s="3">
        <f>LOG10(Table13[Fare] + 1)</f>
        <v>1.4401216031878039</v>
      </c>
      <c r="K698" s="5">
        <v>1</v>
      </c>
      <c r="L698">
        <v>0</v>
      </c>
      <c r="M698">
        <f t="shared" si="20"/>
        <v>1</v>
      </c>
      <c r="N698">
        <f t="shared" si="21"/>
        <v>0</v>
      </c>
      <c r="O698">
        <f>IF(Table13[Sex]="male",1,0)</f>
        <v>1</v>
      </c>
      <c r="P698">
        <v>1</v>
      </c>
      <c r="AC698" s="3">
        <f>SUMPRODUCT(Table13[[#This Row],[SibSp]:[Ones]],$R$4:$AA$4)</f>
        <v>0.50703360291889898</v>
      </c>
      <c r="AD698" s="3">
        <f>(AC698-Table13[[#This Row],[Survived]])^2</f>
        <v>0.25708307448891971</v>
      </c>
    </row>
    <row r="699" spans="1:30" x14ac:dyDescent="0.35">
      <c r="A699">
        <v>0</v>
      </c>
      <c r="B699" t="s">
        <v>9</v>
      </c>
      <c r="C699">
        <v>2</v>
      </c>
      <c r="D699" t="s">
        <v>8</v>
      </c>
      <c r="E699">
        <v>52</v>
      </c>
      <c r="F699" s="2">
        <v>13.5</v>
      </c>
      <c r="G699">
        <v>0</v>
      </c>
      <c r="H699">
        <v>0</v>
      </c>
      <c r="I699" s="3">
        <f>Table13[Age]/$E$1</f>
        <v>0.65</v>
      </c>
      <c r="J699" s="3">
        <f>LOG10(Table13[Fare] + 1)</f>
        <v>1.1613680022349748</v>
      </c>
      <c r="K699" s="5">
        <v>0</v>
      </c>
      <c r="L699">
        <v>1</v>
      </c>
      <c r="M699">
        <f t="shared" si="20"/>
        <v>0</v>
      </c>
      <c r="N699">
        <f t="shared" si="21"/>
        <v>0</v>
      </c>
      <c r="O699">
        <f>IF(Table13[Sex]="male",1,0)</f>
        <v>1</v>
      </c>
      <c r="P699">
        <v>1</v>
      </c>
      <c r="AC699" s="3">
        <f>SUMPRODUCT(Table13[[#This Row],[SibSp]:[Ones]],$R$4:$AA$4)</f>
        <v>0.22823673324961116</v>
      </c>
      <c r="AD699" s="3">
        <f>(AC699-Table13[[#This Row],[Survived]])^2</f>
        <v>5.2092006404454161E-2</v>
      </c>
    </row>
    <row r="700" spans="1:30" x14ac:dyDescent="0.35">
      <c r="A700">
        <v>0</v>
      </c>
      <c r="B700" t="s">
        <v>9</v>
      </c>
      <c r="C700">
        <v>3</v>
      </c>
      <c r="D700" t="s">
        <v>8</v>
      </c>
      <c r="E700">
        <v>44</v>
      </c>
      <c r="F700" s="2">
        <v>8.0500000000000007</v>
      </c>
      <c r="G700">
        <v>0</v>
      </c>
      <c r="H700">
        <v>0</v>
      </c>
      <c r="I700" s="3">
        <f>Table13[Age]/$E$1</f>
        <v>0.55000000000000004</v>
      </c>
      <c r="J700" s="3">
        <f>LOG10(Table13[Fare] + 1)</f>
        <v>0.9566485792052033</v>
      </c>
      <c r="K700" s="5">
        <v>0</v>
      </c>
      <c r="L700">
        <v>0</v>
      </c>
      <c r="M700">
        <f t="shared" si="20"/>
        <v>0</v>
      </c>
      <c r="N700">
        <f t="shared" si="21"/>
        <v>1</v>
      </c>
      <c r="O700">
        <f>IF(Table13[Sex]="male",1,0)</f>
        <v>1</v>
      </c>
      <c r="P700">
        <v>1</v>
      </c>
      <c r="AC700" s="3">
        <f>SUMPRODUCT(Table13[[#This Row],[SibSp]:[Ones]],$R$4:$AA$4)</f>
        <v>0.32982109565554418</v>
      </c>
      <c r="AD700" s="3">
        <f>(AC700-Table13[[#This Row],[Survived]])^2</f>
        <v>0.10878195513942363</v>
      </c>
    </row>
    <row r="701" spans="1:30" x14ac:dyDescent="0.35">
      <c r="A701">
        <v>1</v>
      </c>
      <c r="B701" t="s">
        <v>12</v>
      </c>
      <c r="C701">
        <v>3</v>
      </c>
      <c r="D701" t="s">
        <v>10</v>
      </c>
      <c r="F701" s="2">
        <v>7.7332999999999998</v>
      </c>
      <c r="G701">
        <v>0</v>
      </c>
      <c r="H701">
        <v>0</v>
      </c>
      <c r="I701" s="3">
        <f>Table13[Age]/$E$1</f>
        <v>0</v>
      </c>
      <c r="J701" s="3">
        <f>LOG10(Table13[Fare] + 1)</f>
        <v>0.94117837898439327</v>
      </c>
      <c r="K701" s="5">
        <v>0</v>
      </c>
      <c r="L701">
        <v>0</v>
      </c>
      <c r="M701">
        <f t="shared" si="20"/>
        <v>1</v>
      </c>
      <c r="N701">
        <f t="shared" si="21"/>
        <v>0</v>
      </c>
      <c r="O701">
        <f>IF(Table13[Sex]="male",1,0)</f>
        <v>0</v>
      </c>
      <c r="P701">
        <v>1</v>
      </c>
      <c r="AC701" s="3">
        <f>SUMPRODUCT(Table13[[#This Row],[SibSp]:[Ones]],$R$4:$AA$4)</f>
        <v>0.18986383553592839</v>
      </c>
      <c r="AD701" s="3">
        <f>(AC701-Table13[[#This Row],[Survived]])^2</f>
        <v>0.6563206049725574</v>
      </c>
    </row>
    <row r="702" spans="1:30" x14ac:dyDescent="0.35">
      <c r="A702">
        <v>0</v>
      </c>
      <c r="B702" t="s">
        <v>11</v>
      </c>
      <c r="C702">
        <v>1</v>
      </c>
      <c r="D702" t="s">
        <v>8</v>
      </c>
      <c r="E702">
        <v>49</v>
      </c>
      <c r="F702" s="2">
        <v>110.88330000000001</v>
      </c>
      <c r="G702">
        <v>1</v>
      </c>
      <c r="H702">
        <v>1</v>
      </c>
      <c r="I702" s="3">
        <f>Table13[Age]/$E$1</f>
        <v>0.61250000000000004</v>
      </c>
      <c r="J702" s="3">
        <f>LOG10(Table13[Fare] + 1)</f>
        <v>2.048765267412167</v>
      </c>
      <c r="K702" s="5">
        <v>1</v>
      </c>
      <c r="L702">
        <v>0</v>
      </c>
      <c r="M702">
        <f t="shared" si="20"/>
        <v>0</v>
      </c>
      <c r="N702">
        <f t="shared" si="21"/>
        <v>1</v>
      </c>
      <c r="O702">
        <f>IF(Table13[Sex]="male",1,0)</f>
        <v>1</v>
      </c>
      <c r="P702">
        <v>1</v>
      </c>
      <c r="AC702" s="3">
        <f>SUMPRODUCT(Table13[[#This Row],[SibSp]:[Ones]],$R$4:$AA$4)</f>
        <v>0.76311205258474124</v>
      </c>
      <c r="AD702" s="3">
        <f>(AC702-Table13[[#This Row],[Survived]])^2</f>
        <v>0.58234000480009684</v>
      </c>
    </row>
    <row r="703" spans="1:30" x14ac:dyDescent="0.35">
      <c r="A703">
        <v>0</v>
      </c>
      <c r="B703" t="s">
        <v>9</v>
      </c>
      <c r="C703">
        <v>3</v>
      </c>
      <c r="D703" t="s">
        <v>8</v>
      </c>
      <c r="E703">
        <v>42</v>
      </c>
      <c r="F703" s="2">
        <v>7.65</v>
      </c>
      <c r="G703">
        <v>0</v>
      </c>
      <c r="H703">
        <v>0</v>
      </c>
      <c r="I703" s="3">
        <f>Table13[Age]/$E$1</f>
        <v>0.52500000000000002</v>
      </c>
      <c r="J703" s="3">
        <f>LOG10(Table13[Fare] + 1)</f>
        <v>0.93701610746481423</v>
      </c>
      <c r="K703" s="5">
        <v>0</v>
      </c>
      <c r="L703">
        <v>0</v>
      </c>
      <c r="M703">
        <f t="shared" si="20"/>
        <v>1</v>
      </c>
      <c r="N703">
        <f t="shared" si="21"/>
        <v>0</v>
      </c>
      <c r="O703">
        <f>IF(Table13[Sex]="male",1,0)</f>
        <v>1</v>
      </c>
      <c r="P703">
        <v>1</v>
      </c>
      <c r="AC703" s="3">
        <f>SUMPRODUCT(Table13[[#This Row],[SibSp]:[Ones]],$R$4:$AA$4)</f>
        <v>0.18904901837130722</v>
      </c>
      <c r="AD703" s="3">
        <f>(AC703-Table13[[#This Row],[Survived]])^2</f>
        <v>3.5739531347154851E-2</v>
      </c>
    </row>
    <row r="704" spans="1:30" x14ac:dyDescent="0.35">
      <c r="A704">
        <v>1</v>
      </c>
      <c r="B704" t="s">
        <v>11</v>
      </c>
      <c r="C704">
        <v>1</v>
      </c>
      <c r="D704" t="s">
        <v>10</v>
      </c>
      <c r="E704">
        <v>18</v>
      </c>
      <c r="F704" s="2">
        <v>227.52500000000001</v>
      </c>
      <c r="G704">
        <v>1</v>
      </c>
      <c r="H704">
        <v>0</v>
      </c>
      <c r="I704" s="3">
        <f>Table13[Age]/$E$1</f>
        <v>0.22500000000000001</v>
      </c>
      <c r="J704" s="3">
        <f>LOG10(Table13[Fare] + 1)</f>
        <v>2.3589337176143736</v>
      </c>
      <c r="K704" s="5">
        <v>1</v>
      </c>
      <c r="L704">
        <v>0</v>
      </c>
      <c r="M704">
        <f t="shared" si="20"/>
        <v>0</v>
      </c>
      <c r="N704">
        <f t="shared" si="21"/>
        <v>1</v>
      </c>
      <c r="O704">
        <f>IF(Table13[Sex]="male",1,0)</f>
        <v>0</v>
      </c>
      <c r="P704">
        <v>1</v>
      </c>
      <c r="AC704" s="3">
        <f>SUMPRODUCT(Table13[[#This Row],[SibSp]:[Ones]],$R$4:$AA$4)</f>
        <v>0.82383144005379016</v>
      </c>
      <c r="AD704" s="3">
        <f>(AC704-Table13[[#This Row],[Survived]])^2</f>
        <v>3.1035361513521327E-2</v>
      </c>
    </row>
    <row r="705" spans="1:30" x14ac:dyDescent="0.35">
      <c r="A705">
        <v>1</v>
      </c>
      <c r="B705" t="s">
        <v>9</v>
      </c>
      <c r="C705">
        <v>1</v>
      </c>
      <c r="D705" t="s">
        <v>8</v>
      </c>
      <c r="E705">
        <v>35</v>
      </c>
      <c r="F705" s="2">
        <v>26.287500000000001</v>
      </c>
      <c r="G705">
        <v>0</v>
      </c>
      <c r="H705">
        <v>0</v>
      </c>
      <c r="I705" s="3">
        <f>Table13[Age]/$E$1</f>
        <v>0.4375</v>
      </c>
      <c r="J705" s="3">
        <f>LOG10(Table13[Fare] + 1)</f>
        <v>1.4359637487171957</v>
      </c>
      <c r="K705" s="5">
        <v>1</v>
      </c>
      <c r="L705">
        <v>0</v>
      </c>
      <c r="M705">
        <f t="shared" si="20"/>
        <v>0</v>
      </c>
      <c r="N705">
        <f t="shared" si="21"/>
        <v>0</v>
      </c>
      <c r="O705">
        <f>IF(Table13[Sex]="male",1,0)</f>
        <v>1</v>
      </c>
      <c r="P705">
        <v>1</v>
      </c>
      <c r="AC705" s="3">
        <f>SUMPRODUCT(Table13[[#This Row],[SibSp]:[Ones]],$R$4:$AA$4)</f>
        <v>0.50060335728327321</v>
      </c>
      <c r="AD705" s="3">
        <f>(AC705-Table13[[#This Row],[Survived]])^2</f>
        <v>0.24939700675673807</v>
      </c>
    </row>
    <row r="706" spans="1:30" x14ac:dyDescent="0.35">
      <c r="A706">
        <v>0</v>
      </c>
      <c r="B706" t="s">
        <v>11</v>
      </c>
      <c r="C706">
        <v>3</v>
      </c>
      <c r="D706" t="s">
        <v>10</v>
      </c>
      <c r="E706">
        <v>18</v>
      </c>
      <c r="F706" s="2">
        <v>14.4542</v>
      </c>
      <c r="G706">
        <v>0</v>
      </c>
      <c r="H706">
        <v>1</v>
      </c>
      <c r="I706" s="3">
        <f>Table13[Age]/$E$1</f>
        <v>0.22500000000000001</v>
      </c>
      <c r="J706" s="3">
        <f>LOG10(Table13[Fare] + 1)</f>
        <v>1.1890465283525415</v>
      </c>
      <c r="K706" s="5">
        <v>0</v>
      </c>
      <c r="L706">
        <v>0</v>
      </c>
      <c r="M706">
        <f t="shared" si="20"/>
        <v>1</v>
      </c>
      <c r="N706">
        <f t="shared" si="21"/>
        <v>0</v>
      </c>
      <c r="O706">
        <f>IF(Table13[Sex]="male",1,0)</f>
        <v>0</v>
      </c>
      <c r="P706">
        <v>1</v>
      </c>
      <c r="AC706" s="3">
        <f>SUMPRODUCT(Table13[[#This Row],[SibSp]:[Ones]],$R$4:$AA$4)</f>
        <v>0.23838715308453454</v>
      </c>
      <c r="AD706" s="3">
        <f>(AC706-Table13[[#This Row],[Survived]])^2</f>
        <v>5.6828434755749307E-2</v>
      </c>
    </row>
    <row r="707" spans="1:30" x14ac:dyDescent="0.35">
      <c r="A707">
        <v>0</v>
      </c>
      <c r="B707" t="s">
        <v>12</v>
      </c>
      <c r="C707">
        <v>3</v>
      </c>
      <c r="D707" t="s">
        <v>8</v>
      </c>
      <c r="E707">
        <v>25</v>
      </c>
      <c r="F707" s="2">
        <v>7.7416999999999998</v>
      </c>
      <c r="G707">
        <v>0</v>
      </c>
      <c r="H707">
        <v>0</v>
      </c>
      <c r="I707" s="3">
        <f>Table13[Age]/$E$1</f>
        <v>0.3125</v>
      </c>
      <c r="J707" s="3">
        <f>LOG10(Table13[Fare] + 1)</f>
        <v>0.94159589817511846</v>
      </c>
      <c r="K707" s="5">
        <v>0</v>
      </c>
      <c r="L707">
        <v>0</v>
      </c>
      <c r="M707">
        <f t="shared" si="20"/>
        <v>1</v>
      </c>
      <c r="N707">
        <f t="shared" si="21"/>
        <v>0</v>
      </c>
      <c r="O707">
        <f>IF(Table13[Sex]="male",1,0)</f>
        <v>1</v>
      </c>
      <c r="P707">
        <v>1</v>
      </c>
      <c r="AC707" s="3">
        <f>SUMPRODUCT(Table13[[#This Row],[SibSp]:[Ones]],$R$4:$AA$4)</f>
        <v>0.18994557018528063</v>
      </c>
      <c r="AD707" s="3">
        <f>(AC707-Table13[[#This Row],[Survived]])^2</f>
        <v>3.6079319633011371E-2</v>
      </c>
    </row>
    <row r="708" spans="1:30" x14ac:dyDescent="0.35">
      <c r="A708">
        <v>0</v>
      </c>
      <c r="B708" t="s">
        <v>9</v>
      </c>
      <c r="C708">
        <v>3</v>
      </c>
      <c r="D708" t="s">
        <v>8</v>
      </c>
      <c r="E708">
        <v>26</v>
      </c>
      <c r="F708" s="2">
        <v>7.8541999999999996</v>
      </c>
      <c r="G708">
        <v>1</v>
      </c>
      <c r="H708">
        <v>0</v>
      </c>
      <c r="I708" s="3">
        <f>Table13[Age]/$E$1</f>
        <v>0.32500000000000001</v>
      </c>
      <c r="J708" s="3">
        <f>LOG10(Table13[Fare] + 1)</f>
        <v>0.94714932766263737</v>
      </c>
      <c r="K708" s="5">
        <v>0</v>
      </c>
      <c r="L708">
        <v>0</v>
      </c>
      <c r="M708">
        <f t="shared" ref="M708:M771" si="22">IF(Embarked="S",1,0)</f>
        <v>1</v>
      </c>
      <c r="N708">
        <f t="shared" ref="N708:N771" si="23">IF(Embarked="C",1,0)</f>
        <v>0</v>
      </c>
      <c r="O708">
        <f>IF(Table13[Sex]="male",1,0)</f>
        <v>1</v>
      </c>
      <c r="P708">
        <v>1</v>
      </c>
      <c r="AC708" s="3">
        <f>SUMPRODUCT(Table13[[#This Row],[SibSp]:[Ones]],$R$4:$AA$4)</f>
        <v>0.19103272407412675</v>
      </c>
      <c r="AD708" s="3">
        <f>(AC708-Table13[[#This Row],[Survived]])^2</f>
        <v>3.6493501667181447E-2</v>
      </c>
    </row>
    <row r="709" spans="1:30" x14ac:dyDescent="0.35">
      <c r="A709">
        <v>0</v>
      </c>
      <c r="B709" t="s">
        <v>9</v>
      </c>
      <c r="C709">
        <v>2</v>
      </c>
      <c r="D709" t="s">
        <v>8</v>
      </c>
      <c r="E709">
        <v>39</v>
      </c>
      <c r="F709" s="2">
        <v>26</v>
      </c>
      <c r="G709">
        <v>0</v>
      </c>
      <c r="H709">
        <v>0</v>
      </c>
      <c r="I709" s="3">
        <f>Table13[Age]/$E$1</f>
        <v>0.48749999999999999</v>
      </c>
      <c r="J709" s="3">
        <f>LOG10(Table13[Fare] + 1)</f>
        <v>1.4313637641589874</v>
      </c>
      <c r="K709" s="5">
        <v>0</v>
      </c>
      <c r="L709">
        <v>1</v>
      </c>
      <c r="M709">
        <f t="shared" si="22"/>
        <v>1</v>
      </c>
      <c r="N709">
        <f t="shared" si="23"/>
        <v>0</v>
      </c>
      <c r="O709">
        <f>IF(Table13[Sex]="male",1,0)</f>
        <v>1</v>
      </c>
      <c r="P709">
        <v>1</v>
      </c>
      <c r="AC709" s="3">
        <f>SUMPRODUCT(Table13[[#This Row],[SibSp]:[Ones]],$R$4:$AA$4)</f>
        <v>0.28670810330037771</v>
      </c>
      <c r="AD709" s="3">
        <f>(AC709-Table13[[#This Row],[Survived]])^2</f>
        <v>8.2201536498100053E-2</v>
      </c>
    </row>
    <row r="710" spans="1:30" x14ac:dyDescent="0.35">
      <c r="A710">
        <v>1</v>
      </c>
      <c r="B710" t="s">
        <v>9</v>
      </c>
      <c r="C710">
        <v>2</v>
      </c>
      <c r="D710" t="s">
        <v>10</v>
      </c>
      <c r="E710">
        <v>45</v>
      </c>
      <c r="F710" s="2">
        <v>13.5</v>
      </c>
      <c r="G710">
        <v>0</v>
      </c>
      <c r="H710">
        <v>0</v>
      </c>
      <c r="I710" s="3">
        <f>Table13[Age]/$E$1</f>
        <v>0.5625</v>
      </c>
      <c r="J710" s="3">
        <f>LOG10(Table13[Fare] + 1)</f>
        <v>1.1613680022349748</v>
      </c>
      <c r="K710" s="5">
        <v>0</v>
      </c>
      <c r="L710">
        <v>1</v>
      </c>
      <c r="M710">
        <f t="shared" si="22"/>
        <v>1</v>
      </c>
      <c r="N710">
        <f t="shared" si="23"/>
        <v>0</v>
      </c>
      <c r="O710">
        <f>IF(Table13[Sex]="male",1,0)</f>
        <v>0</v>
      </c>
      <c r="P710">
        <v>1</v>
      </c>
      <c r="AC710" s="3">
        <f>SUMPRODUCT(Table13[[#This Row],[SibSp]:[Ones]],$R$4:$AA$4)</f>
        <v>0.23385302641368091</v>
      </c>
      <c r="AD710" s="3">
        <f>(AC710-Table13[[#This Row],[Survived]])^2</f>
        <v>0.58698118513547592</v>
      </c>
    </row>
    <row r="711" spans="1:30" x14ac:dyDescent="0.35">
      <c r="A711">
        <v>1</v>
      </c>
      <c r="B711" t="s">
        <v>9</v>
      </c>
      <c r="C711">
        <v>1</v>
      </c>
      <c r="D711" t="s">
        <v>8</v>
      </c>
      <c r="E711">
        <v>42</v>
      </c>
      <c r="F711" s="2">
        <v>26.287500000000001</v>
      </c>
      <c r="G711">
        <v>0</v>
      </c>
      <c r="H711">
        <v>0</v>
      </c>
      <c r="I711" s="3">
        <f>Table13[Age]/$E$1</f>
        <v>0.52500000000000002</v>
      </c>
      <c r="J711" s="3">
        <f>LOG10(Table13[Fare] + 1)</f>
        <v>1.4359637487171957</v>
      </c>
      <c r="K711" s="5">
        <v>1</v>
      </c>
      <c r="L711">
        <v>0</v>
      </c>
      <c r="M711">
        <f t="shared" si="22"/>
        <v>0</v>
      </c>
      <c r="N711">
        <f t="shared" si="23"/>
        <v>1</v>
      </c>
      <c r="O711">
        <f>IF(Table13[Sex]="male",1,0)</f>
        <v>1</v>
      </c>
      <c r="P711">
        <v>1</v>
      </c>
      <c r="AC711" s="3">
        <f>SUMPRODUCT(Table13[[#This Row],[SibSp]:[Ones]],$R$4:$AA$4)</f>
        <v>0.64314842368888092</v>
      </c>
      <c r="AD711" s="3">
        <f>(AC711-Table13[[#This Row],[Survived]])^2</f>
        <v>0.12734304751573045</v>
      </c>
    </row>
    <row r="712" spans="1:30" x14ac:dyDescent="0.35">
      <c r="A712">
        <v>1</v>
      </c>
      <c r="B712" t="s">
        <v>9</v>
      </c>
      <c r="C712">
        <v>1</v>
      </c>
      <c r="D712" t="s">
        <v>10</v>
      </c>
      <c r="E712">
        <v>22</v>
      </c>
      <c r="F712" s="2">
        <v>151.55000000000001</v>
      </c>
      <c r="G712">
        <v>0</v>
      </c>
      <c r="H712">
        <v>0</v>
      </c>
      <c r="I712" s="3">
        <f>Table13[Age]/$E$1</f>
        <v>0.27500000000000002</v>
      </c>
      <c r="J712" s="3">
        <f>LOG10(Table13[Fare] + 1)</f>
        <v>2.1834122119784261</v>
      </c>
      <c r="K712" s="5">
        <v>1</v>
      </c>
      <c r="L712">
        <v>0</v>
      </c>
      <c r="M712">
        <f t="shared" si="22"/>
        <v>0</v>
      </c>
      <c r="N712">
        <f t="shared" si="23"/>
        <v>1</v>
      </c>
      <c r="O712">
        <f>IF(Table13[Sex]="male",1,0)</f>
        <v>0</v>
      </c>
      <c r="P712">
        <v>1</v>
      </c>
      <c r="AC712" s="3">
        <f>SUMPRODUCT(Table13[[#This Row],[SibSp]:[Ones]],$R$4:$AA$4)</f>
        <v>0.78947089080091792</v>
      </c>
      <c r="AD712" s="3">
        <f>(AC712-Table13[[#This Row],[Survived]])^2</f>
        <v>4.4322505820159022E-2</v>
      </c>
    </row>
    <row r="713" spans="1:30" x14ac:dyDescent="0.35">
      <c r="A713">
        <v>1</v>
      </c>
      <c r="B713" t="s">
        <v>11</v>
      </c>
      <c r="C713">
        <v>3</v>
      </c>
      <c r="D713" t="s">
        <v>8</v>
      </c>
      <c r="F713" s="2">
        <v>15.245799999999999</v>
      </c>
      <c r="G713">
        <v>1</v>
      </c>
      <c r="H713">
        <v>1</v>
      </c>
      <c r="I713" s="3">
        <f>Table13[Age]/$E$1</f>
        <v>0</v>
      </c>
      <c r="J713" s="3">
        <f>LOG10(Table13[Fare] + 1)</f>
        <v>1.2107411023865056</v>
      </c>
      <c r="K713" s="5">
        <v>0</v>
      </c>
      <c r="L713">
        <v>0</v>
      </c>
      <c r="M713">
        <f t="shared" si="22"/>
        <v>1</v>
      </c>
      <c r="N713">
        <f t="shared" si="23"/>
        <v>0</v>
      </c>
      <c r="O713">
        <f>IF(Table13[Sex]="male",1,0)</f>
        <v>1</v>
      </c>
      <c r="P713">
        <v>1</v>
      </c>
      <c r="AC713" s="3">
        <f>SUMPRODUCT(Table13[[#This Row],[SibSp]:[Ones]],$R$4:$AA$4)</f>
        <v>0.2426341396683907</v>
      </c>
      <c r="AD713" s="3">
        <f>(AC713-Table13[[#This Row],[Survived]])^2</f>
        <v>0.57360304639583881</v>
      </c>
    </row>
    <row r="714" spans="1:30" x14ac:dyDescent="0.35">
      <c r="A714">
        <v>1</v>
      </c>
      <c r="B714" t="s">
        <v>11</v>
      </c>
      <c r="C714">
        <v>1</v>
      </c>
      <c r="D714" t="s">
        <v>10</v>
      </c>
      <c r="E714">
        <v>24</v>
      </c>
      <c r="F714" s="2">
        <v>49.504199999999997</v>
      </c>
      <c r="G714">
        <v>0</v>
      </c>
      <c r="H714">
        <v>0</v>
      </c>
      <c r="I714" s="3">
        <f>Table13[Age]/$E$1</f>
        <v>0.3</v>
      </c>
      <c r="J714" s="3">
        <f>LOG10(Table13[Fare] + 1)</f>
        <v>1.7033274961578131</v>
      </c>
      <c r="K714" s="5">
        <v>1</v>
      </c>
      <c r="L714">
        <v>0</v>
      </c>
      <c r="M714">
        <f t="shared" si="22"/>
        <v>1</v>
      </c>
      <c r="N714">
        <f t="shared" si="23"/>
        <v>0</v>
      </c>
      <c r="O714">
        <f>IF(Table13[Sex]="male",1,0)</f>
        <v>0</v>
      </c>
      <c r="P714">
        <v>1</v>
      </c>
      <c r="AC714" s="3">
        <f>SUMPRODUCT(Table13[[#This Row],[SibSp]:[Ones]],$R$4:$AA$4)</f>
        <v>0.55855947729124134</v>
      </c>
      <c r="AD714" s="3">
        <f>(AC714-Table13[[#This Row],[Survived]])^2</f>
        <v>0.19486973508938207</v>
      </c>
    </row>
    <row r="715" spans="1:30" x14ac:dyDescent="0.35">
      <c r="A715">
        <v>0</v>
      </c>
      <c r="B715" t="s">
        <v>9</v>
      </c>
      <c r="C715">
        <v>1</v>
      </c>
      <c r="D715" t="s">
        <v>8</v>
      </c>
      <c r="F715" s="2">
        <v>26.55</v>
      </c>
      <c r="G715">
        <v>0</v>
      </c>
      <c r="H715">
        <v>0</v>
      </c>
      <c r="I715" s="3">
        <f>Table13[Age]/$E$1</f>
        <v>0</v>
      </c>
      <c r="J715" s="3">
        <f>LOG10(Table13[Fare] + 1)</f>
        <v>1.4401216031878039</v>
      </c>
      <c r="K715" s="5">
        <v>1</v>
      </c>
      <c r="L715">
        <v>0</v>
      </c>
      <c r="M715">
        <f t="shared" si="22"/>
        <v>1</v>
      </c>
      <c r="N715">
        <f t="shared" si="23"/>
        <v>0</v>
      </c>
      <c r="O715">
        <f>IF(Table13[Sex]="male",1,0)</f>
        <v>1</v>
      </c>
      <c r="P715">
        <v>1</v>
      </c>
      <c r="AC715" s="3">
        <f>SUMPRODUCT(Table13[[#This Row],[SibSp]:[Ones]],$R$4:$AA$4)</f>
        <v>0.50703360291889898</v>
      </c>
      <c r="AD715" s="3">
        <f>(AC715-Table13[[#This Row],[Survived]])^2</f>
        <v>0.25708307448891971</v>
      </c>
    </row>
    <row r="716" spans="1:30" x14ac:dyDescent="0.35">
      <c r="A716">
        <v>1</v>
      </c>
      <c r="B716" t="s">
        <v>9</v>
      </c>
      <c r="C716">
        <v>1</v>
      </c>
      <c r="D716" t="s">
        <v>8</v>
      </c>
      <c r="E716">
        <v>48</v>
      </c>
      <c r="F716" s="2">
        <v>52</v>
      </c>
      <c r="G716">
        <v>1</v>
      </c>
      <c r="H716">
        <v>0</v>
      </c>
      <c r="I716" s="3">
        <f>Table13[Age]/$E$1</f>
        <v>0.6</v>
      </c>
      <c r="J716" s="3">
        <f>LOG10(Table13[Fare] + 1)</f>
        <v>1.7242758696007889</v>
      </c>
      <c r="K716" s="5">
        <v>1</v>
      </c>
      <c r="L716">
        <v>0</v>
      </c>
      <c r="M716">
        <f t="shared" si="22"/>
        <v>1</v>
      </c>
      <c r="N716">
        <f t="shared" si="23"/>
        <v>0</v>
      </c>
      <c r="O716">
        <f>IF(Table13[Sex]="male",1,0)</f>
        <v>1</v>
      </c>
      <c r="P716">
        <v>1</v>
      </c>
      <c r="AC716" s="3">
        <f>SUMPRODUCT(Table13[[#This Row],[SibSp]:[Ones]],$R$4:$AA$4)</f>
        <v>0.56266038569472709</v>
      </c>
      <c r="AD716" s="3">
        <f>(AC716-Table13[[#This Row],[Survived]])^2</f>
        <v>0.19126593824068486</v>
      </c>
    </row>
    <row r="717" spans="1:30" x14ac:dyDescent="0.35">
      <c r="A717">
        <v>0</v>
      </c>
      <c r="B717" t="s">
        <v>9</v>
      </c>
      <c r="C717">
        <v>3</v>
      </c>
      <c r="D717" t="s">
        <v>8</v>
      </c>
      <c r="E717">
        <v>29</v>
      </c>
      <c r="F717" s="2">
        <v>9.4832999999999998</v>
      </c>
      <c r="G717">
        <v>0</v>
      </c>
      <c r="H717">
        <v>0</v>
      </c>
      <c r="I717" s="3">
        <f>Table13[Age]/$E$1</f>
        <v>0.36249999999999999</v>
      </c>
      <c r="J717" s="3">
        <f>LOG10(Table13[Fare] + 1)</f>
        <v>1.020498014154877</v>
      </c>
      <c r="K717" s="5">
        <v>0</v>
      </c>
      <c r="L717">
        <v>0</v>
      </c>
      <c r="M717">
        <f t="shared" si="22"/>
        <v>1</v>
      </c>
      <c r="N717">
        <f t="shared" si="23"/>
        <v>0</v>
      </c>
      <c r="O717">
        <f>IF(Table13[Sex]="male",1,0)</f>
        <v>1</v>
      </c>
      <c r="P717">
        <v>1</v>
      </c>
      <c r="AC717" s="3">
        <f>SUMPRODUCT(Table13[[#This Row],[SibSp]:[Ones]],$R$4:$AA$4)</f>
        <v>0.20539165488273936</v>
      </c>
      <c r="AD717" s="3">
        <f>(AC717-Table13[[#This Row],[Survived]])^2</f>
        <v>4.2185731895470313E-2</v>
      </c>
    </row>
    <row r="718" spans="1:30" x14ac:dyDescent="0.35">
      <c r="A718">
        <v>0</v>
      </c>
      <c r="B718" t="s">
        <v>9</v>
      </c>
      <c r="C718">
        <v>2</v>
      </c>
      <c r="D718" t="s">
        <v>8</v>
      </c>
      <c r="E718">
        <v>52</v>
      </c>
      <c r="F718" s="2">
        <v>13</v>
      </c>
      <c r="G718">
        <v>0</v>
      </c>
      <c r="H718">
        <v>0</v>
      </c>
      <c r="I718" s="3">
        <f>Table13[Age]/$E$1</f>
        <v>0.65</v>
      </c>
      <c r="J718" s="3">
        <f>LOG10(Table13[Fare] + 1)</f>
        <v>1.146128035678238</v>
      </c>
      <c r="K718" s="5">
        <v>0</v>
      </c>
      <c r="L718">
        <v>1</v>
      </c>
      <c r="M718">
        <f t="shared" si="22"/>
        <v>0</v>
      </c>
      <c r="N718">
        <f t="shared" si="23"/>
        <v>1</v>
      </c>
      <c r="O718">
        <f>IF(Table13[Sex]="male",1,0)</f>
        <v>1</v>
      </c>
      <c r="P718">
        <v>1</v>
      </c>
      <c r="AC718" s="3">
        <f>SUMPRODUCT(Table13[[#This Row],[SibSp]:[Ones]],$R$4:$AA$4)</f>
        <v>0.36779838392170183</v>
      </c>
      <c r="AD718" s="3">
        <f>(AC718-Table13[[#This Row],[Survived]])^2</f>
        <v>0.13527565121541557</v>
      </c>
    </row>
    <row r="719" spans="1:30" x14ac:dyDescent="0.35">
      <c r="A719">
        <v>0</v>
      </c>
      <c r="B719" t="s">
        <v>9</v>
      </c>
      <c r="C719">
        <v>3</v>
      </c>
      <c r="D719" t="s">
        <v>8</v>
      </c>
      <c r="E719">
        <v>19</v>
      </c>
      <c r="F719" s="2">
        <v>7.65</v>
      </c>
      <c r="G719">
        <v>0</v>
      </c>
      <c r="H719">
        <v>0</v>
      </c>
      <c r="I719" s="3">
        <f>Table13[Age]/$E$1</f>
        <v>0.23749999999999999</v>
      </c>
      <c r="J719" s="3">
        <f>LOG10(Table13[Fare] + 1)</f>
        <v>0.93701610746481423</v>
      </c>
      <c r="K719" s="5">
        <v>0</v>
      </c>
      <c r="L719">
        <v>0</v>
      </c>
      <c r="M719">
        <f t="shared" si="22"/>
        <v>1</v>
      </c>
      <c r="N719">
        <f t="shared" si="23"/>
        <v>0</v>
      </c>
      <c r="O719">
        <f>IF(Table13[Sex]="male",1,0)</f>
        <v>1</v>
      </c>
      <c r="P719">
        <v>1</v>
      </c>
      <c r="AC719" s="3">
        <f>SUMPRODUCT(Table13[[#This Row],[SibSp]:[Ones]],$R$4:$AA$4)</f>
        <v>0.18904901837130722</v>
      </c>
      <c r="AD719" s="3">
        <f>(AC719-Table13[[#This Row],[Survived]])^2</f>
        <v>3.5739531347154851E-2</v>
      </c>
    </row>
    <row r="720" spans="1:30" x14ac:dyDescent="0.35">
      <c r="A720">
        <v>1</v>
      </c>
      <c r="B720" t="s">
        <v>11</v>
      </c>
      <c r="C720">
        <v>1</v>
      </c>
      <c r="D720" t="s">
        <v>10</v>
      </c>
      <c r="E720">
        <v>38</v>
      </c>
      <c r="F720" s="2">
        <v>227.52500000000001</v>
      </c>
      <c r="G720">
        <v>0</v>
      </c>
      <c r="H720">
        <v>0</v>
      </c>
      <c r="I720" s="3">
        <f>Table13[Age]/$E$1</f>
        <v>0.47499999999999998</v>
      </c>
      <c r="J720" s="3">
        <f>LOG10(Table13[Fare] + 1)</f>
        <v>2.3589337176143736</v>
      </c>
      <c r="K720" s="5">
        <v>1</v>
      </c>
      <c r="L720">
        <v>0</v>
      </c>
      <c r="M720">
        <f t="shared" si="22"/>
        <v>0</v>
      </c>
      <c r="N720">
        <f t="shared" si="23"/>
        <v>0</v>
      </c>
      <c r="O720">
        <f>IF(Table13[Sex]="male",1,0)</f>
        <v>0</v>
      </c>
      <c r="P720">
        <v>1</v>
      </c>
      <c r="AC720" s="3">
        <f>SUMPRODUCT(Table13[[#This Row],[SibSp]:[Ones]],$R$4:$AA$4)</f>
        <v>0.68128637364818245</v>
      </c>
      <c r="AD720" s="3">
        <f>(AC720-Table13[[#This Row],[Survived]])^2</f>
        <v>0.10157837562232597</v>
      </c>
    </row>
    <row r="721" spans="1:30" x14ac:dyDescent="0.35">
      <c r="A721">
        <v>1</v>
      </c>
      <c r="B721" t="s">
        <v>9</v>
      </c>
      <c r="C721">
        <v>2</v>
      </c>
      <c r="D721" t="s">
        <v>10</v>
      </c>
      <c r="E721">
        <v>27</v>
      </c>
      <c r="F721" s="2">
        <v>10.5</v>
      </c>
      <c r="G721">
        <v>0</v>
      </c>
      <c r="H721">
        <v>0</v>
      </c>
      <c r="I721" s="3">
        <f>Table13[Age]/$E$1</f>
        <v>0.33750000000000002</v>
      </c>
      <c r="J721" s="3">
        <f>LOG10(Table13[Fare] + 1)</f>
        <v>1.0606978403536116</v>
      </c>
      <c r="K721" s="5">
        <v>0</v>
      </c>
      <c r="L721">
        <v>1</v>
      </c>
      <c r="M721">
        <f t="shared" si="22"/>
        <v>1</v>
      </c>
      <c r="N721">
        <f t="shared" si="23"/>
        <v>0</v>
      </c>
      <c r="O721">
        <f>IF(Table13[Sex]="male",1,0)</f>
        <v>0</v>
      </c>
      <c r="P721">
        <v>1</v>
      </c>
      <c r="AC721" s="3">
        <f>SUMPRODUCT(Table13[[#This Row],[SibSp]:[Ones]],$R$4:$AA$4)</f>
        <v>0.21414557208729343</v>
      </c>
      <c r="AD721" s="3">
        <f>(AC721-Table13[[#This Row],[Survived]])^2</f>
        <v>0.61756718187000725</v>
      </c>
    </row>
    <row r="722" spans="1:30" x14ac:dyDescent="0.35">
      <c r="A722">
        <v>0</v>
      </c>
      <c r="B722" t="s">
        <v>12</v>
      </c>
      <c r="C722">
        <v>3</v>
      </c>
      <c r="D722" t="s">
        <v>8</v>
      </c>
      <c r="F722" s="2">
        <v>15.5</v>
      </c>
      <c r="G722">
        <v>0</v>
      </c>
      <c r="H722">
        <v>0</v>
      </c>
      <c r="I722" s="3">
        <f>Table13[Age]/$E$1</f>
        <v>0</v>
      </c>
      <c r="J722" s="3">
        <f>LOG10(Table13[Fare] + 1)</f>
        <v>1.2174839442139063</v>
      </c>
      <c r="K722" s="5">
        <v>0</v>
      </c>
      <c r="L722">
        <v>0</v>
      </c>
      <c r="M722">
        <f t="shared" si="22"/>
        <v>1</v>
      </c>
      <c r="N722">
        <f t="shared" si="23"/>
        <v>0</v>
      </c>
      <c r="O722">
        <f>IF(Table13[Sex]="male",1,0)</f>
        <v>1</v>
      </c>
      <c r="P722">
        <v>1</v>
      </c>
      <c r="AC722" s="3">
        <f>SUMPRODUCT(Table13[[#This Row],[SibSp]:[Ones]],$R$4:$AA$4)</f>
        <v>0.24395413602937951</v>
      </c>
      <c r="AD722" s="3">
        <f>(AC722-Table13[[#This Row],[Survived]])^2</f>
        <v>5.9513620485841003E-2</v>
      </c>
    </row>
    <row r="723" spans="1:30" x14ac:dyDescent="0.35">
      <c r="A723">
        <v>0</v>
      </c>
      <c r="B723" t="s">
        <v>9</v>
      </c>
      <c r="C723">
        <v>3</v>
      </c>
      <c r="D723" t="s">
        <v>8</v>
      </c>
      <c r="E723">
        <v>33</v>
      </c>
      <c r="F723" s="2">
        <v>7.7750000000000004</v>
      </c>
      <c r="G723">
        <v>0</v>
      </c>
      <c r="H723">
        <v>0</v>
      </c>
      <c r="I723" s="3">
        <f>Table13[Age]/$E$1</f>
        <v>0.41249999999999998</v>
      </c>
      <c r="J723" s="3">
        <f>LOG10(Table13[Fare] + 1)</f>
        <v>0.94324712513786169</v>
      </c>
      <c r="K723" s="5">
        <v>0</v>
      </c>
      <c r="L723">
        <v>0</v>
      </c>
      <c r="M723">
        <f t="shared" si="22"/>
        <v>1</v>
      </c>
      <c r="N723">
        <f t="shared" si="23"/>
        <v>0</v>
      </c>
      <c r="O723">
        <f>IF(Table13[Sex]="male",1,0)</f>
        <v>1</v>
      </c>
      <c r="P723">
        <v>1</v>
      </c>
      <c r="AC723" s="3">
        <f>SUMPRODUCT(Table13[[#This Row],[SibSp]:[Ones]],$R$4:$AA$4)</f>
        <v>0.1902688186964841</v>
      </c>
      <c r="AD723" s="3">
        <f>(AC723-Table13[[#This Row],[Survived]])^2</f>
        <v>3.6202223368155539E-2</v>
      </c>
    </row>
    <row r="724" spans="1:30" x14ac:dyDescent="0.35">
      <c r="A724">
        <v>1</v>
      </c>
      <c r="B724" t="s">
        <v>9</v>
      </c>
      <c r="C724">
        <v>2</v>
      </c>
      <c r="D724" t="s">
        <v>10</v>
      </c>
      <c r="E724">
        <v>6</v>
      </c>
      <c r="F724" s="2">
        <v>33</v>
      </c>
      <c r="G724">
        <v>0</v>
      </c>
      <c r="H724">
        <v>1</v>
      </c>
      <c r="I724" s="3">
        <f>Table13[Age]/$E$1</f>
        <v>7.4999999999999997E-2</v>
      </c>
      <c r="J724" s="3">
        <f>LOG10(Table13[Fare] + 1)</f>
        <v>1.5314789170422551</v>
      </c>
      <c r="K724" s="5">
        <v>0</v>
      </c>
      <c r="L724">
        <v>1</v>
      </c>
      <c r="M724">
        <f t="shared" si="22"/>
        <v>1</v>
      </c>
      <c r="N724">
        <f t="shared" si="23"/>
        <v>0</v>
      </c>
      <c r="O724">
        <f>IF(Table13[Sex]="male",1,0)</f>
        <v>0</v>
      </c>
      <c r="P724">
        <v>1</v>
      </c>
      <c r="AC724" s="3">
        <f>SUMPRODUCT(Table13[[#This Row],[SibSp]:[Ones]],$R$4:$AA$4)</f>
        <v>0.30630690761293494</v>
      </c>
      <c r="AD724" s="3">
        <f>(AC724-Table13[[#This Row],[Survived]])^2</f>
        <v>0.48121010642552908</v>
      </c>
    </row>
    <row r="725" spans="1:30" x14ac:dyDescent="0.35">
      <c r="A725">
        <v>0</v>
      </c>
      <c r="B725" t="s">
        <v>9</v>
      </c>
      <c r="C725">
        <v>3</v>
      </c>
      <c r="D725" t="s">
        <v>8</v>
      </c>
      <c r="E725">
        <v>17</v>
      </c>
      <c r="F725" s="2">
        <v>7.0541999999999998</v>
      </c>
      <c r="G725">
        <v>1</v>
      </c>
      <c r="H725">
        <v>0</v>
      </c>
      <c r="I725" s="3">
        <f>Table13[Age]/$E$1</f>
        <v>0.21249999999999999</v>
      </c>
      <c r="J725" s="3">
        <f>LOG10(Table13[Fare] + 1)</f>
        <v>0.90602240970373726</v>
      </c>
      <c r="K725" s="5">
        <v>0</v>
      </c>
      <c r="L725">
        <v>0</v>
      </c>
      <c r="M725">
        <f t="shared" si="22"/>
        <v>1</v>
      </c>
      <c r="N725">
        <f t="shared" si="23"/>
        <v>0</v>
      </c>
      <c r="O725">
        <f>IF(Table13[Sex]="male",1,0)</f>
        <v>1</v>
      </c>
      <c r="P725">
        <v>1</v>
      </c>
      <c r="AC725" s="3">
        <f>SUMPRODUCT(Table13[[#This Row],[SibSp]:[Ones]],$R$4:$AA$4)</f>
        <v>0.18298161099242469</v>
      </c>
      <c r="AD725" s="3">
        <f>(AC725-Table13[[#This Row],[Survived]])^2</f>
        <v>3.3482269961383038E-2</v>
      </c>
    </row>
    <row r="726" spans="1:30" x14ac:dyDescent="0.35">
      <c r="A726">
        <v>0</v>
      </c>
      <c r="B726" t="s">
        <v>9</v>
      </c>
      <c r="C726">
        <v>2</v>
      </c>
      <c r="D726" t="s">
        <v>8</v>
      </c>
      <c r="E726">
        <v>34</v>
      </c>
      <c r="F726" s="2">
        <v>13</v>
      </c>
      <c r="G726">
        <v>0</v>
      </c>
      <c r="H726">
        <v>0</v>
      </c>
      <c r="I726" s="3">
        <f>Table13[Age]/$E$1</f>
        <v>0.42499999999999999</v>
      </c>
      <c r="J726" s="3">
        <f>LOG10(Table13[Fare] + 1)</f>
        <v>1.146128035678238</v>
      </c>
      <c r="K726" s="5">
        <v>0</v>
      </c>
      <c r="L726">
        <v>1</v>
      </c>
      <c r="M726">
        <f t="shared" si="22"/>
        <v>1</v>
      </c>
      <c r="N726">
        <f t="shared" si="23"/>
        <v>0</v>
      </c>
      <c r="O726">
        <f>IF(Table13[Sex]="male",1,0)</f>
        <v>1</v>
      </c>
      <c r="P726">
        <v>1</v>
      </c>
      <c r="AC726" s="3">
        <f>SUMPRODUCT(Table13[[#This Row],[SibSp]:[Ones]],$R$4:$AA$4)</f>
        <v>0.23086961068016387</v>
      </c>
      <c r="AD726" s="3">
        <f>(AC726-Table13[[#This Row],[Survived]])^2</f>
        <v>5.3300777135610433E-2</v>
      </c>
    </row>
    <row r="727" spans="1:30" x14ac:dyDescent="0.35">
      <c r="A727">
        <v>0</v>
      </c>
      <c r="B727" t="s">
        <v>9</v>
      </c>
      <c r="C727">
        <v>2</v>
      </c>
      <c r="D727" t="s">
        <v>8</v>
      </c>
      <c r="E727">
        <v>50</v>
      </c>
      <c r="F727" s="2">
        <v>13</v>
      </c>
      <c r="G727">
        <v>0</v>
      </c>
      <c r="H727">
        <v>0</v>
      </c>
      <c r="I727" s="3">
        <f>Table13[Age]/$E$1</f>
        <v>0.625</v>
      </c>
      <c r="J727" s="3">
        <f>LOG10(Table13[Fare] + 1)</f>
        <v>1.146128035678238</v>
      </c>
      <c r="K727" s="5">
        <v>0</v>
      </c>
      <c r="L727">
        <v>1</v>
      </c>
      <c r="M727">
        <f t="shared" si="22"/>
        <v>1</v>
      </c>
      <c r="N727">
        <f t="shared" si="23"/>
        <v>0</v>
      </c>
      <c r="O727">
        <f>IF(Table13[Sex]="male",1,0)</f>
        <v>1</v>
      </c>
      <c r="P727">
        <v>1</v>
      </c>
      <c r="AC727" s="3">
        <f>SUMPRODUCT(Table13[[#This Row],[SibSp]:[Ones]],$R$4:$AA$4)</f>
        <v>0.23086961068016387</v>
      </c>
      <c r="AD727" s="3">
        <f>(AC727-Table13[[#This Row],[Survived]])^2</f>
        <v>5.3300777135610433E-2</v>
      </c>
    </row>
    <row r="728" spans="1:30" x14ac:dyDescent="0.35">
      <c r="A728">
        <v>1</v>
      </c>
      <c r="B728" t="s">
        <v>9</v>
      </c>
      <c r="C728">
        <v>1</v>
      </c>
      <c r="D728" t="s">
        <v>8</v>
      </c>
      <c r="E728">
        <v>27</v>
      </c>
      <c r="F728" s="2">
        <v>53.1</v>
      </c>
      <c r="G728">
        <v>1</v>
      </c>
      <c r="H728">
        <v>0</v>
      </c>
      <c r="I728" s="3">
        <f>Table13[Age]/$E$1</f>
        <v>0.33750000000000002</v>
      </c>
      <c r="J728" s="3">
        <f>LOG10(Table13[Fare] + 1)</f>
        <v>1.7331972651065695</v>
      </c>
      <c r="K728" s="5">
        <v>1</v>
      </c>
      <c r="L728">
        <v>0</v>
      </c>
      <c r="M728">
        <f t="shared" si="22"/>
        <v>1</v>
      </c>
      <c r="N728">
        <f t="shared" si="23"/>
        <v>0</v>
      </c>
      <c r="O728">
        <f>IF(Table13[Sex]="male",1,0)</f>
        <v>1</v>
      </c>
      <c r="P728">
        <v>1</v>
      </c>
      <c r="AC728" s="3">
        <f>SUMPRODUCT(Table13[[#This Row],[SibSp]:[Ones]],$R$4:$AA$4)</f>
        <v>0.56440686142469565</v>
      </c>
      <c r="AD728" s="3">
        <f>(AC728-Table13[[#This Row],[Survived]])^2</f>
        <v>0.1897413823738843</v>
      </c>
    </row>
    <row r="729" spans="1:30" x14ac:dyDescent="0.35">
      <c r="A729">
        <v>0</v>
      </c>
      <c r="B729" t="s">
        <v>9</v>
      </c>
      <c r="C729">
        <v>3</v>
      </c>
      <c r="D729" t="s">
        <v>8</v>
      </c>
      <c r="E729">
        <v>20</v>
      </c>
      <c r="F729" s="2">
        <v>8.6624999999999996</v>
      </c>
      <c r="G729">
        <v>0</v>
      </c>
      <c r="H729">
        <v>0</v>
      </c>
      <c r="I729" s="3">
        <f>Table13[Age]/$E$1</f>
        <v>0.25</v>
      </c>
      <c r="J729" s="3">
        <f>LOG10(Table13[Fare] + 1)</f>
        <v>0.98508950692638131</v>
      </c>
      <c r="K729" s="5">
        <v>0</v>
      </c>
      <c r="L729">
        <v>0</v>
      </c>
      <c r="M729">
        <f t="shared" si="22"/>
        <v>0</v>
      </c>
      <c r="N729">
        <f t="shared" si="23"/>
        <v>0</v>
      </c>
      <c r="O729">
        <f>IF(Table13[Sex]="male",1,0)</f>
        <v>1</v>
      </c>
      <c r="P729">
        <v>1</v>
      </c>
      <c r="AC729" s="3">
        <f>SUMPRODUCT(Table13[[#This Row],[SibSp]:[Ones]],$R$4:$AA$4)</f>
        <v>0.19284369968564846</v>
      </c>
      <c r="AD729" s="3">
        <f>(AC729-Table13[[#This Row],[Survived]])^2</f>
        <v>3.718869250844857E-2</v>
      </c>
    </row>
    <row r="730" spans="1:30" x14ac:dyDescent="0.35">
      <c r="A730">
        <v>1</v>
      </c>
      <c r="B730" t="s">
        <v>9</v>
      </c>
      <c r="C730">
        <v>2</v>
      </c>
      <c r="D730" t="s">
        <v>10</v>
      </c>
      <c r="E730">
        <v>30</v>
      </c>
      <c r="F730" s="2">
        <v>21</v>
      </c>
      <c r="G730">
        <v>3</v>
      </c>
      <c r="H730">
        <v>0</v>
      </c>
      <c r="I730" s="3">
        <f>Table13[Age]/$E$1</f>
        <v>0.375</v>
      </c>
      <c r="J730" s="3">
        <f>LOG10(Table13[Fare] + 1)</f>
        <v>1.3424226808222062</v>
      </c>
      <c r="K730" s="5">
        <v>0</v>
      </c>
      <c r="L730">
        <v>1</v>
      </c>
      <c r="M730">
        <f t="shared" si="22"/>
        <v>1</v>
      </c>
      <c r="N730">
        <f t="shared" si="23"/>
        <v>0</v>
      </c>
      <c r="O730">
        <f>IF(Table13[Sex]="male",1,0)</f>
        <v>0</v>
      </c>
      <c r="P730">
        <v>1</v>
      </c>
      <c r="AC730" s="3">
        <f>SUMPRODUCT(Table13[[#This Row],[SibSp]:[Ones]],$R$4:$AA$4)</f>
        <v>0.26929676408285796</v>
      </c>
      <c r="AD730" s="3">
        <f>(AC730-Table13[[#This Row],[Survived]])^2</f>
        <v>0.53392721897978257</v>
      </c>
    </row>
    <row r="731" spans="1:30" x14ac:dyDescent="0.35">
      <c r="A731">
        <v>1</v>
      </c>
      <c r="B731" t="s">
        <v>12</v>
      </c>
      <c r="C731">
        <v>3</v>
      </c>
      <c r="D731" t="s">
        <v>10</v>
      </c>
      <c r="F731" s="2">
        <v>7.7374999999999998</v>
      </c>
      <c r="G731">
        <v>0</v>
      </c>
      <c r="H731">
        <v>0</v>
      </c>
      <c r="I731" s="3">
        <f>Table13[Age]/$E$1</f>
        <v>0</v>
      </c>
      <c r="J731" s="3">
        <f>LOG10(Table13[Fare] + 1)</f>
        <v>0.94138718875373784</v>
      </c>
      <c r="K731" s="5">
        <v>0</v>
      </c>
      <c r="L731">
        <v>0</v>
      </c>
      <c r="M731">
        <f t="shared" si="22"/>
        <v>1</v>
      </c>
      <c r="N731">
        <f t="shared" si="23"/>
        <v>0</v>
      </c>
      <c r="O731">
        <f>IF(Table13[Sex]="male",1,0)</f>
        <v>0</v>
      </c>
      <c r="P731">
        <v>1</v>
      </c>
      <c r="AC731" s="3">
        <f>SUMPRODUCT(Table13[[#This Row],[SibSp]:[Ones]],$R$4:$AA$4)</f>
        <v>0.18990471268279452</v>
      </c>
      <c r="AD731" s="3">
        <f>(AC731-Table13[[#This Row],[Survived]])^2</f>
        <v>0.65625437453354574</v>
      </c>
    </row>
    <row r="732" spans="1:30" x14ac:dyDescent="0.35">
      <c r="A732">
        <v>0</v>
      </c>
      <c r="B732" t="s">
        <v>9</v>
      </c>
      <c r="C732">
        <v>2</v>
      </c>
      <c r="D732" t="s">
        <v>8</v>
      </c>
      <c r="E732">
        <v>25</v>
      </c>
      <c r="F732" s="2">
        <v>26</v>
      </c>
      <c r="G732">
        <v>1</v>
      </c>
      <c r="H732">
        <v>0</v>
      </c>
      <c r="I732" s="3">
        <f>Table13[Age]/$E$1</f>
        <v>0.3125</v>
      </c>
      <c r="J732" s="3">
        <f>LOG10(Table13[Fare] + 1)</f>
        <v>1.4313637641589874</v>
      </c>
      <c r="K732" s="5">
        <v>0</v>
      </c>
      <c r="L732">
        <v>1</v>
      </c>
      <c r="M732">
        <f t="shared" si="22"/>
        <v>1</v>
      </c>
      <c r="N732">
        <f t="shared" si="23"/>
        <v>0</v>
      </c>
      <c r="O732">
        <f>IF(Table13[Sex]="male",1,0)</f>
        <v>1</v>
      </c>
      <c r="P732">
        <v>1</v>
      </c>
      <c r="AC732" s="3">
        <f>SUMPRODUCT(Table13[[#This Row],[SibSp]:[Ones]],$R$4:$AA$4)</f>
        <v>0.28670810330037771</v>
      </c>
      <c r="AD732" s="3">
        <f>(AC732-Table13[[#This Row],[Survived]])^2</f>
        <v>8.2201536498100053E-2</v>
      </c>
    </row>
    <row r="733" spans="1:30" x14ac:dyDescent="0.35">
      <c r="A733">
        <v>0</v>
      </c>
      <c r="B733" t="s">
        <v>9</v>
      </c>
      <c r="C733">
        <v>3</v>
      </c>
      <c r="D733" t="s">
        <v>10</v>
      </c>
      <c r="E733">
        <v>25</v>
      </c>
      <c r="F733" s="2">
        <v>7.9249999999999998</v>
      </c>
      <c r="G733">
        <v>1</v>
      </c>
      <c r="H733">
        <v>0</v>
      </c>
      <c r="I733" s="3">
        <f>Table13[Age]/$E$1</f>
        <v>0.3125</v>
      </c>
      <c r="J733" s="3">
        <f>LOG10(Table13[Fare] + 1)</f>
        <v>0.95060822478423079</v>
      </c>
      <c r="K733" s="5">
        <v>0</v>
      </c>
      <c r="L733">
        <v>0</v>
      </c>
      <c r="M733">
        <f t="shared" si="22"/>
        <v>0</v>
      </c>
      <c r="N733">
        <f t="shared" si="23"/>
        <v>1</v>
      </c>
      <c r="O733">
        <f>IF(Table13[Sex]="male",1,0)</f>
        <v>0</v>
      </c>
      <c r="P733">
        <v>1</v>
      </c>
      <c r="AC733" s="3">
        <f>SUMPRODUCT(Table13[[#This Row],[SibSp]:[Ones]],$R$4:$AA$4)</f>
        <v>0.32863862006752642</v>
      </c>
      <c r="AD733" s="3">
        <f>(AC733-Table13[[#This Row],[Survived]])^2</f>
        <v>0.10800334259988797</v>
      </c>
    </row>
    <row r="734" spans="1:30" x14ac:dyDescent="0.35">
      <c r="A734">
        <v>1</v>
      </c>
      <c r="B734" t="s">
        <v>9</v>
      </c>
      <c r="C734">
        <v>1</v>
      </c>
      <c r="D734" t="s">
        <v>10</v>
      </c>
      <c r="E734">
        <v>29</v>
      </c>
      <c r="F734" s="2">
        <v>211.33750000000001</v>
      </c>
      <c r="G734">
        <v>0</v>
      </c>
      <c r="H734">
        <v>0</v>
      </c>
      <c r="I734" s="3">
        <f>Table13[Age]/$E$1</f>
        <v>0.36249999999999999</v>
      </c>
      <c r="J734" s="3">
        <f>LOG10(Table13[Fare] + 1)</f>
        <v>2.3270266997942759</v>
      </c>
      <c r="K734" s="5">
        <v>1</v>
      </c>
      <c r="L734">
        <v>0</v>
      </c>
      <c r="M734">
        <f t="shared" si="22"/>
        <v>1</v>
      </c>
      <c r="N734">
        <f t="shared" si="23"/>
        <v>0</v>
      </c>
      <c r="O734">
        <f>IF(Table13[Sex]="male",1,0)</f>
        <v>0</v>
      </c>
      <c r="P734">
        <v>1</v>
      </c>
      <c r="AC734" s="3">
        <f>SUMPRODUCT(Table13[[#This Row],[SibSp]:[Ones]],$R$4:$AA$4)</f>
        <v>0.68065646550861436</v>
      </c>
      <c r="AD734" s="3">
        <f>(AC734-Table13[[#This Row],[Survived]])^2</f>
        <v>0.10198029302145081</v>
      </c>
    </row>
    <row r="735" spans="1:30" x14ac:dyDescent="0.35">
      <c r="A735">
        <v>0</v>
      </c>
      <c r="B735" t="s">
        <v>11</v>
      </c>
      <c r="C735">
        <v>3</v>
      </c>
      <c r="D735" t="s">
        <v>8</v>
      </c>
      <c r="E735">
        <v>11</v>
      </c>
      <c r="F735" s="2">
        <v>18.787500000000001</v>
      </c>
      <c r="G735">
        <v>0</v>
      </c>
      <c r="H735">
        <v>0</v>
      </c>
      <c r="I735" s="3">
        <f>Table13[Age]/$E$1</f>
        <v>0.13750000000000001</v>
      </c>
      <c r="J735" s="3">
        <f>LOG10(Table13[Fare] + 1)</f>
        <v>1.2963909278704124</v>
      </c>
      <c r="K735" s="5">
        <v>0</v>
      </c>
      <c r="L735">
        <v>0</v>
      </c>
      <c r="M735">
        <f t="shared" si="22"/>
        <v>1</v>
      </c>
      <c r="N735">
        <f t="shared" si="23"/>
        <v>0</v>
      </c>
      <c r="O735">
        <f>IF(Table13[Sex]="male",1,0)</f>
        <v>1</v>
      </c>
      <c r="P735">
        <v>1</v>
      </c>
      <c r="AC735" s="3">
        <f>SUMPRODUCT(Table13[[#This Row],[SibSp]:[Ones]],$R$4:$AA$4)</f>
        <v>0.25940117363597626</v>
      </c>
      <c r="AD735" s="3">
        <f>(AC735-Table13[[#This Row],[Survived]])^2</f>
        <v>6.7288968883721906E-2</v>
      </c>
    </row>
    <row r="736" spans="1:30" x14ac:dyDescent="0.35">
      <c r="A736">
        <v>0</v>
      </c>
      <c r="B736" t="s">
        <v>9</v>
      </c>
      <c r="C736">
        <v>2</v>
      </c>
      <c r="D736" t="s">
        <v>8</v>
      </c>
      <c r="F736" s="2">
        <v>0</v>
      </c>
      <c r="G736">
        <v>0</v>
      </c>
      <c r="H736">
        <v>0</v>
      </c>
      <c r="I736" s="3">
        <f>Table13[Age]/$E$1</f>
        <v>0</v>
      </c>
      <c r="J736" s="3">
        <f>LOG10(Table13[Fare] + 1)</f>
        <v>0</v>
      </c>
      <c r="K736" s="5">
        <v>0</v>
      </c>
      <c r="L736">
        <v>1</v>
      </c>
      <c r="M736">
        <f t="shared" si="22"/>
        <v>1</v>
      </c>
      <c r="N736">
        <f t="shared" si="23"/>
        <v>0</v>
      </c>
      <c r="O736">
        <f>IF(Table13[Sex]="male",1,0)</f>
        <v>1</v>
      </c>
      <c r="P736">
        <v>1</v>
      </c>
      <c r="AC736" s="3">
        <f>SUMPRODUCT(Table13[[#This Row],[SibSp]:[Ones]],$R$4:$AA$4)</f>
        <v>6.5005871959313236E-3</v>
      </c>
      <c r="AD736" s="3">
        <f>(AC736-Table13[[#This Row],[Survived]])^2</f>
        <v>4.225763389190627E-5</v>
      </c>
    </row>
    <row r="737" spans="1:30" x14ac:dyDescent="0.35">
      <c r="A737">
        <v>0</v>
      </c>
      <c r="B737" t="s">
        <v>9</v>
      </c>
      <c r="C737">
        <v>2</v>
      </c>
      <c r="D737" t="s">
        <v>8</v>
      </c>
      <c r="E737">
        <v>23</v>
      </c>
      <c r="F737" s="2">
        <v>13</v>
      </c>
      <c r="G737">
        <v>0</v>
      </c>
      <c r="H737">
        <v>0</v>
      </c>
      <c r="I737" s="3">
        <f>Table13[Age]/$E$1</f>
        <v>0.28749999999999998</v>
      </c>
      <c r="J737" s="3">
        <f>LOG10(Table13[Fare] + 1)</f>
        <v>1.146128035678238</v>
      </c>
      <c r="K737" s="5">
        <v>0</v>
      </c>
      <c r="L737">
        <v>1</v>
      </c>
      <c r="M737">
        <f t="shared" si="22"/>
        <v>1</v>
      </c>
      <c r="N737">
        <f t="shared" si="23"/>
        <v>0</v>
      </c>
      <c r="O737">
        <f>IF(Table13[Sex]="male",1,0)</f>
        <v>1</v>
      </c>
      <c r="P737">
        <v>1</v>
      </c>
      <c r="AC737" s="3">
        <f>SUMPRODUCT(Table13[[#This Row],[SibSp]:[Ones]],$R$4:$AA$4)</f>
        <v>0.23086961068016387</v>
      </c>
      <c r="AD737" s="3">
        <f>(AC737-Table13[[#This Row],[Survived]])^2</f>
        <v>5.3300777135610433E-2</v>
      </c>
    </row>
    <row r="738" spans="1:30" x14ac:dyDescent="0.35">
      <c r="A738">
        <v>0</v>
      </c>
      <c r="B738" t="s">
        <v>9</v>
      </c>
      <c r="C738">
        <v>2</v>
      </c>
      <c r="D738" t="s">
        <v>8</v>
      </c>
      <c r="E738">
        <v>23</v>
      </c>
      <c r="F738" s="2">
        <v>13</v>
      </c>
      <c r="G738">
        <v>0</v>
      </c>
      <c r="H738">
        <v>0</v>
      </c>
      <c r="I738" s="3">
        <f>Table13[Age]/$E$1</f>
        <v>0.28749999999999998</v>
      </c>
      <c r="J738" s="3">
        <f>LOG10(Table13[Fare] + 1)</f>
        <v>1.146128035678238</v>
      </c>
      <c r="K738" s="5">
        <v>0</v>
      </c>
      <c r="L738">
        <v>1</v>
      </c>
      <c r="M738">
        <f t="shared" si="22"/>
        <v>1</v>
      </c>
      <c r="N738">
        <f t="shared" si="23"/>
        <v>0</v>
      </c>
      <c r="O738">
        <f>IF(Table13[Sex]="male",1,0)</f>
        <v>1</v>
      </c>
      <c r="P738">
        <v>1</v>
      </c>
      <c r="AC738" s="3">
        <f>SUMPRODUCT(Table13[[#This Row],[SibSp]:[Ones]],$R$4:$AA$4)</f>
        <v>0.23086961068016387</v>
      </c>
      <c r="AD738" s="3">
        <f>(AC738-Table13[[#This Row],[Survived]])^2</f>
        <v>5.3300777135610433E-2</v>
      </c>
    </row>
    <row r="739" spans="1:30" x14ac:dyDescent="0.35">
      <c r="A739">
        <v>0</v>
      </c>
      <c r="B739" t="s">
        <v>9</v>
      </c>
      <c r="C739">
        <v>3</v>
      </c>
      <c r="D739" t="s">
        <v>8</v>
      </c>
      <c r="E739">
        <v>28.5</v>
      </c>
      <c r="F739" s="2">
        <v>16.100000000000001</v>
      </c>
      <c r="G739">
        <v>0</v>
      </c>
      <c r="H739">
        <v>0</v>
      </c>
      <c r="I739" s="3">
        <f>Table13[Age]/$E$1</f>
        <v>0.35625000000000001</v>
      </c>
      <c r="J739" s="3">
        <f>LOG10(Table13[Fare] + 1)</f>
        <v>1.2329961103921538</v>
      </c>
      <c r="K739" s="5">
        <v>0</v>
      </c>
      <c r="L739">
        <v>0</v>
      </c>
      <c r="M739">
        <f t="shared" si="22"/>
        <v>0</v>
      </c>
      <c r="N739">
        <f t="shared" si="23"/>
        <v>1</v>
      </c>
      <c r="O739">
        <f>IF(Table13[Sex]="male",1,0)</f>
        <v>1</v>
      </c>
      <c r="P739">
        <v>1</v>
      </c>
      <c r="AC739" s="3">
        <f>SUMPRODUCT(Table13[[#This Row],[SibSp]:[Ones]],$R$4:$AA$4)</f>
        <v>0.38391961151464099</v>
      </c>
      <c r="AD739" s="3">
        <f>(AC739-Table13[[#This Row],[Survived]])^2</f>
        <v>0.14739426810555287</v>
      </c>
    </row>
    <row r="740" spans="1:30" x14ac:dyDescent="0.35">
      <c r="A740">
        <v>0</v>
      </c>
      <c r="B740" t="s">
        <v>9</v>
      </c>
      <c r="C740">
        <v>3</v>
      </c>
      <c r="D740" t="s">
        <v>10</v>
      </c>
      <c r="E740">
        <v>48</v>
      </c>
      <c r="F740" s="2">
        <v>34.375</v>
      </c>
      <c r="G740">
        <v>1</v>
      </c>
      <c r="H740">
        <v>3</v>
      </c>
      <c r="I740" s="3">
        <f>Table13[Age]/$E$1</f>
        <v>0.6</v>
      </c>
      <c r="J740" s="3">
        <f>LOG10(Table13[Fare] + 1)</f>
        <v>1.5486964485323467</v>
      </c>
      <c r="K740" s="5">
        <v>0</v>
      </c>
      <c r="L740">
        <v>0</v>
      </c>
      <c r="M740">
        <f t="shared" si="22"/>
        <v>1</v>
      </c>
      <c r="N740">
        <f t="shared" si="23"/>
        <v>0</v>
      </c>
      <c r="O740">
        <f>IF(Table13[Sex]="male",1,0)</f>
        <v>0</v>
      </c>
      <c r="P740">
        <v>1</v>
      </c>
      <c r="AC740" s="3">
        <f>SUMPRODUCT(Table13[[#This Row],[SibSp]:[Ones]],$R$4:$AA$4)</f>
        <v>0.30879316260089107</v>
      </c>
      <c r="AD740" s="3">
        <f>(AC740-Table13[[#This Row],[Survived]])^2</f>
        <v>9.5353217269060347E-2</v>
      </c>
    </row>
    <row r="741" spans="1:30" x14ac:dyDescent="0.35">
      <c r="A741">
        <v>1</v>
      </c>
      <c r="B741" t="s">
        <v>11</v>
      </c>
      <c r="C741">
        <v>1</v>
      </c>
      <c r="D741" t="s">
        <v>8</v>
      </c>
      <c r="E741">
        <v>35</v>
      </c>
      <c r="F741" s="2">
        <v>512.32920000000001</v>
      </c>
      <c r="G741">
        <v>0</v>
      </c>
      <c r="H741">
        <v>0</v>
      </c>
      <c r="I741" s="3">
        <f>Table13[Age]/$E$1</f>
        <v>0.4375</v>
      </c>
      <c r="J741" s="3">
        <f>LOG10(Table13[Fare] + 1)</f>
        <v>2.7103959691861146</v>
      </c>
      <c r="K741" s="5">
        <v>1</v>
      </c>
      <c r="L741">
        <v>0</v>
      </c>
      <c r="M741">
        <f t="shared" si="22"/>
        <v>1</v>
      </c>
      <c r="N741">
        <f t="shared" si="23"/>
        <v>0</v>
      </c>
      <c r="O741">
        <f>IF(Table13[Sex]="male",1,0)</f>
        <v>1</v>
      </c>
      <c r="P741">
        <v>1</v>
      </c>
      <c r="AC741" s="3">
        <f>SUMPRODUCT(Table13[[#This Row],[SibSp]:[Ones]],$R$4:$AA$4)</f>
        <v>0.7557058368961741</v>
      </c>
      <c r="AD741" s="3">
        <f>(AC741-Table13[[#This Row],[Survived]])^2</f>
        <v>5.967963812659869E-2</v>
      </c>
    </row>
    <row r="742" spans="1:30" x14ac:dyDescent="0.35">
      <c r="A742">
        <v>0</v>
      </c>
      <c r="B742" t="s">
        <v>9</v>
      </c>
      <c r="C742">
        <v>3</v>
      </c>
      <c r="D742" t="s">
        <v>8</v>
      </c>
      <c r="F742" s="2">
        <v>7.8958000000000004</v>
      </c>
      <c r="G742">
        <v>0</v>
      </c>
      <c r="H742">
        <v>0</v>
      </c>
      <c r="I742" s="3">
        <f>Table13[Age]/$E$1</f>
        <v>0</v>
      </c>
      <c r="J742" s="3">
        <f>LOG10(Table13[Fare] + 1)</f>
        <v>0.94918501031343461</v>
      </c>
      <c r="K742" s="5">
        <v>0</v>
      </c>
      <c r="L742">
        <v>0</v>
      </c>
      <c r="M742">
        <f t="shared" si="22"/>
        <v>1</v>
      </c>
      <c r="N742">
        <f t="shared" si="23"/>
        <v>0</v>
      </c>
      <c r="O742">
        <f>IF(Table13[Sex]="male",1,0)</f>
        <v>1</v>
      </c>
      <c r="P742">
        <v>1</v>
      </c>
      <c r="AC742" s="3">
        <f>SUMPRODUCT(Table13[[#This Row],[SibSp]:[Ones]],$R$4:$AA$4)</f>
        <v>0.19143123463687806</v>
      </c>
      <c r="AD742" s="3">
        <f>(AC742-Table13[[#This Row],[Survived]])^2</f>
        <v>3.664591759459946E-2</v>
      </c>
    </row>
    <row r="743" spans="1:30" x14ac:dyDescent="0.35">
      <c r="A743">
        <v>0</v>
      </c>
      <c r="B743" t="s">
        <v>9</v>
      </c>
      <c r="C743">
        <v>3</v>
      </c>
      <c r="D743" t="s">
        <v>8</v>
      </c>
      <c r="F743" s="2">
        <v>7.8958000000000004</v>
      </c>
      <c r="G743">
        <v>0</v>
      </c>
      <c r="H743">
        <v>0</v>
      </c>
      <c r="I743" s="3">
        <f>Table13[Age]/$E$1</f>
        <v>0</v>
      </c>
      <c r="J743" s="3">
        <f>LOG10(Table13[Fare] + 1)</f>
        <v>0.94918501031343461</v>
      </c>
      <c r="K743" s="5">
        <v>0</v>
      </c>
      <c r="L743">
        <v>0</v>
      </c>
      <c r="M743">
        <f t="shared" si="22"/>
        <v>1</v>
      </c>
      <c r="N743">
        <f t="shared" si="23"/>
        <v>0</v>
      </c>
      <c r="O743">
        <f>IF(Table13[Sex]="male",1,0)</f>
        <v>1</v>
      </c>
      <c r="P743">
        <v>1</v>
      </c>
      <c r="AC743" s="3">
        <f>SUMPRODUCT(Table13[[#This Row],[SibSp]:[Ones]],$R$4:$AA$4)</f>
        <v>0.19143123463687806</v>
      </c>
      <c r="AD743" s="3">
        <f>(AC743-Table13[[#This Row],[Survived]])^2</f>
        <v>3.664591759459946E-2</v>
      </c>
    </row>
    <row r="744" spans="1:30" x14ac:dyDescent="0.35">
      <c r="A744">
        <v>1</v>
      </c>
      <c r="B744" t="s">
        <v>9</v>
      </c>
      <c r="C744">
        <v>1</v>
      </c>
      <c r="D744" t="s">
        <v>8</v>
      </c>
      <c r="F744" s="2">
        <v>30</v>
      </c>
      <c r="G744">
        <v>0</v>
      </c>
      <c r="H744">
        <v>0</v>
      </c>
      <c r="I744" s="3">
        <f>Table13[Age]/$E$1</f>
        <v>0</v>
      </c>
      <c r="J744" s="3">
        <f>LOG10(Table13[Fare] + 1)</f>
        <v>1.4913616938342726</v>
      </c>
      <c r="K744" s="5">
        <v>1</v>
      </c>
      <c r="L744">
        <v>0</v>
      </c>
      <c r="M744">
        <f t="shared" si="22"/>
        <v>0</v>
      </c>
      <c r="N744">
        <f t="shared" si="23"/>
        <v>1</v>
      </c>
      <c r="O744">
        <f>IF(Table13[Sex]="male",1,0)</f>
        <v>1</v>
      </c>
      <c r="P744">
        <v>1</v>
      </c>
      <c r="AC744" s="3">
        <f>SUMPRODUCT(Table13[[#This Row],[SibSp]:[Ones]],$R$4:$AA$4)</f>
        <v>0.65399327039189026</v>
      </c>
      <c r="AD744" s="3">
        <f>(AC744-Table13[[#This Row],[Survived]])^2</f>
        <v>0.11972065693409957</v>
      </c>
    </row>
    <row r="745" spans="1:30" x14ac:dyDescent="0.35">
      <c r="A745">
        <v>0</v>
      </c>
      <c r="B745" t="s">
        <v>9</v>
      </c>
      <c r="C745">
        <v>1</v>
      </c>
      <c r="D745" t="s">
        <v>8</v>
      </c>
      <c r="E745">
        <v>36</v>
      </c>
      <c r="F745" s="2">
        <v>78.849999999999994</v>
      </c>
      <c r="G745">
        <v>1</v>
      </c>
      <c r="H745">
        <v>0</v>
      </c>
      <c r="I745" s="3">
        <f>Table13[Age]/$E$1</f>
        <v>0.45</v>
      </c>
      <c r="J745" s="3">
        <f>LOG10(Table13[Fare] + 1)</f>
        <v>1.9022749204745018</v>
      </c>
      <c r="K745" s="5">
        <v>1</v>
      </c>
      <c r="L745">
        <v>0</v>
      </c>
      <c r="M745">
        <f t="shared" si="22"/>
        <v>1</v>
      </c>
      <c r="N745">
        <f t="shared" si="23"/>
        <v>0</v>
      </c>
      <c r="O745">
        <f>IF(Table13[Sex]="male",1,0)</f>
        <v>1</v>
      </c>
      <c r="P745">
        <v>1</v>
      </c>
      <c r="AC745" s="3">
        <f>SUMPRODUCT(Table13[[#This Row],[SibSp]:[Ones]],$R$4:$AA$4)</f>
        <v>0.59750594568665383</v>
      </c>
      <c r="AD745" s="3">
        <f>(AC745-Table13[[#This Row],[Survived]])^2</f>
        <v>0.35701335513090249</v>
      </c>
    </row>
    <row r="746" spans="1:30" x14ac:dyDescent="0.35">
      <c r="A746">
        <v>1</v>
      </c>
      <c r="B746" t="s">
        <v>11</v>
      </c>
      <c r="C746">
        <v>1</v>
      </c>
      <c r="D746" t="s">
        <v>10</v>
      </c>
      <c r="E746">
        <v>21</v>
      </c>
      <c r="F746" s="2">
        <v>262.375</v>
      </c>
      <c r="G746">
        <v>2</v>
      </c>
      <c r="H746">
        <v>2</v>
      </c>
      <c r="I746" s="3">
        <f>Table13[Age]/$E$1</f>
        <v>0.26250000000000001</v>
      </c>
      <c r="J746" s="3">
        <f>LOG10(Table13[Fare] + 1)</f>
        <v>2.4205745486161567</v>
      </c>
      <c r="K746" s="5">
        <v>1</v>
      </c>
      <c r="L746">
        <v>0</v>
      </c>
      <c r="M746">
        <f t="shared" si="22"/>
        <v>1</v>
      </c>
      <c r="N746">
        <f t="shared" si="23"/>
        <v>0</v>
      </c>
      <c r="O746">
        <f>IF(Table13[Sex]="male",1,0)</f>
        <v>0</v>
      </c>
      <c r="P746">
        <v>1</v>
      </c>
      <c r="AC746" s="3">
        <f>SUMPRODUCT(Table13[[#This Row],[SibSp]:[Ones]],$R$4:$AA$4)</f>
        <v>0.69896963719260974</v>
      </c>
      <c r="AD746" s="3">
        <f>(AC746-Table13[[#This Row],[Survived]])^2</f>
        <v>9.0619279331949007E-2</v>
      </c>
    </row>
    <row r="747" spans="1:30" x14ac:dyDescent="0.35">
      <c r="A747">
        <v>0</v>
      </c>
      <c r="B747" t="s">
        <v>9</v>
      </c>
      <c r="C747">
        <v>3</v>
      </c>
      <c r="D747" t="s">
        <v>8</v>
      </c>
      <c r="E747">
        <v>24</v>
      </c>
      <c r="F747" s="2">
        <v>16.100000000000001</v>
      </c>
      <c r="G747">
        <v>1</v>
      </c>
      <c r="H747">
        <v>0</v>
      </c>
      <c r="I747" s="3">
        <f>Table13[Age]/$E$1</f>
        <v>0.3</v>
      </c>
      <c r="J747" s="3">
        <f>LOG10(Table13[Fare] + 1)</f>
        <v>1.2329961103921538</v>
      </c>
      <c r="K747" s="5">
        <v>0</v>
      </c>
      <c r="L747">
        <v>0</v>
      </c>
      <c r="M747">
        <f t="shared" si="22"/>
        <v>1</v>
      </c>
      <c r="N747">
        <f t="shared" si="23"/>
        <v>0</v>
      </c>
      <c r="O747">
        <f>IF(Table13[Sex]="male",1,0)</f>
        <v>1</v>
      </c>
      <c r="P747">
        <v>1</v>
      </c>
      <c r="AC747" s="3">
        <f>SUMPRODUCT(Table13[[#This Row],[SibSp]:[Ones]],$R$4:$AA$4)</f>
        <v>0.24699083827310303</v>
      </c>
      <c r="AD747" s="3">
        <f>(AC747-Table13[[#This Row],[Survived]])^2</f>
        <v>6.1004474190850137E-2</v>
      </c>
    </row>
    <row r="748" spans="1:30" x14ac:dyDescent="0.35">
      <c r="A748">
        <v>1</v>
      </c>
      <c r="B748" t="s">
        <v>9</v>
      </c>
      <c r="C748">
        <v>3</v>
      </c>
      <c r="D748" t="s">
        <v>8</v>
      </c>
      <c r="E748">
        <v>31</v>
      </c>
      <c r="F748" s="2">
        <v>7.9249999999999998</v>
      </c>
      <c r="G748">
        <v>0</v>
      </c>
      <c r="H748">
        <v>0</v>
      </c>
      <c r="I748" s="3">
        <f>Table13[Age]/$E$1</f>
        <v>0.38750000000000001</v>
      </c>
      <c r="J748" s="3">
        <f>LOG10(Table13[Fare] + 1)</f>
        <v>0.95060822478423079</v>
      </c>
      <c r="K748" s="5">
        <v>0</v>
      </c>
      <c r="L748">
        <v>0</v>
      </c>
      <c r="M748">
        <f t="shared" si="22"/>
        <v>1</v>
      </c>
      <c r="N748">
        <f t="shared" si="23"/>
        <v>0</v>
      </c>
      <c r="O748">
        <f>IF(Table13[Sex]="male",1,0)</f>
        <v>1</v>
      </c>
      <c r="P748">
        <v>1</v>
      </c>
      <c r="AC748" s="3">
        <f>SUMPRODUCT(Table13[[#This Row],[SibSp]:[Ones]],$R$4:$AA$4)</f>
        <v>0.19170984682598849</v>
      </c>
      <c r="AD748" s="3">
        <f>(AC748-Table13[[#This Row],[Survived]])^2</f>
        <v>0.65333297171806703</v>
      </c>
    </row>
    <row r="749" spans="1:30" x14ac:dyDescent="0.35">
      <c r="A749">
        <v>0</v>
      </c>
      <c r="B749" t="s">
        <v>9</v>
      </c>
      <c r="C749">
        <v>1</v>
      </c>
      <c r="D749" t="s">
        <v>8</v>
      </c>
      <c r="E749">
        <v>70</v>
      </c>
      <c r="F749" s="2">
        <v>71</v>
      </c>
      <c r="G749">
        <v>1</v>
      </c>
      <c r="H749">
        <v>1</v>
      </c>
      <c r="I749" s="3">
        <f>Table13[Age]/$E$1</f>
        <v>0.875</v>
      </c>
      <c r="J749" s="3">
        <f>LOG10(Table13[Fare] + 1)</f>
        <v>1.8573324964312685</v>
      </c>
      <c r="K749" s="5">
        <v>1</v>
      </c>
      <c r="L749">
        <v>0</v>
      </c>
      <c r="M749">
        <f t="shared" si="22"/>
        <v>1</v>
      </c>
      <c r="N749">
        <f t="shared" si="23"/>
        <v>0</v>
      </c>
      <c r="O749">
        <f>IF(Table13[Sex]="male",1,0)</f>
        <v>1</v>
      </c>
      <c r="P749">
        <v>1</v>
      </c>
      <c r="AC749" s="3">
        <f>SUMPRODUCT(Table13[[#This Row],[SibSp]:[Ones]],$R$4:$AA$4)</f>
        <v>0.58870789914935984</v>
      </c>
      <c r="AD749" s="3">
        <f>(AC749-Table13[[#This Row],[Survived]])^2</f>
        <v>0.34657699052085283</v>
      </c>
    </row>
    <row r="750" spans="1:30" x14ac:dyDescent="0.35">
      <c r="A750">
        <v>0</v>
      </c>
      <c r="B750" t="s">
        <v>9</v>
      </c>
      <c r="C750">
        <v>3</v>
      </c>
      <c r="D750" t="s">
        <v>8</v>
      </c>
      <c r="E750">
        <v>16</v>
      </c>
      <c r="F750" s="2">
        <v>20.25</v>
      </c>
      <c r="G750">
        <v>1</v>
      </c>
      <c r="H750">
        <v>1</v>
      </c>
      <c r="I750" s="3">
        <f>Table13[Age]/$E$1</f>
        <v>0.2</v>
      </c>
      <c r="J750" s="3">
        <f>LOG10(Table13[Fare] + 1)</f>
        <v>1.3273589343863303</v>
      </c>
      <c r="K750" s="5">
        <v>0</v>
      </c>
      <c r="L750">
        <v>0</v>
      </c>
      <c r="M750">
        <f t="shared" si="22"/>
        <v>1</v>
      </c>
      <c r="N750">
        <f t="shared" si="23"/>
        <v>0</v>
      </c>
      <c r="O750">
        <f>IF(Table13[Sex]="male",1,0)</f>
        <v>1</v>
      </c>
      <c r="P750">
        <v>1</v>
      </c>
      <c r="AC750" s="3">
        <f>SUMPRODUCT(Table13[[#This Row],[SibSp]:[Ones]],$R$4:$AA$4)</f>
        <v>0.26546355162947688</v>
      </c>
      <c r="AD750" s="3">
        <f>(AC750-Table13[[#This Row],[Survived]])^2</f>
        <v>7.0470897243735939E-2</v>
      </c>
    </row>
    <row r="751" spans="1:30" x14ac:dyDescent="0.35">
      <c r="A751">
        <v>1</v>
      </c>
      <c r="B751" t="s">
        <v>9</v>
      </c>
      <c r="C751">
        <v>2</v>
      </c>
      <c r="D751" t="s">
        <v>10</v>
      </c>
      <c r="E751">
        <v>30</v>
      </c>
      <c r="F751" s="2">
        <v>13</v>
      </c>
      <c r="G751">
        <v>0</v>
      </c>
      <c r="H751">
        <v>0</v>
      </c>
      <c r="I751" s="3">
        <f>Table13[Age]/$E$1</f>
        <v>0.375</v>
      </c>
      <c r="J751" s="3">
        <f>LOG10(Table13[Fare] + 1)</f>
        <v>1.146128035678238</v>
      </c>
      <c r="K751" s="5">
        <v>0</v>
      </c>
      <c r="L751">
        <v>1</v>
      </c>
      <c r="M751">
        <f t="shared" si="22"/>
        <v>0</v>
      </c>
      <c r="N751">
        <f t="shared" si="23"/>
        <v>0</v>
      </c>
      <c r="O751">
        <f>IF(Table13[Sex]="male",1,0)</f>
        <v>0</v>
      </c>
      <c r="P751">
        <v>1</v>
      </c>
      <c r="AC751" s="3">
        <f>SUMPRODUCT(Table13[[#This Row],[SibSp]:[Ones]],$R$4:$AA$4)</f>
        <v>0.22525331751609412</v>
      </c>
      <c r="AD751" s="3">
        <f>(AC751-Table13[[#This Row],[Survived]])^2</f>
        <v>0.60023242201981808</v>
      </c>
    </row>
    <row r="752" spans="1:30" x14ac:dyDescent="0.35">
      <c r="A752">
        <v>0</v>
      </c>
      <c r="B752" t="s">
        <v>9</v>
      </c>
      <c r="C752">
        <v>1</v>
      </c>
      <c r="D752" t="s">
        <v>8</v>
      </c>
      <c r="E752">
        <v>19</v>
      </c>
      <c r="F752" s="2">
        <v>53.1</v>
      </c>
      <c r="G752">
        <v>1</v>
      </c>
      <c r="H752">
        <v>0</v>
      </c>
      <c r="I752" s="3">
        <f>Table13[Age]/$E$1</f>
        <v>0.23749999999999999</v>
      </c>
      <c r="J752" s="3">
        <f>LOG10(Table13[Fare] + 1)</f>
        <v>1.7331972651065695</v>
      </c>
      <c r="K752" s="5">
        <v>1</v>
      </c>
      <c r="L752">
        <v>0</v>
      </c>
      <c r="M752">
        <f t="shared" si="22"/>
        <v>1</v>
      </c>
      <c r="N752">
        <f t="shared" si="23"/>
        <v>0</v>
      </c>
      <c r="O752">
        <f>IF(Table13[Sex]="male",1,0)</f>
        <v>1</v>
      </c>
      <c r="P752">
        <v>1</v>
      </c>
      <c r="AC752" s="3">
        <f>SUMPRODUCT(Table13[[#This Row],[SibSp]:[Ones]],$R$4:$AA$4)</f>
        <v>0.56440686142469565</v>
      </c>
      <c r="AD752" s="3">
        <f>(AC752-Table13[[#This Row],[Survived]])^2</f>
        <v>0.31855510522327563</v>
      </c>
    </row>
    <row r="753" spans="1:30" x14ac:dyDescent="0.35">
      <c r="A753">
        <v>0</v>
      </c>
      <c r="B753" t="s">
        <v>12</v>
      </c>
      <c r="C753">
        <v>3</v>
      </c>
      <c r="D753" t="s">
        <v>8</v>
      </c>
      <c r="E753">
        <v>31</v>
      </c>
      <c r="F753" s="2">
        <v>7.75</v>
      </c>
      <c r="G753">
        <v>0</v>
      </c>
      <c r="H753">
        <v>0</v>
      </c>
      <c r="I753" s="3">
        <f>Table13[Age]/$E$1</f>
        <v>0.38750000000000001</v>
      </c>
      <c r="J753" s="3">
        <f>LOG10(Table13[Fare] + 1)</f>
        <v>0.94200805302231327</v>
      </c>
      <c r="K753" s="5">
        <v>0</v>
      </c>
      <c r="L753">
        <v>0</v>
      </c>
      <c r="M753">
        <f t="shared" si="22"/>
        <v>1</v>
      </c>
      <c r="N753">
        <f t="shared" si="23"/>
        <v>0</v>
      </c>
      <c r="O753">
        <f>IF(Table13[Sex]="male",1,0)</f>
        <v>1</v>
      </c>
      <c r="P753">
        <v>1</v>
      </c>
      <c r="AC753" s="3">
        <f>SUMPRODUCT(Table13[[#This Row],[SibSp]:[Ones]],$R$4:$AA$4)</f>
        <v>0.19002625469670581</v>
      </c>
      <c r="AD753" s="3">
        <f>(AC753-Table13[[#This Row],[Survived]])^2</f>
        <v>3.6109977474057309E-2</v>
      </c>
    </row>
    <row r="754" spans="1:30" x14ac:dyDescent="0.35">
      <c r="A754">
        <v>1</v>
      </c>
      <c r="B754" t="s">
        <v>9</v>
      </c>
      <c r="C754">
        <v>2</v>
      </c>
      <c r="D754" t="s">
        <v>10</v>
      </c>
      <c r="E754">
        <v>4</v>
      </c>
      <c r="F754" s="2">
        <v>23</v>
      </c>
      <c r="G754">
        <v>1</v>
      </c>
      <c r="H754">
        <v>1</v>
      </c>
      <c r="I754" s="3">
        <f>Table13[Age]/$E$1</f>
        <v>0.05</v>
      </c>
      <c r="J754" s="3">
        <f>LOG10(Table13[Fare] + 1)</f>
        <v>1.3802112417116059</v>
      </c>
      <c r="K754" s="5">
        <v>0</v>
      </c>
      <c r="L754">
        <v>1</v>
      </c>
      <c r="M754">
        <f t="shared" si="22"/>
        <v>1</v>
      </c>
      <c r="N754">
        <f t="shared" si="23"/>
        <v>0</v>
      </c>
      <c r="O754">
        <f>IF(Table13[Sex]="male",1,0)</f>
        <v>0</v>
      </c>
      <c r="P754">
        <v>1</v>
      </c>
      <c r="AC754" s="3">
        <f>SUMPRODUCT(Table13[[#This Row],[SibSp]:[Ones]],$R$4:$AA$4)</f>
        <v>0.27669435164872863</v>
      </c>
      <c r="AD754" s="3">
        <f>(AC754-Table13[[#This Row],[Survived]])^2</f>
        <v>0.52317106093685306</v>
      </c>
    </row>
    <row r="755" spans="1:30" x14ac:dyDescent="0.35">
      <c r="A755">
        <v>1</v>
      </c>
      <c r="B755" t="s">
        <v>9</v>
      </c>
      <c r="C755">
        <v>3</v>
      </c>
      <c r="D755" t="s">
        <v>8</v>
      </c>
      <c r="E755">
        <v>6</v>
      </c>
      <c r="F755" s="2">
        <v>12.475</v>
      </c>
      <c r="G755">
        <v>0</v>
      </c>
      <c r="H755">
        <v>1</v>
      </c>
      <c r="I755" s="3">
        <f>Table13[Age]/$E$1</f>
        <v>7.4999999999999997E-2</v>
      </c>
      <c r="J755" s="3">
        <f>LOG10(Table13[Fare] + 1)</f>
        <v>1.1295287738587763</v>
      </c>
      <c r="K755" s="5">
        <v>0</v>
      </c>
      <c r="L755">
        <v>0</v>
      </c>
      <c r="M755">
        <f t="shared" si="22"/>
        <v>1</v>
      </c>
      <c r="N755">
        <f t="shared" si="23"/>
        <v>0</v>
      </c>
      <c r="O755">
        <f>IF(Table13[Sex]="male",1,0)</f>
        <v>1</v>
      </c>
      <c r="P755">
        <v>1</v>
      </c>
      <c r="AC755" s="3">
        <f>SUMPRODUCT(Table13[[#This Row],[SibSp]:[Ones]],$R$4:$AA$4)</f>
        <v>0.22673580171711247</v>
      </c>
      <c r="AD755" s="3">
        <f>(AC755-Table13[[#This Row],[Survived]])^2</f>
        <v>0.59793752034607672</v>
      </c>
    </row>
    <row r="756" spans="1:30" x14ac:dyDescent="0.35">
      <c r="A756">
        <v>0</v>
      </c>
      <c r="B756" t="s">
        <v>9</v>
      </c>
      <c r="C756">
        <v>3</v>
      </c>
      <c r="D756" t="s">
        <v>8</v>
      </c>
      <c r="E756">
        <v>33</v>
      </c>
      <c r="F756" s="2">
        <v>9.5</v>
      </c>
      <c r="G756">
        <v>0</v>
      </c>
      <c r="H756">
        <v>0</v>
      </c>
      <c r="I756" s="3">
        <f>Table13[Age]/$E$1</f>
        <v>0.41249999999999998</v>
      </c>
      <c r="J756" s="3">
        <f>LOG10(Table13[Fare] + 1)</f>
        <v>1.0211892990699381</v>
      </c>
      <c r="K756" s="5">
        <v>0</v>
      </c>
      <c r="L756">
        <v>0</v>
      </c>
      <c r="M756">
        <f t="shared" si="22"/>
        <v>1</v>
      </c>
      <c r="N756">
        <f t="shared" si="23"/>
        <v>0</v>
      </c>
      <c r="O756">
        <f>IF(Table13[Sex]="male",1,0)</f>
        <v>1</v>
      </c>
      <c r="P756">
        <v>1</v>
      </c>
      <c r="AC756" s="3">
        <f>SUMPRODUCT(Table13[[#This Row],[SibSp]:[Ones]],$R$4:$AA$4)</f>
        <v>0.20552698262668542</v>
      </c>
      <c r="AD756" s="3">
        <f>(AC756-Table13[[#This Row],[Survived]])^2</f>
        <v>4.224134058762985E-2</v>
      </c>
    </row>
    <row r="757" spans="1:30" x14ac:dyDescent="0.35">
      <c r="A757">
        <v>0</v>
      </c>
      <c r="B757" t="s">
        <v>9</v>
      </c>
      <c r="C757">
        <v>3</v>
      </c>
      <c r="D757" t="s">
        <v>8</v>
      </c>
      <c r="E757">
        <v>23</v>
      </c>
      <c r="F757" s="2">
        <v>7.8958000000000004</v>
      </c>
      <c r="G757">
        <v>0</v>
      </c>
      <c r="H757">
        <v>0</v>
      </c>
      <c r="I757" s="3">
        <f>Table13[Age]/$E$1</f>
        <v>0.28749999999999998</v>
      </c>
      <c r="J757" s="3">
        <f>LOG10(Table13[Fare] + 1)</f>
        <v>0.94918501031343461</v>
      </c>
      <c r="K757" s="5">
        <v>0</v>
      </c>
      <c r="L757">
        <v>0</v>
      </c>
      <c r="M757">
        <f t="shared" si="22"/>
        <v>1</v>
      </c>
      <c r="N757">
        <f t="shared" si="23"/>
        <v>0</v>
      </c>
      <c r="O757">
        <f>IF(Table13[Sex]="male",1,0)</f>
        <v>1</v>
      </c>
      <c r="P757">
        <v>1</v>
      </c>
      <c r="AC757" s="3">
        <f>SUMPRODUCT(Table13[[#This Row],[SibSp]:[Ones]],$R$4:$AA$4)</f>
        <v>0.19143123463687806</v>
      </c>
      <c r="AD757" s="3">
        <f>(AC757-Table13[[#This Row],[Survived]])^2</f>
        <v>3.664591759459946E-2</v>
      </c>
    </row>
    <row r="758" spans="1:30" x14ac:dyDescent="0.35">
      <c r="A758">
        <v>1</v>
      </c>
      <c r="B758" t="s">
        <v>9</v>
      </c>
      <c r="C758">
        <v>2</v>
      </c>
      <c r="D758" t="s">
        <v>10</v>
      </c>
      <c r="E758">
        <v>48</v>
      </c>
      <c r="F758" s="2">
        <v>65</v>
      </c>
      <c r="G758">
        <v>1</v>
      </c>
      <c r="H758">
        <v>2</v>
      </c>
      <c r="I758" s="3">
        <f>Table13[Age]/$E$1</f>
        <v>0.6</v>
      </c>
      <c r="J758" s="3">
        <f>LOG10(Table13[Fare] + 1)</f>
        <v>1.8195439355418688</v>
      </c>
      <c r="K758" s="5">
        <v>0</v>
      </c>
      <c r="L758">
        <v>1</v>
      </c>
      <c r="M758">
        <f t="shared" si="22"/>
        <v>1</v>
      </c>
      <c r="N758">
        <f t="shared" si="23"/>
        <v>0</v>
      </c>
      <c r="O758">
        <f>IF(Table13[Sex]="male",1,0)</f>
        <v>0</v>
      </c>
      <c r="P758">
        <v>1</v>
      </c>
      <c r="AC758" s="3">
        <f>SUMPRODUCT(Table13[[#This Row],[SibSp]:[Ones]],$R$4:$AA$4)</f>
        <v>0.36269926945100678</v>
      </c>
      <c r="AD758" s="3">
        <f>(AC758-Table13[[#This Row],[Survived]])^2</f>
        <v>0.40615222115828054</v>
      </c>
    </row>
    <row r="759" spans="1:30" x14ac:dyDescent="0.35">
      <c r="A759">
        <v>1</v>
      </c>
      <c r="B759" t="s">
        <v>9</v>
      </c>
      <c r="C759">
        <v>2</v>
      </c>
      <c r="D759" t="s">
        <v>8</v>
      </c>
      <c r="E759">
        <v>0.67</v>
      </c>
      <c r="F759" s="2">
        <v>14.5</v>
      </c>
      <c r="G759">
        <v>1</v>
      </c>
      <c r="H759">
        <v>1</v>
      </c>
      <c r="I759" s="3">
        <f>Table13[Age]/$E$1</f>
        <v>8.3750000000000005E-3</v>
      </c>
      <c r="J759" s="3">
        <f>LOG10(Table13[Fare] + 1)</f>
        <v>1.1903316981702914</v>
      </c>
      <c r="K759" s="5">
        <v>0</v>
      </c>
      <c r="L759">
        <v>1</v>
      </c>
      <c r="M759">
        <f t="shared" si="22"/>
        <v>1</v>
      </c>
      <c r="N759">
        <f t="shared" si="23"/>
        <v>0</v>
      </c>
      <c r="O759">
        <f>IF(Table13[Sex]="male",1,0)</f>
        <v>1</v>
      </c>
      <c r="P759">
        <v>1</v>
      </c>
      <c r="AC759" s="3">
        <f>SUMPRODUCT(Table13[[#This Row],[SibSp]:[Ones]],$R$4:$AA$4)</f>
        <v>0.2395230353229871</v>
      </c>
      <c r="AD759" s="3">
        <f>(AC759-Table13[[#This Row],[Survived]])^2</f>
        <v>0.57832521380436264</v>
      </c>
    </row>
    <row r="760" spans="1:30" x14ac:dyDescent="0.35">
      <c r="A760">
        <v>0</v>
      </c>
      <c r="B760" t="s">
        <v>9</v>
      </c>
      <c r="C760">
        <v>3</v>
      </c>
      <c r="D760" t="s">
        <v>8</v>
      </c>
      <c r="E760">
        <v>28</v>
      </c>
      <c r="F760" s="2">
        <v>7.7957999999999998</v>
      </c>
      <c r="G760">
        <v>0</v>
      </c>
      <c r="H760">
        <v>0</v>
      </c>
      <c r="I760" s="3">
        <f>Table13[Age]/$E$1</f>
        <v>0.35</v>
      </c>
      <c r="J760" s="3">
        <f>LOG10(Table13[Fare] + 1)</f>
        <v>0.94427534575879857</v>
      </c>
      <c r="K760" s="5">
        <v>0</v>
      </c>
      <c r="L760">
        <v>0</v>
      </c>
      <c r="M760">
        <f t="shared" si="22"/>
        <v>1</v>
      </c>
      <c r="N760">
        <f t="shared" si="23"/>
        <v>0</v>
      </c>
      <c r="O760">
        <f>IF(Table13[Sex]="male",1,0)</f>
        <v>1</v>
      </c>
      <c r="P760">
        <v>1</v>
      </c>
      <c r="AC760" s="3">
        <f>SUMPRODUCT(Table13[[#This Row],[SibSp]:[Ones]],$R$4:$AA$4)</f>
        <v>0.19047010585591514</v>
      </c>
      <c r="AD760" s="3">
        <f>(AC760-Table13[[#This Row],[Survived]])^2</f>
        <v>3.6278861224763523E-2</v>
      </c>
    </row>
    <row r="761" spans="1:30" x14ac:dyDescent="0.35">
      <c r="A761">
        <v>0</v>
      </c>
      <c r="B761" t="s">
        <v>9</v>
      </c>
      <c r="C761">
        <v>2</v>
      </c>
      <c r="D761" t="s">
        <v>8</v>
      </c>
      <c r="E761">
        <v>18</v>
      </c>
      <c r="F761" s="2">
        <v>11.5</v>
      </c>
      <c r="G761">
        <v>0</v>
      </c>
      <c r="H761">
        <v>0</v>
      </c>
      <c r="I761" s="3">
        <f>Table13[Age]/$E$1</f>
        <v>0.22500000000000001</v>
      </c>
      <c r="J761" s="3">
        <f>LOG10(Table13[Fare] + 1)</f>
        <v>1.0969100130080565</v>
      </c>
      <c r="K761" s="5">
        <v>0</v>
      </c>
      <c r="L761">
        <v>1</v>
      </c>
      <c r="M761">
        <f t="shared" si="22"/>
        <v>1</v>
      </c>
      <c r="N761">
        <f t="shared" si="23"/>
        <v>0</v>
      </c>
      <c r="O761">
        <f>IF(Table13[Sex]="male",1,0)</f>
        <v>1</v>
      </c>
      <c r="P761">
        <v>1</v>
      </c>
      <c r="AC761" s="3">
        <f>SUMPRODUCT(Table13[[#This Row],[SibSp]:[Ones]],$R$4:$AA$4)</f>
        <v>0.22123456176715253</v>
      </c>
      <c r="AD761" s="3">
        <f>(AC761-Table13[[#This Row],[Survived]])^2</f>
        <v>4.8944731320304032E-2</v>
      </c>
    </row>
    <row r="762" spans="1:30" x14ac:dyDescent="0.35">
      <c r="A762">
        <v>0</v>
      </c>
      <c r="B762" t="s">
        <v>9</v>
      </c>
      <c r="C762">
        <v>3</v>
      </c>
      <c r="D762" t="s">
        <v>8</v>
      </c>
      <c r="E762">
        <v>34</v>
      </c>
      <c r="F762" s="2">
        <v>8.0500000000000007</v>
      </c>
      <c r="G762">
        <v>0</v>
      </c>
      <c r="H762">
        <v>0</v>
      </c>
      <c r="I762" s="3">
        <f>Table13[Age]/$E$1</f>
        <v>0.42499999999999999</v>
      </c>
      <c r="J762" s="3">
        <f>LOG10(Table13[Fare] + 1)</f>
        <v>0.9566485792052033</v>
      </c>
      <c r="K762" s="5">
        <v>0</v>
      </c>
      <c r="L762">
        <v>0</v>
      </c>
      <c r="M762">
        <f t="shared" si="22"/>
        <v>1</v>
      </c>
      <c r="N762">
        <f t="shared" si="23"/>
        <v>0</v>
      </c>
      <c r="O762">
        <f>IF(Table13[Sex]="male",1,0)</f>
        <v>1</v>
      </c>
      <c r="P762">
        <v>1</v>
      </c>
      <c r="AC762" s="3">
        <f>SUMPRODUCT(Table13[[#This Row],[SibSp]:[Ones]],$R$4:$AA$4)</f>
        <v>0.19289232241400625</v>
      </c>
      <c r="AD762" s="3">
        <f>(AC762-Table13[[#This Row],[Survived]])^2</f>
        <v>3.7207448046268937E-2</v>
      </c>
    </row>
    <row r="763" spans="1:30" x14ac:dyDescent="0.35">
      <c r="A763">
        <v>1</v>
      </c>
      <c r="B763" t="s">
        <v>9</v>
      </c>
      <c r="C763">
        <v>1</v>
      </c>
      <c r="D763" t="s">
        <v>10</v>
      </c>
      <c r="E763">
        <v>33</v>
      </c>
      <c r="F763" s="2">
        <v>86.5</v>
      </c>
      <c r="G763">
        <v>0</v>
      </c>
      <c r="H763">
        <v>0</v>
      </c>
      <c r="I763" s="3">
        <f>Table13[Age]/$E$1</f>
        <v>0.41249999999999998</v>
      </c>
      <c r="J763" s="3">
        <f>LOG10(Table13[Fare] + 1)</f>
        <v>1.9420080530223132</v>
      </c>
      <c r="K763" s="5">
        <v>1</v>
      </c>
      <c r="L763">
        <v>0</v>
      </c>
      <c r="M763">
        <f t="shared" si="22"/>
        <v>1</v>
      </c>
      <c r="N763">
        <f t="shared" si="23"/>
        <v>0</v>
      </c>
      <c r="O763">
        <f>IF(Table13[Sex]="male",1,0)</f>
        <v>0</v>
      </c>
      <c r="P763">
        <v>1</v>
      </c>
      <c r="AC763" s="3">
        <f>SUMPRODUCT(Table13[[#This Row],[SibSp]:[Ones]],$R$4:$AA$4)</f>
        <v>0.60528420768898461</v>
      </c>
      <c r="AD763" s="3">
        <f>(AC763-Table13[[#This Row],[Survived]])^2</f>
        <v>0.15580055669971263</v>
      </c>
    </row>
    <row r="764" spans="1:30" x14ac:dyDescent="0.35">
      <c r="A764">
        <v>0</v>
      </c>
      <c r="B764" t="s">
        <v>9</v>
      </c>
      <c r="C764">
        <v>3</v>
      </c>
      <c r="D764" t="s">
        <v>8</v>
      </c>
      <c r="F764" s="2">
        <v>14.5</v>
      </c>
      <c r="G764">
        <v>0</v>
      </c>
      <c r="H764">
        <v>0</v>
      </c>
      <c r="I764" s="3">
        <f>Table13[Age]/$E$1</f>
        <v>0</v>
      </c>
      <c r="J764" s="3">
        <f>LOG10(Table13[Fare] + 1)</f>
        <v>1.1903316981702914</v>
      </c>
      <c r="K764" s="5">
        <v>0</v>
      </c>
      <c r="L764">
        <v>0</v>
      </c>
      <c r="M764">
        <f t="shared" si="22"/>
        <v>0</v>
      </c>
      <c r="N764">
        <f t="shared" si="23"/>
        <v>1</v>
      </c>
      <c r="O764">
        <f>IF(Table13[Sex]="male",1,0)</f>
        <v>1</v>
      </c>
      <c r="P764">
        <v>1</v>
      </c>
      <c r="AC764" s="3">
        <f>SUMPRODUCT(Table13[[#This Row],[SibSp]:[Ones]],$R$4:$AA$4)</f>
        <v>0.37556751453266346</v>
      </c>
      <c r="AD764" s="3">
        <f>(AC764-Table13[[#This Row],[Survived]])^2</f>
        <v>0.14105095797224237</v>
      </c>
    </row>
    <row r="765" spans="1:30" x14ac:dyDescent="0.35">
      <c r="A765">
        <v>0</v>
      </c>
      <c r="B765" t="s">
        <v>9</v>
      </c>
      <c r="C765">
        <v>3</v>
      </c>
      <c r="D765" t="s">
        <v>8</v>
      </c>
      <c r="E765">
        <v>41</v>
      </c>
      <c r="F765" s="2">
        <v>7.125</v>
      </c>
      <c r="G765">
        <v>0</v>
      </c>
      <c r="H765">
        <v>0</v>
      </c>
      <c r="I765" s="3">
        <f>Table13[Age]/$E$1</f>
        <v>0.51249999999999996</v>
      </c>
      <c r="J765" s="3">
        <f>LOG10(Table13[Fare] + 1)</f>
        <v>0.90982336965091204</v>
      </c>
      <c r="K765" s="5">
        <v>0</v>
      </c>
      <c r="L765">
        <v>0</v>
      </c>
      <c r="M765">
        <f t="shared" si="22"/>
        <v>1</v>
      </c>
      <c r="N765">
        <f t="shared" si="23"/>
        <v>0</v>
      </c>
      <c r="O765">
        <f>IF(Table13[Sex]="male",1,0)</f>
        <v>1</v>
      </c>
      <c r="P765">
        <v>1</v>
      </c>
      <c r="AC765" s="3">
        <f>SUMPRODUCT(Table13[[#This Row],[SibSp]:[Ones]],$R$4:$AA$4)</f>
        <v>0.18372569685814177</v>
      </c>
      <c r="AD765" s="3">
        <f>(AC765-Table13[[#This Row],[Survived]])^2</f>
        <v>3.3755131686009805E-2</v>
      </c>
    </row>
    <row r="766" spans="1:30" x14ac:dyDescent="0.35">
      <c r="A766">
        <v>1</v>
      </c>
      <c r="B766" t="s">
        <v>11</v>
      </c>
      <c r="C766">
        <v>3</v>
      </c>
      <c r="D766" t="s">
        <v>8</v>
      </c>
      <c r="E766">
        <v>20</v>
      </c>
      <c r="F766" s="2">
        <v>7.2291999999999996</v>
      </c>
      <c r="G766">
        <v>0</v>
      </c>
      <c r="H766">
        <v>0</v>
      </c>
      <c r="I766" s="3">
        <f>Table13[Age]/$E$1</f>
        <v>0.25</v>
      </c>
      <c r="J766" s="3">
        <f>LOG10(Table13[Fare] + 1)</f>
        <v>0.91535761741483168</v>
      </c>
      <c r="K766" s="5">
        <v>0</v>
      </c>
      <c r="L766">
        <v>0</v>
      </c>
      <c r="M766">
        <f t="shared" si="22"/>
        <v>1</v>
      </c>
      <c r="N766">
        <f t="shared" si="23"/>
        <v>0</v>
      </c>
      <c r="O766">
        <f>IF(Table13[Sex]="male",1,0)</f>
        <v>1</v>
      </c>
      <c r="P766">
        <v>1</v>
      </c>
      <c r="AC766" s="3">
        <f>SUMPRODUCT(Table13[[#This Row],[SibSp]:[Ones]],$R$4:$AA$4)</f>
        <v>0.18480909568258083</v>
      </c>
      <c r="AD766" s="3">
        <f>(AC766-Table13[[#This Row],[Survived]])^2</f>
        <v>0.66453621048185163</v>
      </c>
    </row>
    <row r="767" spans="1:30" x14ac:dyDescent="0.35">
      <c r="A767">
        <v>1</v>
      </c>
      <c r="B767" t="s">
        <v>9</v>
      </c>
      <c r="C767">
        <v>1</v>
      </c>
      <c r="D767" t="s">
        <v>10</v>
      </c>
      <c r="E767">
        <v>36</v>
      </c>
      <c r="F767" s="2">
        <v>120</v>
      </c>
      <c r="G767">
        <v>1</v>
      </c>
      <c r="H767">
        <v>2</v>
      </c>
      <c r="I767" s="3">
        <f>Table13[Age]/$E$1</f>
        <v>0.45</v>
      </c>
      <c r="J767" s="3">
        <f>LOG10(Table13[Fare] + 1)</f>
        <v>2.0827853703164503</v>
      </c>
      <c r="K767" s="5">
        <v>1</v>
      </c>
      <c r="L767">
        <v>0</v>
      </c>
      <c r="M767">
        <f t="shared" si="22"/>
        <v>1</v>
      </c>
      <c r="N767">
        <f t="shared" si="23"/>
        <v>0</v>
      </c>
      <c r="O767">
        <f>IF(Table13[Sex]="male",1,0)</f>
        <v>0</v>
      </c>
      <c r="P767">
        <v>1</v>
      </c>
      <c r="AC767" s="3">
        <f>SUMPRODUCT(Table13[[#This Row],[SibSp]:[Ones]],$R$4:$AA$4)</f>
        <v>0.63284314371250139</v>
      </c>
      <c r="AD767" s="3">
        <f>(AC767-Table13[[#This Row],[Survived]])^2</f>
        <v>0.13480415711891891</v>
      </c>
    </row>
    <row r="768" spans="1:30" x14ac:dyDescent="0.35">
      <c r="A768">
        <v>0</v>
      </c>
      <c r="B768" t="s">
        <v>9</v>
      </c>
      <c r="C768">
        <v>3</v>
      </c>
      <c r="D768" t="s">
        <v>8</v>
      </c>
      <c r="E768">
        <v>16</v>
      </c>
      <c r="F768" s="2">
        <v>7.7750000000000004</v>
      </c>
      <c r="G768">
        <v>0</v>
      </c>
      <c r="H768">
        <v>0</v>
      </c>
      <c r="I768" s="3">
        <f>Table13[Age]/$E$1</f>
        <v>0.2</v>
      </c>
      <c r="J768" s="3">
        <f>LOG10(Table13[Fare] + 1)</f>
        <v>0.94324712513786169</v>
      </c>
      <c r="K768" s="5">
        <v>0</v>
      </c>
      <c r="L768">
        <v>0</v>
      </c>
      <c r="M768">
        <f t="shared" si="22"/>
        <v>0</v>
      </c>
      <c r="N768">
        <f t="shared" si="23"/>
        <v>1</v>
      </c>
      <c r="O768">
        <f>IF(Table13[Sex]="male",1,0)</f>
        <v>1</v>
      </c>
      <c r="P768">
        <v>1</v>
      </c>
      <c r="AC768" s="3">
        <f>SUMPRODUCT(Table13[[#This Row],[SibSp]:[Ones]],$R$4:$AA$4)</f>
        <v>0.32719759193802206</v>
      </c>
      <c r="AD768" s="3">
        <f>(AC768-Table13[[#This Row],[Survived]])^2</f>
        <v>0.1070582641700404</v>
      </c>
    </row>
    <row r="769" spans="1:30" x14ac:dyDescent="0.35">
      <c r="A769">
        <v>1</v>
      </c>
      <c r="B769" t="s">
        <v>9</v>
      </c>
      <c r="C769">
        <v>1</v>
      </c>
      <c r="D769" t="s">
        <v>10</v>
      </c>
      <c r="E769">
        <v>51</v>
      </c>
      <c r="F769" s="2">
        <v>77.958299999999994</v>
      </c>
      <c r="G769">
        <v>1</v>
      </c>
      <c r="H769">
        <v>0</v>
      </c>
      <c r="I769" s="3">
        <f>Table13[Age]/$E$1</f>
        <v>0.63749999999999996</v>
      </c>
      <c r="J769" s="3">
        <f>LOG10(Table13[Fare] + 1)</f>
        <v>1.8973977892491294</v>
      </c>
      <c r="K769" s="5">
        <v>1</v>
      </c>
      <c r="L769">
        <v>0</v>
      </c>
      <c r="M769">
        <f t="shared" si="22"/>
        <v>0</v>
      </c>
      <c r="N769">
        <f t="shared" si="23"/>
        <v>0</v>
      </c>
      <c r="O769">
        <f>IF(Table13[Sex]="male",1,0)</f>
        <v>0</v>
      </c>
      <c r="P769">
        <v>1</v>
      </c>
      <c r="AC769" s="3">
        <f>SUMPRODUCT(Table13[[#This Row],[SibSp]:[Ones]],$R$4:$AA$4)</f>
        <v>0.59093489255129195</v>
      </c>
      <c r="AD769" s="3">
        <f>(AC769-Table13[[#This Row],[Survived]])^2</f>
        <v>0.16733426213202307</v>
      </c>
    </row>
    <row r="770" spans="1:30" x14ac:dyDescent="0.35">
      <c r="A770">
        <v>0</v>
      </c>
      <c r="B770" t="s">
        <v>11</v>
      </c>
      <c r="C770">
        <v>1</v>
      </c>
      <c r="D770" t="s">
        <v>8</v>
      </c>
      <c r="F770" s="2">
        <v>39.6</v>
      </c>
      <c r="G770">
        <v>0</v>
      </c>
      <c r="H770">
        <v>0</v>
      </c>
      <c r="I770" s="3">
        <f>Table13[Age]/$E$1</f>
        <v>0</v>
      </c>
      <c r="J770" s="3">
        <f>LOG10(Table13[Fare] + 1)</f>
        <v>1.608526033577194</v>
      </c>
      <c r="K770" s="5">
        <v>1</v>
      </c>
      <c r="L770">
        <v>0</v>
      </c>
      <c r="M770">
        <f t="shared" si="22"/>
        <v>0</v>
      </c>
      <c r="N770">
        <f t="shared" si="23"/>
        <v>0</v>
      </c>
      <c r="O770">
        <f>IF(Table13[Sex]="male",1,0)</f>
        <v>1</v>
      </c>
      <c r="P770">
        <v>1</v>
      </c>
      <c r="AC770" s="3">
        <f>SUMPRODUCT(Table13[[#This Row],[SibSp]:[Ones]],$R$4:$AA$4)</f>
        <v>0.53438460173327407</v>
      </c>
      <c r="AD770" s="3">
        <f>(AC770-Table13[[#This Row],[Survived]])^2</f>
        <v>0.28556690256962997</v>
      </c>
    </row>
    <row r="771" spans="1:30" x14ac:dyDescent="0.35">
      <c r="A771">
        <v>0</v>
      </c>
      <c r="B771" t="s">
        <v>12</v>
      </c>
      <c r="C771">
        <v>3</v>
      </c>
      <c r="D771" t="s">
        <v>10</v>
      </c>
      <c r="E771">
        <v>30.5</v>
      </c>
      <c r="F771" s="2">
        <v>7.75</v>
      </c>
      <c r="G771">
        <v>0</v>
      </c>
      <c r="H771">
        <v>0</v>
      </c>
      <c r="I771" s="3">
        <f>Table13[Age]/$E$1</f>
        <v>0.38124999999999998</v>
      </c>
      <c r="J771" s="3">
        <f>LOG10(Table13[Fare] + 1)</f>
        <v>0.94200805302231327</v>
      </c>
      <c r="K771" s="5">
        <v>0</v>
      </c>
      <c r="L771">
        <v>0</v>
      </c>
      <c r="M771">
        <f t="shared" si="22"/>
        <v>1</v>
      </c>
      <c r="N771">
        <f t="shared" si="23"/>
        <v>0</v>
      </c>
      <c r="O771">
        <f>IF(Table13[Sex]="male",1,0)</f>
        <v>0</v>
      </c>
      <c r="P771">
        <v>1</v>
      </c>
      <c r="AC771" s="3">
        <f>SUMPRODUCT(Table13[[#This Row],[SibSp]:[Ones]],$R$4:$AA$4)</f>
        <v>0.19002625469670581</v>
      </c>
      <c r="AD771" s="3">
        <f>(AC771-Table13[[#This Row],[Survived]])^2</f>
        <v>3.6109977474057309E-2</v>
      </c>
    </row>
    <row r="772" spans="1:30" x14ac:dyDescent="0.35">
      <c r="A772">
        <v>0</v>
      </c>
      <c r="B772" t="s">
        <v>12</v>
      </c>
      <c r="C772">
        <v>3</v>
      </c>
      <c r="D772" t="s">
        <v>8</v>
      </c>
      <c r="F772" s="2">
        <v>24.15</v>
      </c>
      <c r="G772">
        <v>1</v>
      </c>
      <c r="H772">
        <v>0</v>
      </c>
      <c r="I772" s="3">
        <f>Table13[Age]/$E$1</f>
        <v>0</v>
      </c>
      <c r="J772" s="3">
        <f>LOG10(Table13[Fare] + 1)</f>
        <v>1.4005379893919461</v>
      </c>
      <c r="K772" s="5">
        <v>0</v>
      </c>
      <c r="L772">
        <v>0</v>
      </c>
      <c r="M772">
        <f t="shared" ref="M772:M835" si="24">IF(Embarked="S",1,0)</f>
        <v>1</v>
      </c>
      <c r="N772">
        <f t="shared" ref="N772:N835" si="25">IF(Embarked="C",1,0)</f>
        <v>0</v>
      </c>
      <c r="O772">
        <f>IF(Table13[Sex]="male",1,0)</f>
        <v>1</v>
      </c>
      <c r="P772">
        <v>1</v>
      </c>
      <c r="AC772" s="3">
        <f>SUMPRODUCT(Table13[[#This Row],[SibSp]:[Ones]],$R$4:$AA$4)</f>
        <v>0.27978927493437161</v>
      </c>
      <c r="AD772" s="3">
        <f>(AC772-Table13[[#This Row],[Survived]])^2</f>
        <v>7.8282038368301388E-2</v>
      </c>
    </row>
    <row r="773" spans="1:30" x14ac:dyDescent="0.35">
      <c r="A773">
        <v>0</v>
      </c>
      <c r="B773" t="s">
        <v>9</v>
      </c>
      <c r="C773">
        <v>3</v>
      </c>
      <c r="D773" t="s">
        <v>8</v>
      </c>
      <c r="E773">
        <v>32</v>
      </c>
      <c r="F773" s="2">
        <v>8.3625000000000007</v>
      </c>
      <c r="G773">
        <v>0</v>
      </c>
      <c r="H773">
        <v>0</v>
      </c>
      <c r="I773" s="3">
        <f>Table13[Age]/$E$1</f>
        <v>0.4</v>
      </c>
      <c r="J773" s="3">
        <f>LOG10(Table13[Fare] + 1)</f>
        <v>0.97139183070752289</v>
      </c>
      <c r="K773" s="5">
        <v>0</v>
      </c>
      <c r="L773">
        <v>0</v>
      </c>
      <c r="M773">
        <f t="shared" si="24"/>
        <v>1</v>
      </c>
      <c r="N773">
        <f t="shared" si="25"/>
        <v>0</v>
      </c>
      <c r="O773">
        <f>IF(Table13[Sex]="male",1,0)</f>
        <v>1</v>
      </c>
      <c r="P773">
        <v>1</v>
      </c>
      <c r="AC773" s="3">
        <f>SUMPRODUCT(Table13[[#This Row],[SibSp]:[Ones]],$R$4:$AA$4)</f>
        <v>0.19577849990865273</v>
      </c>
      <c r="AD773" s="3">
        <f>(AC773-Table13[[#This Row],[Survived]])^2</f>
        <v>3.8329221026482341E-2</v>
      </c>
    </row>
    <row r="774" spans="1:30" x14ac:dyDescent="0.35">
      <c r="A774">
        <v>0</v>
      </c>
      <c r="B774" t="s">
        <v>9</v>
      </c>
      <c r="C774">
        <v>3</v>
      </c>
      <c r="D774" t="s">
        <v>8</v>
      </c>
      <c r="E774">
        <v>24</v>
      </c>
      <c r="F774" s="2">
        <v>9.5</v>
      </c>
      <c r="G774">
        <v>0</v>
      </c>
      <c r="H774">
        <v>0</v>
      </c>
      <c r="I774" s="3">
        <f>Table13[Age]/$E$1</f>
        <v>0.3</v>
      </c>
      <c r="J774" s="3">
        <f>LOG10(Table13[Fare] + 1)</f>
        <v>1.0211892990699381</v>
      </c>
      <c r="K774" s="5">
        <v>0</v>
      </c>
      <c r="L774">
        <v>0</v>
      </c>
      <c r="M774">
        <f t="shared" si="24"/>
        <v>1</v>
      </c>
      <c r="N774">
        <f t="shared" si="25"/>
        <v>0</v>
      </c>
      <c r="O774">
        <f>IF(Table13[Sex]="male",1,0)</f>
        <v>1</v>
      </c>
      <c r="P774">
        <v>1</v>
      </c>
      <c r="AC774" s="3">
        <f>SUMPRODUCT(Table13[[#This Row],[SibSp]:[Ones]],$R$4:$AA$4)</f>
        <v>0.20552698262668542</v>
      </c>
      <c r="AD774" s="3">
        <f>(AC774-Table13[[#This Row],[Survived]])^2</f>
        <v>4.224134058762985E-2</v>
      </c>
    </row>
    <row r="775" spans="1:30" x14ac:dyDescent="0.35">
      <c r="A775">
        <v>0</v>
      </c>
      <c r="B775" t="s">
        <v>9</v>
      </c>
      <c r="C775">
        <v>3</v>
      </c>
      <c r="D775" t="s">
        <v>8</v>
      </c>
      <c r="E775">
        <v>48</v>
      </c>
      <c r="F775" s="2">
        <v>7.8541999999999996</v>
      </c>
      <c r="G775">
        <v>0</v>
      </c>
      <c r="H775">
        <v>0</v>
      </c>
      <c r="I775" s="3">
        <f>Table13[Age]/$E$1</f>
        <v>0.6</v>
      </c>
      <c r="J775" s="3">
        <f>LOG10(Table13[Fare] + 1)</f>
        <v>0.94714932766263737</v>
      </c>
      <c r="K775" s="5">
        <v>0</v>
      </c>
      <c r="L775">
        <v>0</v>
      </c>
      <c r="M775">
        <f t="shared" si="24"/>
        <v>0</v>
      </c>
      <c r="N775">
        <f t="shared" si="25"/>
        <v>1</v>
      </c>
      <c r="O775">
        <f>IF(Table13[Sex]="male",1,0)</f>
        <v>1</v>
      </c>
      <c r="P775">
        <v>1</v>
      </c>
      <c r="AC775" s="3">
        <f>SUMPRODUCT(Table13[[#This Row],[SibSp]:[Ones]],$R$4:$AA$4)</f>
        <v>0.32796149731566471</v>
      </c>
      <c r="AD775" s="3">
        <f>(AC775-Table13[[#This Row],[Survived]])^2</f>
        <v>0.10755874372153275</v>
      </c>
    </row>
    <row r="776" spans="1:30" x14ac:dyDescent="0.35">
      <c r="A776">
        <v>0</v>
      </c>
      <c r="B776" t="s">
        <v>9</v>
      </c>
      <c r="C776">
        <v>2</v>
      </c>
      <c r="D776" t="s">
        <v>10</v>
      </c>
      <c r="E776">
        <v>57</v>
      </c>
      <c r="F776" s="2">
        <v>10.5</v>
      </c>
      <c r="G776">
        <v>0</v>
      </c>
      <c r="H776">
        <v>0</v>
      </c>
      <c r="I776" s="3">
        <f>Table13[Age]/$E$1</f>
        <v>0.71250000000000002</v>
      </c>
      <c r="J776" s="3">
        <f>LOG10(Table13[Fare] + 1)</f>
        <v>1.0606978403536116</v>
      </c>
      <c r="K776" s="5">
        <v>0</v>
      </c>
      <c r="L776">
        <v>1</v>
      </c>
      <c r="M776">
        <f t="shared" si="24"/>
        <v>1</v>
      </c>
      <c r="N776">
        <f t="shared" si="25"/>
        <v>0</v>
      </c>
      <c r="O776">
        <f>IF(Table13[Sex]="male",1,0)</f>
        <v>0</v>
      </c>
      <c r="P776">
        <v>1</v>
      </c>
      <c r="AC776" s="3">
        <f>SUMPRODUCT(Table13[[#This Row],[SibSp]:[Ones]],$R$4:$AA$4)</f>
        <v>0.21414557208729343</v>
      </c>
      <c r="AD776" s="3">
        <f>(AC776-Table13[[#This Row],[Survived]])^2</f>
        <v>4.5858326044594187E-2</v>
      </c>
    </row>
    <row r="777" spans="1:30" x14ac:dyDescent="0.35">
      <c r="A777">
        <v>0</v>
      </c>
      <c r="B777" t="s">
        <v>11</v>
      </c>
      <c r="C777">
        <v>3</v>
      </c>
      <c r="D777" t="s">
        <v>8</v>
      </c>
      <c r="F777" s="2">
        <v>7.2249999999999996</v>
      </c>
      <c r="G777">
        <v>0</v>
      </c>
      <c r="H777">
        <v>0</v>
      </c>
      <c r="I777" s="3">
        <f>Table13[Age]/$E$1</f>
        <v>0</v>
      </c>
      <c r="J777" s="3">
        <f>LOG10(Table13[Fare] + 1)</f>
        <v>0.91513590662201194</v>
      </c>
      <c r="K777" s="5">
        <v>0</v>
      </c>
      <c r="L777">
        <v>0</v>
      </c>
      <c r="M777">
        <f t="shared" si="24"/>
        <v>1</v>
      </c>
      <c r="N777">
        <f t="shared" si="25"/>
        <v>0</v>
      </c>
      <c r="O777">
        <f>IF(Table13[Sex]="male",1,0)</f>
        <v>1</v>
      </c>
      <c r="P777">
        <v>1</v>
      </c>
      <c r="AC777" s="3">
        <f>SUMPRODUCT(Table13[[#This Row],[SibSp]:[Ones]],$R$4:$AA$4)</f>
        <v>0.18476569299759946</v>
      </c>
      <c r="AD777" s="3">
        <f>(AC777-Table13[[#This Row],[Survived]])^2</f>
        <v>3.4138361308883175E-2</v>
      </c>
    </row>
    <row r="778" spans="1:30" x14ac:dyDescent="0.35">
      <c r="A778">
        <v>1</v>
      </c>
      <c r="B778" t="s">
        <v>9</v>
      </c>
      <c r="C778">
        <v>2</v>
      </c>
      <c r="D778" t="s">
        <v>10</v>
      </c>
      <c r="E778">
        <v>54</v>
      </c>
      <c r="F778" s="2">
        <v>23</v>
      </c>
      <c r="G778">
        <v>1</v>
      </c>
      <c r="H778">
        <v>3</v>
      </c>
      <c r="I778" s="3">
        <f>Table13[Age]/$E$1</f>
        <v>0.67500000000000004</v>
      </c>
      <c r="J778" s="3">
        <f>LOG10(Table13[Fare] + 1)</f>
        <v>1.3802112417116059</v>
      </c>
      <c r="K778" s="5">
        <v>0</v>
      </c>
      <c r="L778">
        <v>1</v>
      </c>
      <c r="M778">
        <f t="shared" si="24"/>
        <v>0</v>
      </c>
      <c r="N778">
        <f t="shared" si="25"/>
        <v>0</v>
      </c>
      <c r="O778">
        <f>IF(Table13[Sex]="male",1,0)</f>
        <v>0</v>
      </c>
      <c r="P778">
        <v>1</v>
      </c>
      <c r="AC778" s="3">
        <f>SUMPRODUCT(Table13[[#This Row],[SibSp]:[Ones]],$R$4:$AA$4)</f>
        <v>0.27107805848465888</v>
      </c>
      <c r="AD778" s="3">
        <f>(AC778-Table13[[#This Row],[Survived]])^2</f>
        <v>0.53132719682249441</v>
      </c>
    </row>
    <row r="779" spans="1:30" x14ac:dyDescent="0.35">
      <c r="A779">
        <v>0</v>
      </c>
      <c r="B779" t="s">
        <v>9</v>
      </c>
      <c r="C779">
        <v>3</v>
      </c>
      <c r="D779" t="s">
        <v>8</v>
      </c>
      <c r="E779">
        <v>18</v>
      </c>
      <c r="F779" s="2">
        <v>7.75</v>
      </c>
      <c r="G779">
        <v>0</v>
      </c>
      <c r="H779">
        <v>0</v>
      </c>
      <c r="I779" s="3">
        <f>Table13[Age]/$E$1</f>
        <v>0.22500000000000001</v>
      </c>
      <c r="J779" s="3">
        <f>LOG10(Table13[Fare] + 1)</f>
        <v>0.94200805302231327</v>
      </c>
      <c r="K779" s="5">
        <v>0</v>
      </c>
      <c r="L779">
        <v>0</v>
      </c>
      <c r="M779">
        <f t="shared" si="24"/>
        <v>1</v>
      </c>
      <c r="N779">
        <f t="shared" si="25"/>
        <v>0</v>
      </c>
      <c r="O779">
        <f>IF(Table13[Sex]="male",1,0)</f>
        <v>1</v>
      </c>
      <c r="P779">
        <v>1</v>
      </c>
      <c r="AC779" s="3">
        <f>SUMPRODUCT(Table13[[#This Row],[SibSp]:[Ones]],$R$4:$AA$4)</f>
        <v>0.19002625469670581</v>
      </c>
      <c r="AD779" s="3">
        <f>(AC779-Table13[[#This Row],[Survived]])^2</f>
        <v>3.6109977474057309E-2</v>
      </c>
    </row>
    <row r="780" spans="1:30" x14ac:dyDescent="0.35">
      <c r="A780">
        <v>0</v>
      </c>
      <c r="B780" t="s">
        <v>12</v>
      </c>
      <c r="C780">
        <v>3</v>
      </c>
      <c r="D780" t="s">
        <v>8</v>
      </c>
      <c r="F780" s="2">
        <v>7.75</v>
      </c>
      <c r="G780">
        <v>0</v>
      </c>
      <c r="H780">
        <v>0</v>
      </c>
      <c r="I780" s="3">
        <f>Table13[Age]/$E$1</f>
        <v>0</v>
      </c>
      <c r="J780" s="3">
        <f>LOG10(Table13[Fare] + 1)</f>
        <v>0.94200805302231327</v>
      </c>
      <c r="K780" s="5">
        <v>0</v>
      </c>
      <c r="L780">
        <v>0</v>
      </c>
      <c r="M780">
        <f t="shared" si="24"/>
        <v>0</v>
      </c>
      <c r="N780">
        <f t="shared" si="25"/>
        <v>0</v>
      </c>
      <c r="O780">
        <f>IF(Table13[Sex]="male",1,0)</f>
        <v>1</v>
      </c>
      <c r="P780">
        <v>1</v>
      </c>
      <c r="AC780" s="3">
        <f>SUMPRODUCT(Table13[[#This Row],[SibSp]:[Ones]],$R$4:$AA$4)</f>
        <v>0.18440996153263606</v>
      </c>
      <c r="AD780" s="3">
        <f>(AC780-Table13[[#This Row],[Survived]])^2</f>
        <v>3.4007033912468308E-2</v>
      </c>
    </row>
    <row r="781" spans="1:30" x14ac:dyDescent="0.35">
      <c r="A781">
        <v>1</v>
      </c>
      <c r="B781" t="s">
        <v>9</v>
      </c>
      <c r="C781">
        <v>3</v>
      </c>
      <c r="D781" t="s">
        <v>10</v>
      </c>
      <c r="E781">
        <v>5</v>
      </c>
      <c r="F781" s="2">
        <v>12.475</v>
      </c>
      <c r="G781">
        <v>0</v>
      </c>
      <c r="H781">
        <v>0</v>
      </c>
      <c r="I781" s="3">
        <f>Table13[Age]/$E$1</f>
        <v>6.25E-2</v>
      </c>
      <c r="J781" s="3">
        <f>LOG10(Table13[Fare] + 1)</f>
        <v>1.1295287738587763</v>
      </c>
      <c r="K781" s="5">
        <v>0</v>
      </c>
      <c r="L781">
        <v>0</v>
      </c>
      <c r="M781">
        <f t="shared" si="24"/>
        <v>1</v>
      </c>
      <c r="N781">
        <f t="shared" si="25"/>
        <v>0</v>
      </c>
      <c r="O781">
        <f>IF(Table13[Sex]="male",1,0)</f>
        <v>0</v>
      </c>
      <c r="P781">
        <v>1</v>
      </c>
      <c r="AC781" s="3">
        <f>SUMPRODUCT(Table13[[#This Row],[SibSp]:[Ones]],$R$4:$AA$4)</f>
        <v>0.22673580171711247</v>
      </c>
      <c r="AD781" s="3">
        <f>(AC781-Table13[[#This Row],[Survived]])^2</f>
        <v>0.59793752034607672</v>
      </c>
    </row>
    <row r="782" spans="1:30" x14ac:dyDescent="0.35">
      <c r="A782">
        <v>0</v>
      </c>
      <c r="B782" t="s">
        <v>12</v>
      </c>
      <c r="C782">
        <v>3</v>
      </c>
      <c r="D782" t="s">
        <v>8</v>
      </c>
      <c r="F782" s="2">
        <v>7.7374999999999998</v>
      </c>
      <c r="G782">
        <v>0</v>
      </c>
      <c r="H782">
        <v>0</v>
      </c>
      <c r="I782" s="3">
        <f>Table13[Age]/$E$1</f>
        <v>0</v>
      </c>
      <c r="J782" s="3">
        <f>LOG10(Table13[Fare] + 1)</f>
        <v>0.94138718875373784</v>
      </c>
      <c r="K782" s="5">
        <v>0</v>
      </c>
      <c r="L782">
        <v>0</v>
      </c>
      <c r="M782">
        <f t="shared" si="24"/>
        <v>0</v>
      </c>
      <c r="N782">
        <f t="shared" si="25"/>
        <v>1</v>
      </c>
      <c r="O782">
        <f>IF(Table13[Sex]="male",1,0)</f>
        <v>1</v>
      </c>
      <c r="P782">
        <v>1</v>
      </c>
      <c r="AC782" s="3">
        <f>SUMPRODUCT(Table13[[#This Row],[SibSp]:[Ones]],$R$4:$AA$4)</f>
        <v>0.32683348592433248</v>
      </c>
      <c r="AD782" s="3">
        <f>(AC782-Table13[[#This Row],[Survived]])^2</f>
        <v>0.10682012752145084</v>
      </c>
    </row>
    <row r="783" spans="1:30" x14ac:dyDescent="0.35">
      <c r="A783">
        <v>1</v>
      </c>
      <c r="B783" t="s">
        <v>9</v>
      </c>
      <c r="C783">
        <v>1</v>
      </c>
      <c r="D783" t="s">
        <v>10</v>
      </c>
      <c r="E783">
        <v>43</v>
      </c>
      <c r="F783" s="2">
        <v>211.33750000000001</v>
      </c>
      <c r="G783">
        <v>0</v>
      </c>
      <c r="H783">
        <v>1</v>
      </c>
      <c r="I783" s="3">
        <f>Table13[Age]/$E$1</f>
        <v>0.53749999999999998</v>
      </c>
      <c r="J783" s="3">
        <f>LOG10(Table13[Fare] + 1)</f>
        <v>2.3270266997942759</v>
      </c>
      <c r="K783" s="5">
        <v>1</v>
      </c>
      <c r="L783">
        <v>0</v>
      </c>
      <c r="M783">
        <f t="shared" si="24"/>
        <v>1</v>
      </c>
      <c r="N783">
        <f t="shared" si="25"/>
        <v>0</v>
      </c>
      <c r="O783">
        <f>IF(Table13[Sex]="male",1,0)</f>
        <v>0</v>
      </c>
      <c r="P783">
        <v>1</v>
      </c>
      <c r="AC783" s="3">
        <f>SUMPRODUCT(Table13[[#This Row],[SibSp]:[Ones]],$R$4:$AA$4)</f>
        <v>0.68065646550861436</v>
      </c>
      <c r="AD783" s="3">
        <f>(AC783-Table13[[#This Row],[Survived]])^2</f>
        <v>0.10198029302145081</v>
      </c>
    </row>
    <row r="784" spans="1:30" x14ac:dyDescent="0.35">
      <c r="A784">
        <v>1</v>
      </c>
      <c r="B784" t="s">
        <v>11</v>
      </c>
      <c r="C784">
        <v>3</v>
      </c>
      <c r="D784" t="s">
        <v>10</v>
      </c>
      <c r="E784">
        <v>13</v>
      </c>
      <c r="F784" s="2">
        <v>7.2291999999999996</v>
      </c>
      <c r="G784">
        <v>0</v>
      </c>
      <c r="H784">
        <v>0</v>
      </c>
      <c r="I784" s="3">
        <f>Table13[Age]/$E$1</f>
        <v>0.16250000000000001</v>
      </c>
      <c r="J784" s="3">
        <f>LOG10(Table13[Fare] + 1)</f>
        <v>0.91535761741483168</v>
      </c>
      <c r="K784" s="5">
        <v>0</v>
      </c>
      <c r="L784">
        <v>0</v>
      </c>
      <c r="M784">
        <f t="shared" si="24"/>
        <v>1</v>
      </c>
      <c r="N784">
        <f t="shared" si="25"/>
        <v>0</v>
      </c>
      <c r="O784">
        <f>IF(Table13[Sex]="male",1,0)</f>
        <v>0</v>
      </c>
      <c r="P784">
        <v>1</v>
      </c>
      <c r="AC784" s="3">
        <f>SUMPRODUCT(Table13[[#This Row],[SibSp]:[Ones]],$R$4:$AA$4)</f>
        <v>0.18480909568258083</v>
      </c>
      <c r="AD784" s="3">
        <f>(AC784-Table13[[#This Row],[Survived]])^2</f>
        <v>0.66453621048185163</v>
      </c>
    </row>
    <row r="785" spans="1:30" x14ac:dyDescent="0.35">
      <c r="A785">
        <v>1</v>
      </c>
      <c r="B785" t="s">
        <v>9</v>
      </c>
      <c r="C785">
        <v>1</v>
      </c>
      <c r="D785" t="s">
        <v>10</v>
      </c>
      <c r="E785">
        <v>17</v>
      </c>
      <c r="F785" s="2">
        <v>57</v>
      </c>
      <c r="G785">
        <v>1</v>
      </c>
      <c r="H785">
        <v>0</v>
      </c>
      <c r="I785" s="3">
        <f>Table13[Age]/$E$1</f>
        <v>0.21249999999999999</v>
      </c>
      <c r="J785" s="3">
        <f>LOG10(Table13[Fare] + 1)</f>
        <v>1.7634279935629373</v>
      </c>
      <c r="K785" s="5">
        <v>1</v>
      </c>
      <c r="L785">
        <v>0</v>
      </c>
      <c r="M785">
        <f t="shared" si="24"/>
        <v>1</v>
      </c>
      <c r="N785">
        <f t="shared" si="25"/>
        <v>0</v>
      </c>
      <c r="O785">
        <f>IF(Table13[Sex]="male",1,0)</f>
        <v>0</v>
      </c>
      <c r="P785">
        <v>1</v>
      </c>
      <c r="AC785" s="3">
        <f>SUMPRODUCT(Table13[[#This Row],[SibSp]:[Ones]],$R$4:$AA$4)</f>
        <v>0.57032490793592894</v>
      </c>
      <c r="AD785" s="3">
        <f>(AC785-Table13[[#This Row],[Survived]])^2</f>
        <v>0.18462068474026794</v>
      </c>
    </row>
    <row r="786" spans="1:30" x14ac:dyDescent="0.35">
      <c r="A786">
        <v>0</v>
      </c>
      <c r="B786" t="s">
        <v>9</v>
      </c>
      <c r="C786">
        <v>1</v>
      </c>
      <c r="D786" t="s">
        <v>8</v>
      </c>
      <c r="E786">
        <v>29</v>
      </c>
      <c r="F786" s="2">
        <v>30</v>
      </c>
      <c r="G786">
        <v>0</v>
      </c>
      <c r="H786">
        <v>0</v>
      </c>
      <c r="I786" s="3">
        <f>Table13[Age]/$E$1</f>
        <v>0.36249999999999999</v>
      </c>
      <c r="J786" s="3">
        <f>LOG10(Table13[Fare] + 1)</f>
        <v>1.4913616938342726</v>
      </c>
      <c r="K786" s="5">
        <v>1</v>
      </c>
      <c r="L786">
        <v>0</v>
      </c>
      <c r="M786">
        <f t="shared" si="24"/>
        <v>1</v>
      </c>
      <c r="N786">
        <f t="shared" si="25"/>
        <v>0</v>
      </c>
      <c r="O786">
        <f>IF(Table13[Sex]="male",1,0)</f>
        <v>1</v>
      </c>
      <c r="P786">
        <v>1</v>
      </c>
      <c r="AC786" s="3">
        <f>SUMPRODUCT(Table13[[#This Row],[SibSp]:[Ones]],$R$4:$AA$4)</f>
        <v>0.5170644971503523</v>
      </c>
      <c r="AD786" s="3">
        <f>(AC786-Table13[[#This Row],[Survived]])^2</f>
        <v>0.26735569421334671</v>
      </c>
    </row>
    <row r="787" spans="1:30" x14ac:dyDescent="0.35">
      <c r="A787">
        <v>0</v>
      </c>
      <c r="B787" t="s">
        <v>9</v>
      </c>
      <c r="C787">
        <v>3</v>
      </c>
      <c r="D787" t="s">
        <v>8</v>
      </c>
      <c r="F787" s="2">
        <v>23.45</v>
      </c>
      <c r="G787">
        <v>1</v>
      </c>
      <c r="H787">
        <v>2</v>
      </c>
      <c r="I787" s="3">
        <f>Table13[Age]/$E$1</f>
        <v>0</v>
      </c>
      <c r="J787" s="3">
        <f>LOG10(Table13[Fare] + 1)</f>
        <v>1.388278863459639</v>
      </c>
      <c r="K787" s="5">
        <v>0</v>
      </c>
      <c r="L787">
        <v>0</v>
      </c>
      <c r="M787">
        <f t="shared" si="24"/>
        <v>1</v>
      </c>
      <c r="N787">
        <f t="shared" si="25"/>
        <v>0</v>
      </c>
      <c r="O787">
        <f>IF(Table13[Sex]="male",1,0)</f>
        <v>1</v>
      </c>
      <c r="P787">
        <v>1</v>
      </c>
      <c r="AC787" s="3">
        <f>SUMPRODUCT(Table13[[#This Row],[SibSp]:[Ones]],$R$4:$AA$4)</f>
        <v>0.27738939636183996</v>
      </c>
      <c r="AD787" s="3">
        <f>(AC787-Table13[[#This Row],[Survived]])^2</f>
        <v>7.6944877213985949E-2</v>
      </c>
    </row>
    <row r="788" spans="1:30" x14ac:dyDescent="0.35">
      <c r="A788">
        <v>0</v>
      </c>
      <c r="B788" t="s">
        <v>9</v>
      </c>
      <c r="C788">
        <v>3</v>
      </c>
      <c r="D788" t="s">
        <v>8</v>
      </c>
      <c r="E788">
        <v>25</v>
      </c>
      <c r="F788" s="2">
        <v>7.05</v>
      </c>
      <c r="G788">
        <v>0</v>
      </c>
      <c r="H788">
        <v>0</v>
      </c>
      <c r="I788" s="3">
        <f>Table13[Age]/$E$1</f>
        <v>0.3125</v>
      </c>
      <c r="J788" s="3">
        <f>LOG10(Table13[Fare] + 1)</f>
        <v>0.90579588036786851</v>
      </c>
      <c r="K788" s="5">
        <v>0</v>
      </c>
      <c r="L788">
        <v>0</v>
      </c>
      <c r="M788">
        <f t="shared" si="24"/>
        <v>1</v>
      </c>
      <c r="N788">
        <f t="shared" si="25"/>
        <v>0</v>
      </c>
      <c r="O788">
        <f>IF(Table13[Sex]="male",1,0)</f>
        <v>1</v>
      </c>
      <c r="P788">
        <v>1</v>
      </c>
      <c r="AC788" s="3">
        <f>SUMPRODUCT(Table13[[#This Row],[SibSp]:[Ones]],$R$4:$AA$4)</f>
        <v>0.18293726501684671</v>
      </c>
      <c r="AD788" s="3">
        <f>(AC788-Table13[[#This Row],[Survived]])^2</f>
        <v>3.3466042931844006E-2</v>
      </c>
    </row>
    <row r="789" spans="1:30" x14ac:dyDescent="0.35">
      <c r="A789">
        <v>0</v>
      </c>
      <c r="B789" t="s">
        <v>9</v>
      </c>
      <c r="C789">
        <v>3</v>
      </c>
      <c r="D789" t="s">
        <v>8</v>
      </c>
      <c r="E789">
        <v>25</v>
      </c>
      <c r="F789" s="2">
        <v>7.25</v>
      </c>
      <c r="G789">
        <v>0</v>
      </c>
      <c r="H789">
        <v>0</v>
      </c>
      <c r="I789" s="3">
        <f>Table13[Age]/$E$1</f>
        <v>0.3125</v>
      </c>
      <c r="J789" s="3">
        <f>LOG10(Table13[Fare] + 1)</f>
        <v>0.91645394854992512</v>
      </c>
      <c r="K789" s="5">
        <v>0</v>
      </c>
      <c r="L789">
        <v>0</v>
      </c>
      <c r="M789">
        <f t="shared" si="24"/>
        <v>0</v>
      </c>
      <c r="N789">
        <f t="shared" si="25"/>
        <v>0</v>
      </c>
      <c r="O789">
        <f>IF(Table13[Sex]="male",1,0)</f>
        <v>1</v>
      </c>
      <c r="P789">
        <v>1</v>
      </c>
      <c r="AC789" s="3">
        <f>SUMPRODUCT(Table13[[#This Row],[SibSp]:[Ones]],$R$4:$AA$4)</f>
        <v>0.17940742317042693</v>
      </c>
      <c r="AD789" s="3">
        <f>(AC789-Table13[[#This Row],[Survived]])^2</f>
        <v>3.2187023488652641E-2</v>
      </c>
    </row>
    <row r="790" spans="1:30" x14ac:dyDescent="0.35">
      <c r="A790">
        <v>1</v>
      </c>
      <c r="B790" t="s">
        <v>9</v>
      </c>
      <c r="C790">
        <v>3</v>
      </c>
      <c r="D790" t="s">
        <v>10</v>
      </c>
      <c r="E790">
        <v>18</v>
      </c>
      <c r="F790" s="2">
        <v>7.4958</v>
      </c>
      <c r="G790">
        <v>0</v>
      </c>
      <c r="H790">
        <v>0</v>
      </c>
      <c r="I790" s="3">
        <f>Table13[Age]/$E$1</f>
        <v>0.22500000000000001</v>
      </c>
      <c r="J790" s="3">
        <f>LOG10(Table13[Fare] + 1)</f>
        <v>0.92920428011230582</v>
      </c>
      <c r="K790" s="5">
        <v>0</v>
      </c>
      <c r="L790">
        <v>0</v>
      </c>
      <c r="M790">
        <f t="shared" si="24"/>
        <v>1</v>
      </c>
      <c r="N790">
        <f t="shared" si="25"/>
        <v>0</v>
      </c>
      <c r="O790">
        <f>IF(Table13[Sex]="male",1,0)</f>
        <v>0</v>
      </c>
      <c r="P790">
        <v>1</v>
      </c>
      <c r="AC790" s="3">
        <f>SUMPRODUCT(Table13[[#This Row],[SibSp]:[Ones]],$R$4:$AA$4)</f>
        <v>0.18751975460657214</v>
      </c>
      <c r="AD790" s="3">
        <f>(AC790-Table13[[#This Row],[Survived]])^2</f>
        <v>0.66012414915456485</v>
      </c>
    </row>
    <row r="791" spans="1:30" x14ac:dyDescent="0.35">
      <c r="A791">
        <v>0</v>
      </c>
      <c r="B791" t="s">
        <v>12</v>
      </c>
      <c r="C791">
        <v>3</v>
      </c>
      <c r="D791" t="s">
        <v>8</v>
      </c>
      <c r="E791">
        <v>8</v>
      </c>
      <c r="F791" s="2">
        <v>29.125</v>
      </c>
      <c r="G791">
        <v>4</v>
      </c>
      <c r="H791">
        <v>1</v>
      </c>
      <c r="I791" s="3">
        <f>Table13[Age]/$E$1</f>
        <v>0.1</v>
      </c>
      <c r="J791" s="3">
        <f>LOG10(Table13[Fare] + 1)</f>
        <v>1.4789270555829248</v>
      </c>
      <c r="K791" s="5">
        <v>0</v>
      </c>
      <c r="L791">
        <v>0</v>
      </c>
      <c r="M791">
        <f t="shared" si="24"/>
        <v>0</v>
      </c>
      <c r="N791">
        <f t="shared" si="25"/>
        <v>1</v>
      </c>
      <c r="O791">
        <f>IF(Table13[Sex]="male",1,0)</f>
        <v>1</v>
      </c>
      <c r="P791">
        <v>1</v>
      </c>
      <c r="AC791" s="3">
        <f>SUMPRODUCT(Table13[[#This Row],[SibSp]:[Ones]],$R$4:$AA$4)</f>
        <v>0.43206369690415375</v>
      </c>
      <c r="AD791" s="3">
        <f>(AC791-Table13[[#This Row],[Survived]])^2</f>
        <v>0.18667903818248444</v>
      </c>
    </row>
    <row r="792" spans="1:30" x14ac:dyDescent="0.35">
      <c r="A792">
        <v>1</v>
      </c>
      <c r="B792" t="s">
        <v>9</v>
      </c>
      <c r="C792">
        <v>3</v>
      </c>
      <c r="D792" t="s">
        <v>8</v>
      </c>
      <c r="E792">
        <v>1</v>
      </c>
      <c r="F792" s="2">
        <v>20.574999999999999</v>
      </c>
      <c r="G792">
        <v>1</v>
      </c>
      <c r="H792">
        <v>2</v>
      </c>
      <c r="I792" s="3">
        <f>Table13[Age]/$E$1</f>
        <v>1.2500000000000001E-2</v>
      </c>
      <c r="J792" s="3">
        <f>LOG10(Table13[Fare] + 1)</f>
        <v>1.3339508043872472</v>
      </c>
      <c r="K792" s="5">
        <v>0</v>
      </c>
      <c r="L792">
        <v>0</v>
      </c>
      <c r="M792">
        <f t="shared" si="24"/>
        <v>0</v>
      </c>
      <c r="N792">
        <f t="shared" si="25"/>
        <v>0</v>
      </c>
      <c r="O792">
        <f>IF(Table13[Sex]="male",1,0)</f>
        <v>1</v>
      </c>
      <c r="P792">
        <v>1</v>
      </c>
      <c r="AC792" s="3">
        <f>SUMPRODUCT(Table13[[#This Row],[SibSp]:[Ones]],$R$4:$AA$4)</f>
        <v>0.26113770018657617</v>
      </c>
      <c r="AD792" s="3">
        <f>(AC792-Table13[[#This Row],[Survived]])^2</f>
        <v>0.54591749808558176</v>
      </c>
    </row>
    <row r="793" spans="1:30" x14ac:dyDescent="0.35">
      <c r="A793">
        <v>0</v>
      </c>
      <c r="B793" t="s">
        <v>11</v>
      </c>
      <c r="C793">
        <v>1</v>
      </c>
      <c r="D793" t="s">
        <v>8</v>
      </c>
      <c r="E793">
        <v>46</v>
      </c>
      <c r="F793" s="2">
        <v>79.2</v>
      </c>
      <c r="G793">
        <v>0</v>
      </c>
      <c r="H793">
        <v>0</v>
      </c>
      <c r="I793" s="3">
        <f>Table13[Age]/$E$1</f>
        <v>0.57499999999999996</v>
      </c>
      <c r="J793" s="3">
        <f>LOG10(Table13[Fare] + 1)</f>
        <v>1.9041743682841634</v>
      </c>
      <c r="K793" s="5">
        <v>1</v>
      </c>
      <c r="L793">
        <v>0</v>
      </c>
      <c r="M793">
        <f t="shared" si="24"/>
        <v>1</v>
      </c>
      <c r="N793">
        <f t="shared" si="25"/>
        <v>0</v>
      </c>
      <c r="O793">
        <f>IF(Table13[Sex]="male",1,0)</f>
        <v>1</v>
      </c>
      <c r="P793">
        <v>1</v>
      </c>
      <c r="AC793" s="3">
        <f>SUMPRODUCT(Table13[[#This Row],[SibSp]:[Ones]],$R$4:$AA$4)</f>
        <v>0.59787778656040125</v>
      </c>
      <c r="AD793" s="3">
        <f>(AC793-Table13[[#This Row],[Survived]])^2</f>
        <v>0.35745784766236471</v>
      </c>
    </row>
    <row r="794" spans="1:30" x14ac:dyDescent="0.35">
      <c r="A794">
        <v>0</v>
      </c>
      <c r="B794" t="s">
        <v>12</v>
      </c>
      <c r="C794">
        <v>3</v>
      </c>
      <c r="D794" t="s">
        <v>8</v>
      </c>
      <c r="F794" s="2">
        <v>7.75</v>
      </c>
      <c r="G794">
        <v>0</v>
      </c>
      <c r="H794">
        <v>0</v>
      </c>
      <c r="I794" s="3">
        <f>Table13[Age]/$E$1</f>
        <v>0</v>
      </c>
      <c r="J794" s="3">
        <f>LOG10(Table13[Fare] + 1)</f>
        <v>0.94200805302231327</v>
      </c>
      <c r="K794" s="5">
        <v>0</v>
      </c>
      <c r="L794">
        <v>0</v>
      </c>
      <c r="M794">
        <f t="shared" si="24"/>
        <v>1</v>
      </c>
      <c r="N794">
        <f t="shared" si="25"/>
        <v>0</v>
      </c>
      <c r="O794">
        <f>IF(Table13[Sex]="male",1,0)</f>
        <v>1</v>
      </c>
      <c r="P794">
        <v>1</v>
      </c>
      <c r="AC794" s="3">
        <f>SUMPRODUCT(Table13[[#This Row],[SibSp]:[Ones]],$R$4:$AA$4)</f>
        <v>0.19002625469670581</v>
      </c>
      <c r="AD794" s="3">
        <f>(AC794-Table13[[#This Row],[Survived]])^2</f>
        <v>3.6109977474057309E-2</v>
      </c>
    </row>
    <row r="795" spans="1:30" x14ac:dyDescent="0.35">
      <c r="A795">
        <v>0</v>
      </c>
      <c r="B795" t="s">
        <v>9</v>
      </c>
      <c r="C795">
        <v>2</v>
      </c>
      <c r="D795" t="s">
        <v>8</v>
      </c>
      <c r="E795">
        <v>16</v>
      </c>
      <c r="F795" s="2">
        <v>26</v>
      </c>
      <c r="G795">
        <v>0</v>
      </c>
      <c r="H795">
        <v>0</v>
      </c>
      <c r="I795" s="3">
        <f>Table13[Age]/$E$1</f>
        <v>0.2</v>
      </c>
      <c r="J795" s="3">
        <f>LOG10(Table13[Fare] + 1)</f>
        <v>1.4313637641589874</v>
      </c>
      <c r="K795" s="5">
        <v>0</v>
      </c>
      <c r="L795">
        <v>1</v>
      </c>
      <c r="M795">
        <f t="shared" si="24"/>
        <v>0</v>
      </c>
      <c r="N795">
        <f t="shared" si="25"/>
        <v>1</v>
      </c>
      <c r="O795">
        <f>IF(Table13[Sex]="male",1,0)</f>
        <v>1</v>
      </c>
      <c r="P795">
        <v>1</v>
      </c>
      <c r="AC795" s="3">
        <f>SUMPRODUCT(Table13[[#This Row],[SibSp]:[Ones]],$R$4:$AA$4)</f>
        <v>0.42363687654191567</v>
      </c>
      <c r="AD795" s="3">
        <f>(AC795-Table13[[#This Row],[Survived]])^2</f>
        <v>0.1794682031661903</v>
      </c>
    </row>
    <row r="796" spans="1:30" x14ac:dyDescent="0.35">
      <c r="A796">
        <v>0</v>
      </c>
      <c r="B796" t="s">
        <v>9</v>
      </c>
      <c r="C796">
        <v>3</v>
      </c>
      <c r="D796" t="s">
        <v>10</v>
      </c>
      <c r="F796" s="2">
        <v>69.55</v>
      </c>
      <c r="G796">
        <v>8</v>
      </c>
      <c r="H796">
        <v>2</v>
      </c>
      <c r="I796" s="3">
        <f>Table13[Age]/$E$1</f>
        <v>0</v>
      </c>
      <c r="J796" s="3">
        <f>LOG10(Table13[Fare] + 1)</f>
        <v>1.8484970180903666</v>
      </c>
      <c r="K796" s="5">
        <v>0</v>
      </c>
      <c r="L796">
        <v>0</v>
      </c>
      <c r="M796">
        <f t="shared" si="24"/>
        <v>1</v>
      </c>
      <c r="N796">
        <f t="shared" si="25"/>
        <v>0</v>
      </c>
      <c r="O796">
        <f>IF(Table13[Sex]="male",1,0)</f>
        <v>0</v>
      </c>
      <c r="P796">
        <v>1</v>
      </c>
      <c r="AC796" s="3">
        <f>SUMPRODUCT(Table13[[#This Row],[SibSp]:[Ones]],$R$4:$AA$4)</f>
        <v>0.36748290662407435</v>
      </c>
      <c r="AD796" s="3">
        <f>(AC796-Table13[[#This Row],[Survived]])^2</f>
        <v>0.13504368666087815</v>
      </c>
    </row>
    <row r="797" spans="1:30" x14ac:dyDescent="0.35">
      <c r="A797">
        <v>0</v>
      </c>
      <c r="B797" t="s">
        <v>11</v>
      </c>
      <c r="C797">
        <v>1</v>
      </c>
      <c r="D797" t="s">
        <v>8</v>
      </c>
      <c r="F797" s="2">
        <v>30.695799999999998</v>
      </c>
      <c r="G797">
        <v>0</v>
      </c>
      <c r="H797">
        <v>0</v>
      </c>
      <c r="I797" s="3">
        <f>Table13[Age]/$E$1</f>
        <v>0</v>
      </c>
      <c r="J797" s="3">
        <f>LOG10(Table13[Fare] + 1)</f>
        <v>1.5010017178117605</v>
      </c>
      <c r="K797" s="5">
        <v>1</v>
      </c>
      <c r="L797">
        <v>0</v>
      </c>
      <c r="M797">
        <f t="shared" si="24"/>
        <v>1</v>
      </c>
      <c r="N797">
        <f t="shared" si="25"/>
        <v>0</v>
      </c>
      <c r="O797">
        <f>IF(Table13[Sex]="male",1,0)</f>
        <v>1</v>
      </c>
      <c r="P797">
        <v>1</v>
      </c>
      <c r="AC797" s="3">
        <f>SUMPRODUCT(Table13[[#This Row],[SibSp]:[Ones]],$R$4:$AA$4)</f>
        <v>0.51895165347046934</v>
      </c>
      <c r="AD797" s="3">
        <f>(AC797-Table13[[#This Row],[Survived]])^2</f>
        <v>0.26931081863973411</v>
      </c>
    </row>
    <row r="798" spans="1:30" x14ac:dyDescent="0.35">
      <c r="A798">
        <v>0</v>
      </c>
      <c r="B798" t="s">
        <v>9</v>
      </c>
      <c r="C798">
        <v>3</v>
      </c>
      <c r="D798" t="s">
        <v>8</v>
      </c>
      <c r="E798">
        <v>25</v>
      </c>
      <c r="F798" s="2">
        <v>7.8958000000000004</v>
      </c>
      <c r="G798">
        <v>0</v>
      </c>
      <c r="H798">
        <v>0</v>
      </c>
      <c r="I798" s="3">
        <f>Table13[Age]/$E$1</f>
        <v>0.3125</v>
      </c>
      <c r="J798" s="3">
        <f>LOG10(Table13[Fare] + 1)</f>
        <v>0.94918501031343461</v>
      </c>
      <c r="K798" s="5">
        <v>0</v>
      </c>
      <c r="L798">
        <v>0</v>
      </c>
      <c r="M798">
        <f t="shared" si="24"/>
        <v>1</v>
      </c>
      <c r="N798">
        <f t="shared" si="25"/>
        <v>0</v>
      </c>
      <c r="O798">
        <f>IF(Table13[Sex]="male",1,0)</f>
        <v>1</v>
      </c>
      <c r="P798">
        <v>1</v>
      </c>
      <c r="AC798" s="3">
        <f>SUMPRODUCT(Table13[[#This Row],[SibSp]:[Ones]],$R$4:$AA$4)</f>
        <v>0.19143123463687806</v>
      </c>
      <c r="AD798" s="3">
        <f>(AC798-Table13[[#This Row],[Survived]])^2</f>
        <v>3.664591759459946E-2</v>
      </c>
    </row>
    <row r="799" spans="1:30" x14ac:dyDescent="0.35">
      <c r="A799">
        <v>0</v>
      </c>
      <c r="B799" t="s">
        <v>9</v>
      </c>
      <c r="C799">
        <v>2</v>
      </c>
      <c r="D799" t="s">
        <v>8</v>
      </c>
      <c r="E799">
        <v>39</v>
      </c>
      <c r="F799" s="2">
        <v>13</v>
      </c>
      <c r="G799">
        <v>0</v>
      </c>
      <c r="H799">
        <v>0</v>
      </c>
      <c r="I799" s="3">
        <f>Table13[Age]/$E$1</f>
        <v>0.48749999999999999</v>
      </c>
      <c r="J799" s="3">
        <f>LOG10(Table13[Fare] + 1)</f>
        <v>1.146128035678238</v>
      </c>
      <c r="K799" s="5">
        <v>0</v>
      </c>
      <c r="L799">
        <v>1</v>
      </c>
      <c r="M799">
        <f t="shared" si="24"/>
        <v>1</v>
      </c>
      <c r="N799">
        <f t="shared" si="25"/>
        <v>0</v>
      </c>
      <c r="O799">
        <f>IF(Table13[Sex]="male",1,0)</f>
        <v>1</v>
      </c>
      <c r="P799">
        <v>1</v>
      </c>
      <c r="AC799" s="3">
        <f>SUMPRODUCT(Table13[[#This Row],[SibSp]:[Ones]],$R$4:$AA$4)</f>
        <v>0.23086961068016387</v>
      </c>
      <c r="AD799" s="3">
        <f>(AC799-Table13[[#This Row],[Survived]])^2</f>
        <v>5.3300777135610433E-2</v>
      </c>
    </row>
    <row r="800" spans="1:30" x14ac:dyDescent="0.35">
      <c r="A800">
        <v>1</v>
      </c>
      <c r="B800" t="s">
        <v>9</v>
      </c>
      <c r="C800">
        <v>1</v>
      </c>
      <c r="D800" t="s">
        <v>10</v>
      </c>
      <c r="E800">
        <v>49</v>
      </c>
      <c r="F800" s="2">
        <v>25.929200000000002</v>
      </c>
      <c r="G800">
        <v>0</v>
      </c>
      <c r="H800">
        <v>0</v>
      </c>
      <c r="I800" s="3">
        <f>Table13[Age]/$E$1</f>
        <v>0.61250000000000004</v>
      </c>
      <c r="J800" s="3">
        <f>LOG10(Table13[Fare] + 1)</f>
        <v>1.4302234517870693</v>
      </c>
      <c r="K800" s="5">
        <v>1</v>
      </c>
      <c r="L800">
        <v>0</v>
      </c>
      <c r="M800">
        <f t="shared" si="24"/>
        <v>0</v>
      </c>
      <c r="N800">
        <f t="shared" si="25"/>
        <v>1</v>
      </c>
      <c r="O800">
        <f>IF(Table13[Sex]="male",1,0)</f>
        <v>0</v>
      </c>
      <c r="P800">
        <v>1</v>
      </c>
      <c r="AC800" s="3">
        <f>SUMPRODUCT(Table13[[#This Row],[SibSp]:[Ones]],$R$4:$AA$4)</f>
        <v>0.64202468814047009</v>
      </c>
      <c r="AD800" s="3">
        <f>(AC800-Table13[[#This Row],[Survived]])^2</f>
        <v>0.1281463239009277</v>
      </c>
    </row>
    <row r="801" spans="1:30" x14ac:dyDescent="0.35">
      <c r="A801">
        <v>1</v>
      </c>
      <c r="B801" t="s">
        <v>9</v>
      </c>
      <c r="C801">
        <v>3</v>
      </c>
      <c r="D801" t="s">
        <v>10</v>
      </c>
      <c r="E801">
        <v>31</v>
      </c>
      <c r="F801" s="2">
        <v>8.6832999999999991</v>
      </c>
      <c r="G801">
        <v>0</v>
      </c>
      <c r="H801">
        <v>0</v>
      </c>
      <c r="I801" s="3">
        <f>Table13[Age]/$E$1</f>
        <v>0.38750000000000001</v>
      </c>
      <c r="J801" s="3">
        <f>LOG10(Table13[Fare] + 1)</f>
        <v>0.98602338701450321</v>
      </c>
      <c r="K801" s="5">
        <v>0</v>
      </c>
      <c r="L801">
        <v>0</v>
      </c>
      <c r="M801">
        <f t="shared" si="24"/>
        <v>1</v>
      </c>
      <c r="N801">
        <f t="shared" si="25"/>
        <v>0</v>
      </c>
      <c r="O801">
        <f>IF(Table13[Sex]="male",1,0)</f>
        <v>0</v>
      </c>
      <c r="P801">
        <v>1</v>
      </c>
      <c r="AC801" s="3">
        <f>SUMPRODUCT(Table13[[#This Row],[SibSp]:[Ones]],$R$4:$AA$4)</f>
        <v>0.19864281165957245</v>
      </c>
      <c r="AD801" s="3">
        <f>(AC801-Table13[[#This Row],[Survived]])^2</f>
        <v>0.64217334330487552</v>
      </c>
    </row>
    <row r="802" spans="1:30" x14ac:dyDescent="0.35">
      <c r="A802">
        <v>0</v>
      </c>
      <c r="B802" t="s">
        <v>11</v>
      </c>
      <c r="C802">
        <v>3</v>
      </c>
      <c r="D802" t="s">
        <v>8</v>
      </c>
      <c r="E802">
        <v>30</v>
      </c>
      <c r="F802" s="2">
        <v>7.2291999999999996</v>
      </c>
      <c r="G802">
        <v>0</v>
      </c>
      <c r="H802">
        <v>0</v>
      </c>
      <c r="I802" s="3">
        <f>Table13[Age]/$E$1</f>
        <v>0.375</v>
      </c>
      <c r="J802" s="3">
        <f>LOG10(Table13[Fare] + 1)</f>
        <v>0.91535761741483168</v>
      </c>
      <c r="K802" s="5">
        <v>0</v>
      </c>
      <c r="L802">
        <v>0</v>
      </c>
      <c r="M802">
        <f t="shared" si="24"/>
        <v>1</v>
      </c>
      <c r="N802">
        <f t="shared" si="25"/>
        <v>0</v>
      </c>
      <c r="O802">
        <f>IF(Table13[Sex]="male",1,0)</f>
        <v>1</v>
      </c>
      <c r="P802">
        <v>1</v>
      </c>
      <c r="AC802" s="3">
        <f>SUMPRODUCT(Table13[[#This Row],[SibSp]:[Ones]],$R$4:$AA$4)</f>
        <v>0.18480909568258083</v>
      </c>
      <c r="AD802" s="3">
        <f>(AC802-Table13[[#This Row],[Survived]])^2</f>
        <v>3.4154401847013315E-2</v>
      </c>
    </row>
    <row r="803" spans="1:30" x14ac:dyDescent="0.35">
      <c r="A803">
        <v>0</v>
      </c>
      <c r="B803" t="s">
        <v>9</v>
      </c>
      <c r="C803">
        <v>3</v>
      </c>
      <c r="D803" t="s">
        <v>10</v>
      </c>
      <c r="E803">
        <v>30</v>
      </c>
      <c r="F803" s="2">
        <v>24.15</v>
      </c>
      <c r="G803">
        <v>1</v>
      </c>
      <c r="H803">
        <v>1</v>
      </c>
      <c r="I803" s="3">
        <f>Table13[Age]/$E$1</f>
        <v>0.375</v>
      </c>
      <c r="J803" s="3">
        <f>LOG10(Table13[Fare] + 1)</f>
        <v>1.4005379893919461</v>
      </c>
      <c r="K803" s="5">
        <v>0</v>
      </c>
      <c r="L803">
        <v>0</v>
      </c>
      <c r="M803">
        <f t="shared" si="24"/>
        <v>1</v>
      </c>
      <c r="N803">
        <f t="shared" si="25"/>
        <v>0</v>
      </c>
      <c r="O803">
        <f>IF(Table13[Sex]="male",1,0)</f>
        <v>0</v>
      </c>
      <c r="P803">
        <v>1</v>
      </c>
      <c r="AC803" s="3">
        <f>SUMPRODUCT(Table13[[#This Row],[SibSp]:[Ones]],$R$4:$AA$4)</f>
        <v>0.27978927493437161</v>
      </c>
      <c r="AD803" s="3">
        <f>(AC803-Table13[[#This Row],[Survived]])^2</f>
        <v>7.8282038368301388E-2</v>
      </c>
    </row>
    <row r="804" spans="1:30" x14ac:dyDescent="0.35">
      <c r="A804">
        <v>0</v>
      </c>
      <c r="B804" t="s">
        <v>9</v>
      </c>
      <c r="C804">
        <v>2</v>
      </c>
      <c r="D804" t="s">
        <v>8</v>
      </c>
      <c r="E804">
        <v>34</v>
      </c>
      <c r="F804" s="2">
        <v>13</v>
      </c>
      <c r="G804">
        <v>0</v>
      </c>
      <c r="H804">
        <v>0</v>
      </c>
      <c r="I804" s="3">
        <f>Table13[Age]/$E$1</f>
        <v>0.42499999999999999</v>
      </c>
      <c r="J804" s="3">
        <f>LOG10(Table13[Fare] + 1)</f>
        <v>1.146128035678238</v>
      </c>
      <c r="K804" s="5">
        <v>0</v>
      </c>
      <c r="L804">
        <v>1</v>
      </c>
      <c r="M804">
        <f t="shared" si="24"/>
        <v>1</v>
      </c>
      <c r="N804">
        <f t="shared" si="25"/>
        <v>0</v>
      </c>
      <c r="O804">
        <f>IF(Table13[Sex]="male",1,0)</f>
        <v>1</v>
      </c>
      <c r="P804">
        <v>1</v>
      </c>
      <c r="AC804" s="3">
        <f>SUMPRODUCT(Table13[[#This Row],[SibSp]:[Ones]],$R$4:$AA$4)</f>
        <v>0.23086961068016387</v>
      </c>
      <c r="AD804" s="3">
        <f>(AC804-Table13[[#This Row],[Survived]])^2</f>
        <v>5.3300777135610433E-2</v>
      </c>
    </row>
    <row r="805" spans="1:30" x14ac:dyDescent="0.35">
      <c r="A805">
        <v>1</v>
      </c>
      <c r="B805" t="s">
        <v>9</v>
      </c>
      <c r="C805">
        <v>2</v>
      </c>
      <c r="D805" t="s">
        <v>10</v>
      </c>
      <c r="E805">
        <v>31</v>
      </c>
      <c r="F805" s="2">
        <v>26.25</v>
      </c>
      <c r="G805">
        <v>1</v>
      </c>
      <c r="H805">
        <v>1</v>
      </c>
      <c r="I805" s="3">
        <f>Table13[Age]/$E$1</f>
        <v>0.38750000000000001</v>
      </c>
      <c r="J805" s="3">
        <f>LOG10(Table13[Fare] + 1)</f>
        <v>1.4353665066126613</v>
      </c>
      <c r="K805" s="5">
        <v>0</v>
      </c>
      <c r="L805">
        <v>1</v>
      </c>
      <c r="M805">
        <f t="shared" si="24"/>
        <v>0</v>
      </c>
      <c r="N805">
        <f t="shared" si="25"/>
        <v>1</v>
      </c>
      <c r="O805">
        <f>IF(Table13[Sex]="male",1,0)</f>
        <v>0</v>
      </c>
      <c r="P805">
        <v>1</v>
      </c>
      <c r="AC805" s="3">
        <f>SUMPRODUCT(Table13[[#This Row],[SibSp]:[Ones]],$R$4:$AA$4)</f>
        <v>0.42442046387913512</v>
      </c>
      <c r="AD805" s="3">
        <f>(AC805-Table13[[#This Row],[Survived]])^2</f>
        <v>0.33129180240111</v>
      </c>
    </row>
    <row r="806" spans="1:30" x14ac:dyDescent="0.35">
      <c r="A806">
        <v>1</v>
      </c>
      <c r="B806" t="s">
        <v>9</v>
      </c>
      <c r="C806">
        <v>1</v>
      </c>
      <c r="D806" t="s">
        <v>8</v>
      </c>
      <c r="E806">
        <v>11</v>
      </c>
      <c r="F806" s="2">
        <v>120</v>
      </c>
      <c r="G806">
        <v>1</v>
      </c>
      <c r="H806">
        <v>2</v>
      </c>
      <c r="I806" s="3">
        <f>Table13[Age]/$E$1</f>
        <v>0.13750000000000001</v>
      </c>
      <c r="J806" s="3">
        <f>LOG10(Table13[Fare] + 1)</f>
        <v>2.0827853703164503</v>
      </c>
      <c r="K806" s="5">
        <v>1</v>
      </c>
      <c r="L806">
        <v>0</v>
      </c>
      <c r="M806">
        <f t="shared" si="24"/>
        <v>1</v>
      </c>
      <c r="N806">
        <f t="shared" si="25"/>
        <v>0</v>
      </c>
      <c r="O806">
        <f>IF(Table13[Sex]="male",1,0)</f>
        <v>1</v>
      </c>
      <c r="P806">
        <v>1</v>
      </c>
      <c r="AC806" s="3">
        <f>SUMPRODUCT(Table13[[#This Row],[SibSp]:[Ones]],$R$4:$AA$4)</f>
        <v>0.63284314371250139</v>
      </c>
      <c r="AD806" s="3">
        <f>(AC806-Table13[[#This Row],[Survived]])^2</f>
        <v>0.13480415711891891</v>
      </c>
    </row>
    <row r="807" spans="1:30" x14ac:dyDescent="0.35">
      <c r="A807">
        <v>1</v>
      </c>
      <c r="B807" t="s">
        <v>11</v>
      </c>
      <c r="C807">
        <v>3</v>
      </c>
      <c r="D807" t="s">
        <v>8</v>
      </c>
      <c r="E807">
        <v>0.42</v>
      </c>
      <c r="F807" s="2">
        <v>8.5167000000000002</v>
      </c>
      <c r="G807">
        <v>0</v>
      </c>
      <c r="H807">
        <v>1</v>
      </c>
      <c r="I807" s="3">
        <f>Table13[Age]/$E$1</f>
        <v>5.2499999999999995E-3</v>
      </c>
      <c r="J807" s="3">
        <f>LOG10(Table13[Fare] + 1)</f>
        <v>0.97848637903110569</v>
      </c>
      <c r="K807" s="5">
        <v>0</v>
      </c>
      <c r="L807">
        <v>0</v>
      </c>
      <c r="M807">
        <f t="shared" si="24"/>
        <v>1</v>
      </c>
      <c r="N807">
        <f t="shared" si="25"/>
        <v>0</v>
      </c>
      <c r="O807">
        <f>IF(Table13[Sex]="male",1,0)</f>
        <v>1</v>
      </c>
      <c r="P807">
        <v>1</v>
      </c>
      <c r="AC807" s="3">
        <f>SUMPRODUCT(Table13[[#This Row],[SibSp]:[Ones]],$R$4:$AA$4)</f>
        <v>0.19716734725368953</v>
      </c>
      <c r="AD807" s="3">
        <f>(AC807-Table13[[#This Row],[Survived]])^2</f>
        <v>0.6445402683156779</v>
      </c>
    </row>
    <row r="808" spans="1:30" x14ac:dyDescent="0.35">
      <c r="A808">
        <v>1</v>
      </c>
      <c r="B808" t="s">
        <v>9</v>
      </c>
      <c r="C808">
        <v>3</v>
      </c>
      <c r="D808" t="s">
        <v>8</v>
      </c>
      <c r="E808">
        <v>27</v>
      </c>
      <c r="F808" s="2">
        <v>6.9749999999999996</v>
      </c>
      <c r="G808">
        <v>0</v>
      </c>
      <c r="H808">
        <v>0</v>
      </c>
      <c r="I808" s="3">
        <f>Table13[Age]/$E$1</f>
        <v>0.33750000000000002</v>
      </c>
      <c r="J808" s="3">
        <f>LOG10(Table13[Fare] + 1)</f>
        <v>0.90173069172921871</v>
      </c>
      <c r="K808" s="5">
        <v>0</v>
      </c>
      <c r="L808">
        <v>0</v>
      </c>
      <c r="M808">
        <f t="shared" si="24"/>
        <v>1</v>
      </c>
      <c r="N808">
        <f t="shared" si="25"/>
        <v>0</v>
      </c>
      <c r="O808">
        <f>IF(Table13[Sex]="male",1,0)</f>
        <v>1</v>
      </c>
      <c r="P808">
        <v>1</v>
      </c>
      <c r="AC808" s="3">
        <f>SUMPRODUCT(Table13[[#This Row],[SibSp]:[Ones]],$R$4:$AA$4)</f>
        <v>0.18214145305104545</v>
      </c>
      <c r="AD808" s="3">
        <f>(AC808-Table13[[#This Row],[Survived]])^2</f>
        <v>0.66889260281745533</v>
      </c>
    </row>
    <row r="809" spans="1:30" x14ac:dyDescent="0.35">
      <c r="A809">
        <v>0</v>
      </c>
      <c r="B809" t="s">
        <v>9</v>
      </c>
      <c r="C809">
        <v>3</v>
      </c>
      <c r="D809" t="s">
        <v>8</v>
      </c>
      <c r="E809">
        <v>31</v>
      </c>
      <c r="F809" s="2">
        <v>7.7750000000000004</v>
      </c>
      <c r="G809">
        <v>0</v>
      </c>
      <c r="H809">
        <v>0</v>
      </c>
      <c r="I809" s="3">
        <f>Table13[Age]/$E$1</f>
        <v>0.38750000000000001</v>
      </c>
      <c r="J809" s="3">
        <f>LOG10(Table13[Fare] + 1)</f>
        <v>0.94324712513786169</v>
      </c>
      <c r="K809" s="5">
        <v>0</v>
      </c>
      <c r="L809">
        <v>0</v>
      </c>
      <c r="M809">
        <f t="shared" si="24"/>
        <v>1</v>
      </c>
      <c r="N809">
        <f t="shared" si="25"/>
        <v>0</v>
      </c>
      <c r="O809">
        <f>IF(Table13[Sex]="male",1,0)</f>
        <v>1</v>
      </c>
      <c r="P809">
        <v>1</v>
      </c>
      <c r="AC809" s="3">
        <f>SUMPRODUCT(Table13[[#This Row],[SibSp]:[Ones]],$R$4:$AA$4)</f>
        <v>0.1902688186964841</v>
      </c>
      <c r="AD809" s="3">
        <f>(AC809-Table13[[#This Row],[Survived]])^2</f>
        <v>3.6202223368155539E-2</v>
      </c>
    </row>
    <row r="810" spans="1:30" x14ac:dyDescent="0.35">
      <c r="A810">
        <v>0</v>
      </c>
      <c r="B810" t="s">
        <v>9</v>
      </c>
      <c r="C810">
        <v>1</v>
      </c>
      <c r="D810" t="s">
        <v>8</v>
      </c>
      <c r="E810">
        <v>39</v>
      </c>
      <c r="F810" s="2">
        <v>0</v>
      </c>
      <c r="G810">
        <v>0</v>
      </c>
      <c r="H810">
        <v>0</v>
      </c>
      <c r="I810" s="3">
        <f>Table13[Age]/$E$1</f>
        <v>0.48749999999999999</v>
      </c>
      <c r="J810" s="3">
        <f>LOG10(Table13[Fare] + 1)</f>
        <v>0</v>
      </c>
      <c r="K810" s="5">
        <v>1</v>
      </c>
      <c r="L810">
        <v>0</v>
      </c>
      <c r="M810">
        <f t="shared" si="24"/>
        <v>1</v>
      </c>
      <c r="N810">
        <f t="shared" si="25"/>
        <v>0</v>
      </c>
      <c r="O810">
        <f>IF(Table13[Sex]="male",1,0)</f>
        <v>1</v>
      </c>
      <c r="P810">
        <v>1</v>
      </c>
      <c r="AC810" s="3">
        <f>SUMPRODUCT(Table13[[#This Row],[SibSp]:[Ones]],$R$4:$AA$4)</f>
        <v>0.22511162932841369</v>
      </c>
      <c r="AD810" s="3">
        <f>(AC810-Table13[[#This Row],[Survived]])^2</f>
        <v>5.0675245658893121E-2</v>
      </c>
    </row>
    <row r="811" spans="1:30" x14ac:dyDescent="0.35">
      <c r="A811">
        <v>0</v>
      </c>
      <c r="B811" t="s">
        <v>9</v>
      </c>
      <c r="C811">
        <v>3</v>
      </c>
      <c r="D811" t="s">
        <v>10</v>
      </c>
      <c r="E811">
        <v>18</v>
      </c>
      <c r="F811" s="2">
        <v>7.7750000000000004</v>
      </c>
      <c r="G811">
        <v>0</v>
      </c>
      <c r="H811">
        <v>0</v>
      </c>
      <c r="I811" s="3">
        <f>Table13[Age]/$E$1</f>
        <v>0.22500000000000001</v>
      </c>
      <c r="J811" s="3">
        <f>LOG10(Table13[Fare] + 1)</f>
        <v>0.94324712513786169</v>
      </c>
      <c r="K811" s="5">
        <v>0</v>
      </c>
      <c r="L811">
        <v>0</v>
      </c>
      <c r="M811">
        <f t="shared" si="24"/>
        <v>1</v>
      </c>
      <c r="N811">
        <f t="shared" si="25"/>
        <v>0</v>
      </c>
      <c r="O811">
        <f>IF(Table13[Sex]="male",1,0)</f>
        <v>0</v>
      </c>
      <c r="P811">
        <v>1</v>
      </c>
      <c r="AC811" s="3">
        <f>SUMPRODUCT(Table13[[#This Row],[SibSp]:[Ones]],$R$4:$AA$4)</f>
        <v>0.1902688186964841</v>
      </c>
      <c r="AD811" s="3">
        <f>(AC811-Table13[[#This Row],[Survived]])^2</f>
        <v>3.6202223368155539E-2</v>
      </c>
    </row>
    <row r="812" spans="1:30" x14ac:dyDescent="0.35">
      <c r="A812">
        <v>0</v>
      </c>
      <c r="B812" t="s">
        <v>9</v>
      </c>
      <c r="C812">
        <v>2</v>
      </c>
      <c r="D812" t="s">
        <v>8</v>
      </c>
      <c r="E812">
        <v>39</v>
      </c>
      <c r="F812" s="2">
        <v>13</v>
      </c>
      <c r="G812">
        <v>0</v>
      </c>
      <c r="H812">
        <v>0</v>
      </c>
      <c r="I812" s="3">
        <f>Table13[Age]/$E$1</f>
        <v>0.48749999999999999</v>
      </c>
      <c r="J812" s="3">
        <f>LOG10(Table13[Fare] + 1)</f>
        <v>1.146128035678238</v>
      </c>
      <c r="K812" s="5">
        <v>0</v>
      </c>
      <c r="L812">
        <v>1</v>
      </c>
      <c r="M812">
        <f t="shared" si="24"/>
        <v>1</v>
      </c>
      <c r="N812">
        <f t="shared" si="25"/>
        <v>0</v>
      </c>
      <c r="O812">
        <f>IF(Table13[Sex]="male",1,0)</f>
        <v>1</v>
      </c>
      <c r="P812">
        <v>1</v>
      </c>
      <c r="AC812" s="3">
        <f>SUMPRODUCT(Table13[[#This Row],[SibSp]:[Ones]],$R$4:$AA$4)</f>
        <v>0.23086961068016387</v>
      </c>
      <c r="AD812" s="3">
        <f>(AC812-Table13[[#This Row],[Survived]])^2</f>
        <v>5.3300777135610433E-2</v>
      </c>
    </row>
    <row r="813" spans="1:30" x14ac:dyDescent="0.35">
      <c r="A813">
        <v>1</v>
      </c>
      <c r="B813" t="s">
        <v>9</v>
      </c>
      <c r="C813">
        <v>1</v>
      </c>
      <c r="D813" t="s">
        <v>10</v>
      </c>
      <c r="E813">
        <v>33</v>
      </c>
      <c r="F813" s="2">
        <v>53.1</v>
      </c>
      <c r="G813">
        <v>1</v>
      </c>
      <c r="H813">
        <v>0</v>
      </c>
      <c r="I813" s="3">
        <f>Table13[Age]/$E$1</f>
        <v>0.41249999999999998</v>
      </c>
      <c r="J813" s="3">
        <f>LOG10(Table13[Fare] + 1)</f>
        <v>1.7331972651065695</v>
      </c>
      <c r="K813" s="5">
        <v>1</v>
      </c>
      <c r="L813">
        <v>0</v>
      </c>
      <c r="M813">
        <f t="shared" si="24"/>
        <v>1</v>
      </c>
      <c r="N813">
        <f t="shared" si="25"/>
        <v>0</v>
      </c>
      <c r="O813">
        <f>IF(Table13[Sex]="male",1,0)</f>
        <v>0</v>
      </c>
      <c r="P813">
        <v>1</v>
      </c>
      <c r="AC813" s="3">
        <f>SUMPRODUCT(Table13[[#This Row],[SibSp]:[Ones]],$R$4:$AA$4)</f>
        <v>0.56440686142469565</v>
      </c>
      <c r="AD813" s="3">
        <f>(AC813-Table13[[#This Row],[Survived]])^2</f>
        <v>0.1897413823738843</v>
      </c>
    </row>
    <row r="814" spans="1:30" x14ac:dyDescent="0.35">
      <c r="A814">
        <v>0</v>
      </c>
      <c r="B814" t="s">
        <v>9</v>
      </c>
      <c r="C814">
        <v>3</v>
      </c>
      <c r="D814" t="s">
        <v>8</v>
      </c>
      <c r="E814">
        <v>26</v>
      </c>
      <c r="F814" s="2">
        <v>7.8875000000000002</v>
      </c>
      <c r="G814">
        <v>0</v>
      </c>
      <c r="H814">
        <v>0</v>
      </c>
      <c r="I814" s="3">
        <f>Table13[Age]/$E$1</f>
        <v>0.32500000000000001</v>
      </c>
      <c r="J814" s="3">
        <f>LOG10(Table13[Fare] + 1)</f>
        <v>0.94877961373782271</v>
      </c>
      <c r="K814" s="5">
        <v>0</v>
      </c>
      <c r="L814">
        <v>0</v>
      </c>
      <c r="M814">
        <f t="shared" si="24"/>
        <v>1</v>
      </c>
      <c r="N814">
        <f t="shared" si="25"/>
        <v>0</v>
      </c>
      <c r="O814">
        <f>IF(Table13[Sex]="male",1,0)</f>
        <v>1</v>
      </c>
      <c r="P814">
        <v>1</v>
      </c>
      <c r="AC814" s="3">
        <f>SUMPRODUCT(Table13[[#This Row],[SibSp]:[Ones]],$R$4:$AA$4)</f>
        <v>0.19135187314238319</v>
      </c>
      <c r="AD814" s="3">
        <f>(AC814-Table13[[#This Row],[Survived]])^2</f>
        <v>3.661553935509871E-2</v>
      </c>
    </row>
    <row r="815" spans="1:30" x14ac:dyDescent="0.35">
      <c r="A815">
        <v>0</v>
      </c>
      <c r="B815" t="s">
        <v>9</v>
      </c>
      <c r="C815">
        <v>3</v>
      </c>
      <c r="D815" t="s">
        <v>8</v>
      </c>
      <c r="E815">
        <v>39</v>
      </c>
      <c r="F815" s="2">
        <v>24.15</v>
      </c>
      <c r="G815">
        <v>0</v>
      </c>
      <c r="H815">
        <v>0</v>
      </c>
      <c r="I815" s="3">
        <f>Table13[Age]/$E$1</f>
        <v>0.48749999999999999</v>
      </c>
      <c r="J815" s="3">
        <f>LOG10(Table13[Fare] + 1)</f>
        <v>1.4005379893919461</v>
      </c>
      <c r="K815" s="5">
        <v>0</v>
      </c>
      <c r="L815">
        <v>0</v>
      </c>
      <c r="M815">
        <f t="shared" si="24"/>
        <v>1</v>
      </c>
      <c r="N815">
        <f t="shared" si="25"/>
        <v>0</v>
      </c>
      <c r="O815">
        <f>IF(Table13[Sex]="male",1,0)</f>
        <v>1</v>
      </c>
      <c r="P815">
        <v>1</v>
      </c>
      <c r="AC815" s="3">
        <f>SUMPRODUCT(Table13[[#This Row],[SibSp]:[Ones]],$R$4:$AA$4)</f>
        <v>0.27978927493437161</v>
      </c>
      <c r="AD815" s="3">
        <f>(AC815-Table13[[#This Row],[Survived]])^2</f>
        <v>7.8282038368301388E-2</v>
      </c>
    </row>
    <row r="816" spans="1:30" x14ac:dyDescent="0.35">
      <c r="A816">
        <v>0</v>
      </c>
      <c r="B816" t="s">
        <v>9</v>
      </c>
      <c r="C816">
        <v>2</v>
      </c>
      <c r="D816" t="s">
        <v>8</v>
      </c>
      <c r="E816">
        <v>35</v>
      </c>
      <c r="F816" s="2">
        <v>10.5</v>
      </c>
      <c r="G816">
        <v>0</v>
      </c>
      <c r="H816">
        <v>0</v>
      </c>
      <c r="I816" s="3">
        <f>Table13[Age]/$E$1</f>
        <v>0.4375</v>
      </c>
      <c r="J816" s="3">
        <f>LOG10(Table13[Fare] + 1)</f>
        <v>1.0606978403536116</v>
      </c>
      <c r="K816" s="5">
        <v>0</v>
      </c>
      <c r="L816">
        <v>1</v>
      </c>
      <c r="M816">
        <f t="shared" si="24"/>
        <v>1</v>
      </c>
      <c r="N816">
        <f t="shared" si="25"/>
        <v>0</v>
      </c>
      <c r="O816">
        <f>IF(Table13[Sex]="male",1,0)</f>
        <v>1</v>
      </c>
      <c r="P816">
        <v>1</v>
      </c>
      <c r="AC816" s="3">
        <f>SUMPRODUCT(Table13[[#This Row],[SibSp]:[Ones]],$R$4:$AA$4)</f>
        <v>0.21414557208729343</v>
      </c>
      <c r="AD816" s="3">
        <f>(AC816-Table13[[#This Row],[Survived]])^2</f>
        <v>4.5858326044594187E-2</v>
      </c>
    </row>
    <row r="817" spans="1:30" x14ac:dyDescent="0.35">
      <c r="A817">
        <v>0</v>
      </c>
      <c r="B817" t="s">
        <v>9</v>
      </c>
      <c r="C817">
        <v>3</v>
      </c>
      <c r="D817" t="s">
        <v>10</v>
      </c>
      <c r="E817">
        <v>6</v>
      </c>
      <c r="F817" s="2">
        <v>31.274999999999999</v>
      </c>
      <c r="G817">
        <v>4</v>
      </c>
      <c r="H817">
        <v>2</v>
      </c>
      <c r="I817" s="3">
        <f>Table13[Age]/$E$1</f>
        <v>7.4999999999999997E-2</v>
      </c>
      <c r="J817" s="3">
        <f>LOG10(Table13[Fare] + 1)</f>
        <v>1.5088662509384578</v>
      </c>
      <c r="K817" s="5">
        <v>0</v>
      </c>
      <c r="L817">
        <v>0</v>
      </c>
      <c r="M817">
        <f t="shared" si="24"/>
        <v>1</v>
      </c>
      <c r="N817">
        <f t="shared" si="25"/>
        <v>0</v>
      </c>
      <c r="O817">
        <f>IF(Table13[Sex]="male",1,0)</f>
        <v>0</v>
      </c>
      <c r="P817">
        <v>1</v>
      </c>
      <c r="AC817" s="3">
        <f>SUMPRODUCT(Table13[[#This Row],[SibSp]:[Ones]],$R$4:$AA$4)</f>
        <v>0.3009958988911377</v>
      </c>
      <c r="AD817" s="3">
        <f>(AC817-Table13[[#This Row],[Survived]])^2</f>
        <v>9.0598531149283998E-2</v>
      </c>
    </row>
    <row r="818" spans="1:30" x14ac:dyDescent="0.35">
      <c r="A818">
        <v>0</v>
      </c>
      <c r="B818" t="s">
        <v>9</v>
      </c>
      <c r="C818">
        <v>3</v>
      </c>
      <c r="D818" t="s">
        <v>8</v>
      </c>
      <c r="E818">
        <v>30.5</v>
      </c>
      <c r="F818" s="2">
        <v>8.0500000000000007</v>
      </c>
      <c r="G818">
        <v>0</v>
      </c>
      <c r="H818">
        <v>0</v>
      </c>
      <c r="I818" s="3">
        <f>Table13[Age]/$E$1</f>
        <v>0.38124999999999998</v>
      </c>
      <c r="J818" s="3">
        <f>LOG10(Table13[Fare] + 1)</f>
        <v>0.9566485792052033</v>
      </c>
      <c r="K818" s="5">
        <v>0</v>
      </c>
      <c r="L818">
        <v>0</v>
      </c>
      <c r="M818">
        <f t="shared" si="24"/>
        <v>1</v>
      </c>
      <c r="N818">
        <f t="shared" si="25"/>
        <v>0</v>
      </c>
      <c r="O818">
        <f>IF(Table13[Sex]="male",1,0)</f>
        <v>1</v>
      </c>
      <c r="P818">
        <v>1</v>
      </c>
      <c r="AC818" s="3">
        <f>SUMPRODUCT(Table13[[#This Row],[SibSp]:[Ones]],$R$4:$AA$4)</f>
        <v>0.19289232241400625</v>
      </c>
      <c r="AD818" s="3">
        <f>(AC818-Table13[[#This Row],[Survived]])^2</f>
        <v>3.7207448046268937E-2</v>
      </c>
    </row>
    <row r="819" spans="1:30" x14ac:dyDescent="0.35">
      <c r="A819">
        <v>0</v>
      </c>
      <c r="B819" t="s">
        <v>9</v>
      </c>
      <c r="C819">
        <v>1</v>
      </c>
      <c r="D819" t="s">
        <v>8</v>
      </c>
      <c r="F819" s="2">
        <v>0</v>
      </c>
      <c r="G819">
        <v>0</v>
      </c>
      <c r="H819">
        <v>0</v>
      </c>
      <c r="I819" s="3">
        <f>Table13[Age]/$E$1</f>
        <v>0</v>
      </c>
      <c r="J819" s="3">
        <f>LOG10(Table13[Fare] + 1)</f>
        <v>0</v>
      </c>
      <c r="K819" s="5">
        <v>1</v>
      </c>
      <c r="L819">
        <v>0</v>
      </c>
      <c r="M819">
        <f t="shared" si="24"/>
        <v>0</v>
      </c>
      <c r="N819">
        <f t="shared" si="25"/>
        <v>1</v>
      </c>
      <c r="O819">
        <f>IF(Table13[Sex]="male",1,0)</f>
        <v>1</v>
      </c>
      <c r="P819">
        <v>1</v>
      </c>
      <c r="AC819" s="3">
        <f>SUMPRODUCT(Table13[[#This Row],[SibSp]:[Ones]],$R$4:$AA$4)</f>
        <v>0.36204040256995162</v>
      </c>
      <c r="AD819" s="3">
        <f>(AC819-Table13[[#This Row],[Survived]])^2</f>
        <v>0.13107325309301263</v>
      </c>
    </row>
    <row r="820" spans="1:30" x14ac:dyDescent="0.35">
      <c r="A820">
        <v>0</v>
      </c>
      <c r="B820" t="s">
        <v>9</v>
      </c>
      <c r="C820">
        <v>3</v>
      </c>
      <c r="D820" t="s">
        <v>10</v>
      </c>
      <c r="E820">
        <v>23</v>
      </c>
      <c r="F820" s="2">
        <v>7.9249999999999998</v>
      </c>
      <c r="G820">
        <v>0</v>
      </c>
      <c r="H820">
        <v>0</v>
      </c>
      <c r="I820" s="3">
        <f>Table13[Age]/$E$1</f>
        <v>0.28749999999999998</v>
      </c>
      <c r="J820" s="3">
        <f>LOG10(Table13[Fare] + 1)</f>
        <v>0.95060822478423079</v>
      </c>
      <c r="K820" s="5">
        <v>0</v>
      </c>
      <c r="L820">
        <v>0</v>
      </c>
      <c r="M820">
        <f t="shared" si="24"/>
        <v>1</v>
      </c>
      <c r="N820">
        <f t="shared" si="25"/>
        <v>0</v>
      </c>
      <c r="O820">
        <f>IF(Table13[Sex]="male",1,0)</f>
        <v>0</v>
      </c>
      <c r="P820">
        <v>1</v>
      </c>
      <c r="AC820" s="3">
        <f>SUMPRODUCT(Table13[[#This Row],[SibSp]:[Ones]],$R$4:$AA$4)</f>
        <v>0.19170984682598849</v>
      </c>
      <c r="AD820" s="3">
        <f>(AC820-Table13[[#This Row],[Survived]])^2</f>
        <v>3.6752665370043971E-2</v>
      </c>
    </row>
    <row r="821" spans="1:30" x14ac:dyDescent="0.35">
      <c r="A821">
        <v>0</v>
      </c>
      <c r="B821" t="s">
        <v>11</v>
      </c>
      <c r="C821">
        <v>2</v>
      </c>
      <c r="D821" t="s">
        <v>8</v>
      </c>
      <c r="E821">
        <v>31</v>
      </c>
      <c r="F821" s="2">
        <v>37.004199999999997</v>
      </c>
      <c r="G821">
        <v>1</v>
      </c>
      <c r="H821">
        <v>1</v>
      </c>
      <c r="I821" s="3">
        <f>Table13[Age]/$E$1</f>
        <v>0.38750000000000001</v>
      </c>
      <c r="J821" s="3">
        <f>LOG10(Table13[Fare] + 1)</f>
        <v>1.579831594933373</v>
      </c>
      <c r="K821" s="5">
        <v>0</v>
      </c>
      <c r="L821">
        <v>1</v>
      </c>
      <c r="M821">
        <f t="shared" si="24"/>
        <v>1</v>
      </c>
      <c r="N821">
        <f t="shared" si="25"/>
        <v>0</v>
      </c>
      <c r="O821">
        <f>IF(Table13[Sex]="male",1,0)</f>
        <v>1</v>
      </c>
      <c r="P821">
        <v>1</v>
      </c>
      <c r="AC821" s="3">
        <f>SUMPRODUCT(Table13[[#This Row],[SibSp]:[Ones]],$R$4:$AA$4)</f>
        <v>0.31577255436753843</v>
      </c>
      <c r="AD821" s="3">
        <f>(AC821-Table13[[#This Row],[Survived]])^2</f>
        <v>9.9712306091800013E-2</v>
      </c>
    </row>
    <row r="822" spans="1:30" x14ac:dyDescent="0.35">
      <c r="A822">
        <v>0</v>
      </c>
      <c r="B822" t="s">
        <v>9</v>
      </c>
      <c r="C822">
        <v>3</v>
      </c>
      <c r="D822" t="s">
        <v>8</v>
      </c>
      <c r="E822">
        <v>43</v>
      </c>
      <c r="F822" s="2">
        <v>6.45</v>
      </c>
      <c r="G822">
        <v>0</v>
      </c>
      <c r="H822">
        <v>0</v>
      </c>
      <c r="I822" s="3">
        <f>Table13[Age]/$E$1</f>
        <v>0.53749999999999998</v>
      </c>
      <c r="J822" s="3">
        <f>LOG10(Table13[Fare] + 1)</f>
        <v>0.87215627274829288</v>
      </c>
      <c r="K822" s="5">
        <v>0</v>
      </c>
      <c r="L822">
        <v>0</v>
      </c>
      <c r="M822">
        <f t="shared" si="24"/>
        <v>1</v>
      </c>
      <c r="N822">
        <f t="shared" si="25"/>
        <v>0</v>
      </c>
      <c r="O822">
        <f>IF(Table13[Sex]="male",1,0)</f>
        <v>1</v>
      </c>
      <c r="P822">
        <v>1</v>
      </c>
      <c r="AC822" s="3">
        <f>SUMPRODUCT(Table13[[#This Row],[SibSp]:[Ones]],$R$4:$AA$4)</f>
        <v>0.17635188740017366</v>
      </c>
      <c r="AD822" s="3">
        <f>(AC822-Table13[[#This Row],[Survived]])^2</f>
        <v>3.1099988189603529E-2</v>
      </c>
    </row>
    <row r="823" spans="1:30" x14ac:dyDescent="0.35">
      <c r="A823">
        <v>0</v>
      </c>
      <c r="B823" t="s">
        <v>9</v>
      </c>
      <c r="C823">
        <v>3</v>
      </c>
      <c r="D823" t="s">
        <v>8</v>
      </c>
      <c r="E823">
        <v>10</v>
      </c>
      <c r="F823" s="2">
        <v>27.9</v>
      </c>
      <c r="G823">
        <v>3</v>
      </c>
      <c r="H823">
        <v>2</v>
      </c>
      <c r="I823" s="3">
        <f>Table13[Age]/$E$1</f>
        <v>0.125</v>
      </c>
      <c r="J823" s="3">
        <f>LOG10(Table13[Fare] + 1)</f>
        <v>1.4608978427565478</v>
      </c>
      <c r="K823" s="5">
        <v>0</v>
      </c>
      <c r="L823">
        <v>0</v>
      </c>
      <c r="M823">
        <f t="shared" si="24"/>
        <v>1</v>
      </c>
      <c r="N823">
        <f t="shared" si="25"/>
        <v>0</v>
      </c>
      <c r="O823">
        <f>IF(Table13[Sex]="male",1,0)</f>
        <v>1</v>
      </c>
      <c r="P823">
        <v>1</v>
      </c>
      <c r="AC823" s="3">
        <f>SUMPRODUCT(Table13[[#This Row],[SibSp]:[Ones]],$R$4:$AA$4)</f>
        <v>0.29160547778037643</v>
      </c>
      <c r="AD823" s="3">
        <f>(AC823-Table13[[#This Row],[Survived]])^2</f>
        <v>8.5033754671521619E-2</v>
      </c>
    </row>
    <row r="824" spans="1:30" x14ac:dyDescent="0.35">
      <c r="A824">
        <v>1</v>
      </c>
      <c r="B824" t="s">
        <v>9</v>
      </c>
      <c r="C824">
        <v>1</v>
      </c>
      <c r="D824" t="s">
        <v>10</v>
      </c>
      <c r="E824">
        <v>52</v>
      </c>
      <c r="F824" s="2">
        <v>93.5</v>
      </c>
      <c r="G824">
        <v>1</v>
      </c>
      <c r="H824">
        <v>1</v>
      </c>
      <c r="I824" s="3">
        <f>Table13[Age]/$E$1</f>
        <v>0.65</v>
      </c>
      <c r="J824" s="3">
        <f>LOG10(Table13[Fare] + 1)</f>
        <v>1.975431808509263</v>
      </c>
      <c r="K824" s="5">
        <v>1</v>
      </c>
      <c r="L824">
        <v>0</v>
      </c>
      <c r="M824">
        <f t="shared" si="24"/>
        <v>1</v>
      </c>
      <c r="N824">
        <f t="shared" si="25"/>
        <v>0</v>
      </c>
      <c r="O824">
        <f>IF(Table13[Sex]="male",1,0)</f>
        <v>0</v>
      </c>
      <c r="P824">
        <v>1</v>
      </c>
      <c r="AC824" s="3">
        <f>SUMPRODUCT(Table13[[#This Row],[SibSp]:[Ones]],$R$4:$AA$4)</f>
        <v>0.61182732952732699</v>
      </c>
      <c r="AD824" s="3">
        <f>(AC824-Table13[[#This Row],[Survived]])^2</f>
        <v>0.15067802210188638</v>
      </c>
    </row>
    <row r="825" spans="1:30" x14ac:dyDescent="0.35">
      <c r="A825">
        <v>1</v>
      </c>
      <c r="B825" t="s">
        <v>9</v>
      </c>
      <c r="C825">
        <v>3</v>
      </c>
      <c r="D825" t="s">
        <v>8</v>
      </c>
      <c r="E825">
        <v>27</v>
      </c>
      <c r="F825" s="2">
        <v>8.6624999999999996</v>
      </c>
      <c r="G825">
        <v>0</v>
      </c>
      <c r="H825">
        <v>0</v>
      </c>
      <c r="I825" s="3">
        <f>Table13[Age]/$E$1</f>
        <v>0.33750000000000002</v>
      </c>
      <c r="J825" s="3">
        <f>LOG10(Table13[Fare] + 1)</f>
        <v>0.98508950692638131</v>
      </c>
      <c r="K825" s="5">
        <v>0</v>
      </c>
      <c r="L825">
        <v>0</v>
      </c>
      <c r="M825">
        <f t="shared" si="24"/>
        <v>1</v>
      </c>
      <c r="N825">
        <f t="shared" si="25"/>
        <v>0</v>
      </c>
      <c r="O825">
        <f>IF(Table13[Sex]="male",1,0)</f>
        <v>1</v>
      </c>
      <c r="P825">
        <v>1</v>
      </c>
      <c r="AC825" s="3">
        <f>SUMPRODUCT(Table13[[#This Row],[SibSp]:[Ones]],$R$4:$AA$4)</f>
        <v>0.19845999284971821</v>
      </c>
      <c r="AD825" s="3">
        <f>(AC825-Table13[[#This Row],[Survived]])^2</f>
        <v>0.64246638306247383</v>
      </c>
    </row>
    <row r="826" spans="1:30" x14ac:dyDescent="0.35">
      <c r="A826">
        <v>0</v>
      </c>
      <c r="B826" t="s">
        <v>9</v>
      </c>
      <c r="C826">
        <v>1</v>
      </c>
      <c r="D826" t="s">
        <v>8</v>
      </c>
      <c r="E826">
        <v>38</v>
      </c>
      <c r="F826" s="2">
        <v>0</v>
      </c>
      <c r="G826">
        <v>0</v>
      </c>
      <c r="H826">
        <v>0</v>
      </c>
      <c r="I826" s="3">
        <f>Table13[Age]/$E$1</f>
        <v>0.47499999999999998</v>
      </c>
      <c r="J826" s="3">
        <f>LOG10(Table13[Fare] + 1)</f>
        <v>0</v>
      </c>
      <c r="K826" s="5">
        <v>1</v>
      </c>
      <c r="L826">
        <v>0</v>
      </c>
      <c r="M826">
        <f t="shared" si="24"/>
        <v>1</v>
      </c>
      <c r="N826">
        <f t="shared" si="25"/>
        <v>0</v>
      </c>
      <c r="O826">
        <f>IF(Table13[Sex]="male",1,0)</f>
        <v>1</v>
      </c>
      <c r="P826">
        <v>1</v>
      </c>
      <c r="AC826" s="3">
        <f>SUMPRODUCT(Table13[[#This Row],[SibSp]:[Ones]],$R$4:$AA$4)</f>
        <v>0.22511162932841369</v>
      </c>
      <c r="AD826" s="3">
        <f>(AC826-Table13[[#This Row],[Survived]])^2</f>
        <v>5.0675245658893121E-2</v>
      </c>
    </row>
    <row r="827" spans="1:30" x14ac:dyDescent="0.35">
      <c r="A827">
        <v>1</v>
      </c>
      <c r="B827" t="s">
        <v>9</v>
      </c>
      <c r="C827">
        <v>3</v>
      </c>
      <c r="D827" t="s">
        <v>10</v>
      </c>
      <c r="E827">
        <v>27</v>
      </c>
      <c r="F827" s="2">
        <v>12.475</v>
      </c>
      <c r="G827">
        <v>0</v>
      </c>
      <c r="H827">
        <v>1</v>
      </c>
      <c r="I827" s="3">
        <f>Table13[Age]/$E$1</f>
        <v>0.33750000000000002</v>
      </c>
      <c r="J827" s="3">
        <f>LOG10(Table13[Fare] + 1)</f>
        <v>1.1295287738587763</v>
      </c>
      <c r="K827" s="5">
        <v>0</v>
      </c>
      <c r="L827">
        <v>0</v>
      </c>
      <c r="M827">
        <f t="shared" si="24"/>
        <v>0</v>
      </c>
      <c r="N827">
        <f t="shared" si="25"/>
        <v>0</v>
      </c>
      <c r="O827">
        <f>IF(Table13[Sex]="male",1,0)</f>
        <v>0</v>
      </c>
      <c r="P827">
        <v>1</v>
      </c>
      <c r="AC827" s="3">
        <f>SUMPRODUCT(Table13[[#This Row],[SibSp]:[Ones]],$R$4:$AA$4)</f>
        <v>0.22111950855304272</v>
      </c>
      <c r="AD827" s="3">
        <f>(AC827-Table13[[#This Row],[Survived]])^2</f>
        <v>0.6066548199566536</v>
      </c>
    </row>
    <row r="828" spans="1:30" x14ac:dyDescent="0.35">
      <c r="A828">
        <v>0</v>
      </c>
      <c r="B828" t="s">
        <v>9</v>
      </c>
      <c r="C828">
        <v>3</v>
      </c>
      <c r="D828" t="s">
        <v>8</v>
      </c>
      <c r="E828">
        <v>2</v>
      </c>
      <c r="F828" s="2">
        <v>39.6875</v>
      </c>
      <c r="G828">
        <v>4</v>
      </c>
      <c r="H828">
        <v>1</v>
      </c>
      <c r="I828" s="3">
        <f>Table13[Age]/$E$1</f>
        <v>2.5000000000000001E-2</v>
      </c>
      <c r="J828" s="3">
        <f>LOG10(Table13[Fare] + 1)</f>
        <v>1.6094610059122672</v>
      </c>
      <c r="K828" s="5">
        <v>0</v>
      </c>
      <c r="L828">
        <v>0</v>
      </c>
      <c r="M828">
        <f t="shared" si="24"/>
        <v>1</v>
      </c>
      <c r="N828">
        <f t="shared" si="25"/>
        <v>0</v>
      </c>
      <c r="O828">
        <f>IF(Table13[Sex]="male",1,0)</f>
        <v>1</v>
      </c>
      <c r="P828">
        <v>1</v>
      </c>
      <c r="AC828" s="3">
        <f>SUMPRODUCT(Table13[[#This Row],[SibSp]:[Ones]],$R$4:$AA$4)</f>
        <v>0.32068859136397548</v>
      </c>
      <c r="AD828" s="3">
        <f>(AC828-Table13[[#This Row],[Survived]])^2</f>
        <v>0.10284117263101085</v>
      </c>
    </row>
    <row r="829" spans="1:30" x14ac:dyDescent="0.35">
      <c r="A829">
        <v>0</v>
      </c>
      <c r="B829" t="s">
        <v>12</v>
      </c>
      <c r="C829">
        <v>3</v>
      </c>
      <c r="D829" t="s">
        <v>8</v>
      </c>
      <c r="F829" s="2">
        <v>6.95</v>
      </c>
      <c r="G829">
        <v>0</v>
      </c>
      <c r="H829">
        <v>0</v>
      </c>
      <c r="I829" s="3">
        <f>Table13[Age]/$E$1</f>
        <v>0</v>
      </c>
      <c r="J829" s="3">
        <f>LOG10(Table13[Fare] + 1)</f>
        <v>0.90036712865647028</v>
      </c>
      <c r="K829" s="5">
        <v>0</v>
      </c>
      <c r="L829">
        <v>0</v>
      </c>
      <c r="M829">
        <f t="shared" si="24"/>
        <v>0</v>
      </c>
      <c r="N829">
        <f t="shared" si="25"/>
        <v>1</v>
      </c>
      <c r="O829">
        <f>IF(Table13[Sex]="male",1,0)</f>
        <v>1</v>
      </c>
      <c r="P829">
        <v>1</v>
      </c>
      <c r="AC829" s="3">
        <f>SUMPRODUCT(Table13[[#This Row],[SibSp]:[Ones]],$R$4:$AA$4)</f>
        <v>0.31880329161725224</v>
      </c>
      <c r="AD829" s="3">
        <f>(AC829-Table13[[#This Row],[Survived]])^2</f>
        <v>0.10163553874599478</v>
      </c>
    </row>
    <row r="830" spans="1:30" x14ac:dyDescent="0.35">
      <c r="A830">
        <v>0</v>
      </c>
      <c r="B830" t="s">
        <v>9</v>
      </c>
      <c r="C830">
        <v>3</v>
      </c>
      <c r="D830" t="s">
        <v>8</v>
      </c>
      <c r="F830" s="2">
        <v>56.495800000000003</v>
      </c>
      <c r="G830">
        <v>0</v>
      </c>
      <c r="H830">
        <v>0</v>
      </c>
      <c r="I830" s="3">
        <f>Table13[Age]/$E$1</f>
        <v>0</v>
      </c>
      <c r="J830" s="3">
        <f>LOG10(Table13[Fare] + 1)</f>
        <v>1.7596361211514699</v>
      </c>
      <c r="K830" s="5">
        <v>0</v>
      </c>
      <c r="L830">
        <v>0</v>
      </c>
      <c r="M830">
        <f t="shared" si="24"/>
        <v>0</v>
      </c>
      <c r="N830">
        <f t="shared" si="25"/>
        <v>0</v>
      </c>
      <c r="O830">
        <f>IF(Table13[Sex]="male",1,0)</f>
        <v>1</v>
      </c>
      <c r="P830">
        <v>1</v>
      </c>
      <c r="AC830" s="3">
        <f>SUMPRODUCT(Table13[[#This Row],[SibSp]:[Ones]],$R$4:$AA$4)</f>
        <v>0.34447097174156877</v>
      </c>
      <c r="AD830" s="3">
        <f>(AC830-Table13[[#This Row],[Survived]])^2</f>
        <v>0.11866025037258067</v>
      </c>
    </row>
    <row r="831" spans="1:30" x14ac:dyDescent="0.35">
      <c r="A831">
        <v>1</v>
      </c>
      <c r="B831" t="s">
        <v>11</v>
      </c>
      <c r="C831">
        <v>2</v>
      </c>
      <c r="D831" t="s">
        <v>8</v>
      </c>
      <c r="E831">
        <v>1</v>
      </c>
      <c r="F831" s="2">
        <v>37.004199999999997</v>
      </c>
      <c r="G831">
        <v>0</v>
      </c>
      <c r="H831">
        <v>2</v>
      </c>
      <c r="I831" s="3">
        <f>Table13[Age]/$E$1</f>
        <v>1.2500000000000001E-2</v>
      </c>
      <c r="J831" s="3">
        <f>LOG10(Table13[Fare] + 1)</f>
        <v>1.579831594933373</v>
      </c>
      <c r="K831" s="5">
        <v>0</v>
      </c>
      <c r="L831">
        <v>1</v>
      </c>
      <c r="M831">
        <f t="shared" si="24"/>
        <v>0</v>
      </c>
      <c r="N831">
        <f t="shared" si="25"/>
        <v>0</v>
      </c>
      <c r="O831">
        <f>IF(Table13[Sex]="male",1,0)</f>
        <v>1</v>
      </c>
      <c r="P831">
        <v>1</v>
      </c>
      <c r="AC831" s="3">
        <f>SUMPRODUCT(Table13[[#This Row],[SibSp]:[Ones]],$R$4:$AA$4)</f>
        <v>0.31015626120346868</v>
      </c>
      <c r="AD831" s="3">
        <f>(AC831-Table13[[#This Row],[Survived]])^2</f>
        <v>0.47588438395677685</v>
      </c>
    </row>
    <row r="832" spans="1:30" x14ac:dyDescent="0.35">
      <c r="A832">
        <v>1</v>
      </c>
      <c r="B832" t="s">
        <v>12</v>
      </c>
      <c r="C832">
        <v>3</v>
      </c>
      <c r="D832" t="s">
        <v>8</v>
      </c>
      <c r="F832" s="2">
        <v>7.75</v>
      </c>
      <c r="G832">
        <v>0</v>
      </c>
      <c r="H832">
        <v>0</v>
      </c>
      <c r="I832" s="3">
        <f>Table13[Age]/$E$1</f>
        <v>0</v>
      </c>
      <c r="J832" s="3">
        <f>LOG10(Table13[Fare] + 1)</f>
        <v>0.94200805302231327</v>
      </c>
      <c r="K832" s="5">
        <v>0</v>
      </c>
      <c r="L832">
        <v>0</v>
      </c>
      <c r="M832">
        <f t="shared" si="24"/>
        <v>0</v>
      </c>
      <c r="N832">
        <f t="shared" si="25"/>
        <v>1</v>
      </c>
      <c r="O832">
        <f>IF(Table13[Sex]="male",1,0)</f>
        <v>1</v>
      </c>
      <c r="P832">
        <v>1</v>
      </c>
      <c r="AC832" s="3">
        <f>SUMPRODUCT(Table13[[#This Row],[SibSp]:[Ones]],$R$4:$AA$4)</f>
        <v>0.32695502793824377</v>
      </c>
      <c r="AD832" s="3">
        <f>(AC832-Table13[[#This Row],[Survived]])^2</f>
        <v>0.45298953441761014</v>
      </c>
    </row>
    <row r="833" spans="1:30" x14ac:dyDescent="0.35">
      <c r="A833">
        <v>1</v>
      </c>
      <c r="C833">
        <v>1</v>
      </c>
      <c r="D833" t="s">
        <v>10</v>
      </c>
      <c r="E833">
        <v>62</v>
      </c>
      <c r="F833" s="2">
        <v>80</v>
      </c>
      <c r="G833">
        <v>0</v>
      </c>
      <c r="H833">
        <v>0</v>
      </c>
      <c r="I833" s="3">
        <f>Table13[Age]/$E$1</f>
        <v>0.77500000000000002</v>
      </c>
      <c r="J833" s="3">
        <f>LOG10(Table13[Fare] + 1)</f>
        <v>1.9084850188786497</v>
      </c>
      <c r="K833" s="5">
        <v>1</v>
      </c>
      <c r="L833">
        <v>0</v>
      </c>
      <c r="M833">
        <f t="shared" si="24"/>
        <v>1</v>
      </c>
      <c r="N833">
        <f t="shared" si="25"/>
        <v>0</v>
      </c>
      <c r="O833">
        <f>IF(Table13[Sex]="male",1,0)</f>
        <v>0</v>
      </c>
      <c r="P833">
        <v>1</v>
      </c>
      <c r="AC833" s="3">
        <f>SUMPRODUCT(Table13[[#This Row],[SibSp]:[Ones]],$R$4:$AA$4)</f>
        <v>0.59872165080100881</v>
      </c>
      <c r="AD833" s="3">
        <f>(AC833-Table13[[#This Row],[Survived]])^2</f>
        <v>0.16102431353586752</v>
      </c>
    </row>
    <row r="834" spans="1:30" x14ac:dyDescent="0.35">
      <c r="A834">
        <v>1</v>
      </c>
      <c r="B834" t="s">
        <v>11</v>
      </c>
      <c r="C834">
        <v>3</v>
      </c>
      <c r="D834" t="s">
        <v>10</v>
      </c>
      <c r="E834">
        <v>15</v>
      </c>
      <c r="F834" s="2">
        <v>14.4542</v>
      </c>
      <c r="G834">
        <v>1</v>
      </c>
      <c r="H834">
        <v>0</v>
      </c>
      <c r="I834" s="3">
        <f>Table13[Age]/$E$1</f>
        <v>0.1875</v>
      </c>
      <c r="J834" s="3">
        <f>LOG10(Table13[Fare] + 1)</f>
        <v>1.1890465283525415</v>
      </c>
      <c r="K834" s="5">
        <v>0</v>
      </c>
      <c r="L834">
        <v>0</v>
      </c>
      <c r="M834">
        <f t="shared" si="24"/>
        <v>0</v>
      </c>
      <c r="N834">
        <f t="shared" si="25"/>
        <v>1</v>
      </c>
      <c r="O834">
        <f>IF(Table13[Sex]="male",1,0)</f>
        <v>0</v>
      </c>
      <c r="P834">
        <v>1</v>
      </c>
      <c r="AC834" s="3">
        <f>SUMPRODUCT(Table13[[#This Row],[SibSp]:[Ones]],$R$4:$AA$4)</f>
        <v>0.37531592632607247</v>
      </c>
      <c r="AD834" s="3">
        <f>(AC834-Table13[[#This Row],[Survived]])^2</f>
        <v>0.39023019190185293</v>
      </c>
    </row>
    <row r="835" spans="1:30" x14ac:dyDescent="0.35">
      <c r="A835">
        <v>1</v>
      </c>
      <c r="B835" t="s">
        <v>9</v>
      </c>
      <c r="C835">
        <v>2</v>
      </c>
      <c r="D835" t="s">
        <v>8</v>
      </c>
      <c r="E835">
        <v>0.83</v>
      </c>
      <c r="F835" s="2">
        <v>18.75</v>
      </c>
      <c r="G835">
        <v>1</v>
      </c>
      <c r="H835">
        <v>1</v>
      </c>
      <c r="I835" s="3">
        <f>Table13[Age]/$E$1</f>
        <v>1.0374999999999999E-2</v>
      </c>
      <c r="J835" s="3">
        <f>LOG10(Table13[Fare] + 1)</f>
        <v>1.2955670999624791</v>
      </c>
      <c r="K835" s="5">
        <v>0</v>
      </c>
      <c r="L835">
        <v>1</v>
      </c>
      <c r="M835">
        <f t="shared" si="24"/>
        <v>1</v>
      </c>
      <c r="N835">
        <f t="shared" si="25"/>
        <v>0</v>
      </c>
      <c r="O835">
        <f>IF(Table13[Sex]="male",1,0)</f>
        <v>1</v>
      </c>
      <c r="P835">
        <v>1</v>
      </c>
      <c r="AC835" s="3">
        <f>SUMPRODUCT(Table13[[#This Row],[SibSp]:[Ones]],$R$4:$AA$4)</f>
        <v>0.26012419296076489</v>
      </c>
      <c r="AD835" s="3">
        <f>(AC835-Table13[[#This Row],[Survived]])^2</f>
        <v>0.54741620984195938</v>
      </c>
    </row>
    <row r="836" spans="1:30" x14ac:dyDescent="0.35">
      <c r="A836">
        <v>0</v>
      </c>
      <c r="B836" t="s">
        <v>11</v>
      </c>
      <c r="C836">
        <v>3</v>
      </c>
      <c r="D836" t="s">
        <v>8</v>
      </c>
      <c r="F836" s="2">
        <v>7.2291999999999996</v>
      </c>
      <c r="G836">
        <v>0</v>
      </c>
      <c r="H836">
        <v>0</v>
      </c>
      <c r="I836" s="3">
        <f>Table13[Age]/$E$1</f>
        <v>0</v>
      </c>
      <c r="J836" s="3">
        <f>LOG10(Table13[Fare] + 1)</f>
        <v>0.91535761741483168</v>
      </c>
      <c r="K836" s="5">
        <v>0</v>
      </c>
      <c r="L836">
        <v>0</v>
      </c>
      <c r="M836">
        <f t="shared" ref="M836:M894" si="26">IF(Embarked="S",1,0)</f>
        <v>1</v>
      </c>
      <c r="N836">
        <f t="shared" ref="N836:N894" si="27">IF(Embarked="C",1,0)</f>
        <v>0</v>
      </c>
      <c r="O836">
        <f>IF(Table13[Sex]="male",1,0)</f>
        <v>1</v>
      </c>
      <c r="P836">
        <v>1</v>
      </c>
      <c r="AC836" s="3">
        <f>SUMPRODUCT(Table13[[#This Row],[SibSp]:[Ones]],$R$4:$AA$4)</f>
        <v>0.18480909568258083</v>
      </c>
      <c r="AD836" s="3">
        <f>(AC836-Table13[[#This Row],[Survived]])^2</f>
        <v>3.4154401847013315E-2</v>
      </c>
    </row>
    <row r="837" spans="1:30" x14ac:dyDescent="0.35">
      <c r="A837">
        <v>0</v>
      </c>
      <c r="B837" t="s">
        <v>9</v>
      </c>
      <c r="C837">
        <v>3</v>
      </c>
      <c r="D837" t="s">
        <v>8</v>
      </c>
      <c r="E837">
        <v>23</v>
      </c>
      <c r="F837" s="2">
        <v>7.8541999999999996</v>
      </c>
      <c r="G837">
        <v>0</v>
      </c>
      <c r="H837">
        <v>0</v>
      </c>
      <c r="I837" s="3">
        <f>Table13[Age]/$E$1</f>
        <v>0.28749999999999998</v>
      </c>
      <c r="J837" s="3">
        <f>LOG10(Table13[Fare] + 1)</f>
        <v>0.94714932766263737</v>
      </c>
      <c r="K837" s="5">
        <v>0</v>
      </c>
      <c r="L837">
        <v>0</v>
      </c>
      <c r="M837">
        <f t="shared" si="26"/>
        <v>0</v>
      </c>
      <c r="N837">
        <f t="shared" si="27"/>
        <v>1</v>
      </c>
      <c r="O837">
        <f>IF(Table13[Sex]="male",1,0)</f>
        <v>1</v>
      </c>
      <c r="P837">
        <v>1</v>
      </c>
      <c r="AC837" s="3">
        <f>SUMPRODUCT(Table13[[#This Row],[SibSp]:[Ones]],$R$4:$AA$4)</f>
        <v>0.32796149731566471</v>
      </c>
      <c r="AD837" s="3">
        <f>(AC837-Table13[[#This Row],[Survived]])^2</f>
        <v>0.10755874372153275</v>
      </c>
    </row>
    <row r="838" spans="1:30" x14ac:dyDescent="0.35">
      <c r="A838">
        <v>0</v>
      </c>
      <c r="B838" t="s">
        <v>9</v>
      </c>
      <c r="C838">
        <v>3</v>
      </c>
      <c r="D838" t="s">
        <v>8</v>
      </c>
      <c r="E838">
        <v>18</v>
      </c>
      <c r="F838" s="2">
        <v>8.3000000000000007</v>
      </c>
      <c r="G838">
        <v>0</v>
      </c>
      <c r="H838">
        <v>0</v>
      </c>
      <c r="I838" s="3">
        <f>Table13[Age]/$E$1</f>
        <v>0.22500000000000001</v>
      </c>
      <c r="J838" s="3">
        <f>LOG10(Table13[Fare] + 1)</f>
        <v>0.96848294855393513</v>
      </c>
      <c r="K838" s="5">
        <v>0</v>
      </c>
      <c r="L838">
        <v>0</v>
      </c>
      <c r="M838">
        <f t="shared" si="26"/>
        <v>1</v>
      </c>
      <c r="N838">
        <f t="shared" si="27"/>
        <v>0</v>
      </c>
      <c r="O838">
        <f>IF(Table13[Sex]="male",1,0)</f>
        <v>1</v>
      </c>
      <c r="P838">
        <v>1</v>
      </c>
      <c r="AC838" s="3">
        <f>SUMPRODUCT(Table13[[#This Row],[SibSp]:[Ones]],$R$4:$AA$4)</f>
        <v>0.19520904952622231</v>
      </c>
      <c r="AD838" s="3">
        <f>(AC838-Table13[[#This Row],[Survived]])^2</f>
        <v>3.8106573016931114E-2</v>
      </c>
    </row>
    <row r="839" spans="1:30" x14ac:dyDescent="0.35">
      <c r="A839">
        <v>1</v>
      </c>
      <c r="B839" t="s">
        <v>11</v>
      </c>
      <c r="C839">
        <v>1</v>
      </c>
      <c r="D839" t="s">
        <v>10</v>
      </c>
      <c r="E839">
        <v>39</v>
      </c>
      <c r="F839" s="2">
        <v>83.158299999999997</v>
      </c>
      <c r="G839">
        <v>1</v>
      </c>
      <c r="H839">
        <v>1</v>
      </c>
      <c r="I839" s="3">
        <f>Table13[Age]/$E$1</f>
        <v>0.48749999999999999</v>
      </c>
      <c r="J839" s="3">
        <f>LOG10(Table13[Fare] + 1)</f>
        <v>1.9250969541376577</v>
      </c>
      <c r="K839" s="5">
        <v>1</v>
      </c>
      <c r="L839">
        <v>0</v>
      </c>
      <c r="M839">
        <f t="shared" si="26"/>
        <v>1</v>
      </c>
      <c r="N839">
        <f t="shared" si="27"/>
        <v>0</v>
      </c>
      <c r="O839">
        <f>IF(Table13[Sex]="male",1,0)</f>
        <v>0</v>
      </c>
      <c r="P839">
        <v>1</v>
      </c>
      <c r="AC839" s="3">
        <f>SUMPRODUCT(Table13[[#This Row],[SibSp]:[Ones]],$R$4:$AA$4)</f>
        <v>0.60197364671788844</v>
      </c>
      <c r="AD839" s="3">
        <f>(AC839-Table13[[#This Row],[Survived]])^2</f>
        <v>0.15842497790705629</v>
      </c>
    </row>
    <row r="840" spans="1:30" x14ac:dyDescent="0.35">
      <c r="A840">
        <v>0</v>
      </c>
      <c r="B840" t="s">
        <v>9</v>
      </c>
      <c r="C840">
        <v>3</v>
      </c>
      <c r="D840" t="s">
        <v>8</v>
      </c>
      <c r="E840">
        <v>21</v>
      </c>
      <c r="F840" s="2">
        <v>8.6624999999999996</v>
      </c>
      <c r="G840">
        <v>0</v>
      </c>
      <c r="H840">
        <v>0</v>
      </c>
      <c r="I840" s="3">
        <f>Table13[Age]/$E$1</f>
        <v>0.26250000000000001</v>
      </c>
      <c r="J840" s="3">
        <f>LOG10(Table13[Fare] + 1)</f>
        <v>0.98508950692638131</v>
      </c>
      <c r="K840" s="5">
        <v>0</v>
      </c>
      <c r="L840">
        <v>0</v>
      </c>
      <c r="M840">
        <f t="shared" si="26"/>
        <v>1</v>
      </c>
      <c r="N840">
        <f t="shared" si="27"/>
        <v>0</v>
      </c>
      <c r="O840">
        <f>IF(Table13[Sex]="male",1,0)</f>
        <v>1</v>
      </c>
      <c r="P840">
        <v>1</v>
      </c>
      <c r="AC840" s="3">
        <f>SUMPRODUCT(Table13[[#This Row],[SibSp]:[Ones]],$R$4:$AA$4)</f>
        <v>0.19845999284971821</v>
      </c>
      <c r="AD840" s="3">
        <f>(AC840-Table13[[#This Row],[Survived]])^2</f>
        <v>3.9386368761910207E-2</v>
      </c>
    </row>
    <row r="841" spans="1:30" x14ac:dyDescent="0.35">
      <c r="A841">
        <v>0</v>
      </c>
      <c r="B841" t="s">
        <v>9</v>
      </c>
      <c r="C841">
        <v>3</v>
      </c>
      <c r="D841" t="s">
        <v>8</v>
      </c>
      <c r="F841" s="2">
        <v>8.0500000000000007</v>
      </c>
      <c r="G841">
        <v>0</v>
      </c>
      <c r="H841">
        <v>0</v>
      </c>
      <c r="I841" s="3">
        <f>Table13[Age]/$E$1</f>
        <v>0</v>
      </c>
      <c r="J841" s="3">
        <f>LOG10(Table13[Fare] + 1)</f>
        <v>0.9566485792052033</v>
      </c>
      <c r="K841" s="5">
        <v>0</v>
      </c>
      <c r="L841">
        <v>0</v>
      </c>
      <c r="M841">
        <f t="shared" si="26"/>
        <v>0</v>
      </c>
      <c r="N841">
        <f t="shared" si="27"/>
        <v>1</v>
      </c>
      <c r="O841">
        <f>IF(Table13[Sex]="male",1,0)</f>
        <v>1</v>
      </c>
      <c r="P841">
        <v>1</v>
      </c>
      <c r="AC841" s="3">
        <f>SUMPRODUCT(Table13[[#This Row],[SibSp]:[Ones]],$R$4:$AA$4)</f>
        <v>0.32982109565554418</v>
      </c>
      <c r="AD841" s="3">
        <f>(AC841-Table13[[#This Row],[Survived]])^2</f>
        <v>0.10878195513942363</v>
      </c>
    </row>
    <row r="842" spans="1:30" x14ac:dyDescent="0.35">
      <c r="A842">
        <v>1</v>
      </c>
      <c r="B842" t="s">
        <v>9</v>
      </c>
      <c r="C842">
        <v>3</v>
      </c>
      <c r="D842" t="s">
        <v>8</v>
      </c>
      <c r="E842">
        <v>32</v>
      </c>
      <c r="F842" s="2">
        <v>56.495800000000003</v>
      </c>
      <c r="G842">
        <v>0</v>
      </c>
      <c r="H842">
        <v>0</v>
      </c>
      <c r="I842" s="3">
        <f>Table13[Age]/$E$1</f>
        <v>0.4</v>
      </c>
      <c r="J842" s="3">
        <f>LOG10(Table13[Fare] + 1)</f>
        <v>1.7596361211514699</v>
      </c>
      <c r="K842" s="5">
        <v>0</v>
      </c>
      <c r="L842">
        <v>0</v>
      </c>
      <c r="M842">
        <f t="shared" si="26"/>
        <v>1</v>
      </c>
      <c r="N842">
        <f t="shared" si="27"/>
        <v>0</v>
      </c>
      <c r="O842">
        <f>IF(Table13[Sex]="male",1,0)</f>
        <v>1</v>
      </c>
      <c r="P842">
        <v>1</v>
      </c>
      <c r="AC842" s="3">
        <f>SUMPRODUCT(Table13[[#This Row],[SibSp]:[Ones]],$R$4:$AA$4)</f>
        <v>0.35008726490563852</v>
      </c>
      <c r="AD842" s="3">
        <f>(AC842-Table13[[#This Row],[Survived]])^2</f>
        <v>0.42238656323783363</v>
      </c>
    </row>
    <row r="843" spans="1:30" x14ac:dyDescent="0.35">
      <c r="A843">
        <v>1</v>
      </c>
      <c r="B843" t="s">
        <v>11</v>
      </c>
      <c r="C843">
        <v>1</v>
      </c>
      <c r="D843" t="s">
        <v>8</v>
      </c>
      <c r="F843" s="2">
        <v>29.7</v>
      </c>
      <c r="G843">
        <v>0</v>
      </c>
      <c r="H843">
        <v>0</v>
      </c>
      <c r="I843" s="3">
        <f>Table13[Age]/$E$1</f>
        <v>0</v>
      </c>
      <c r="J843" s="3">
        <f>LOG10(Table13[Fare] + 1)</f>
        <v>1.4871383754771865</v>
      </c>
      <c r="K843" s="5">
        <v>1</v>
      </c>
      <c r="L843">
        <v>0</v>
      </c>
      <c r="M843">
        <f t="shared" si="26"/>
        <v>1</v>
      </c>
      <c r="N843">
        <f t="shared" si="27"/>
        <v>0</v>
      </c>
      <c r="O843">
        <f>IF(Table13[Sex]="male",1,0)</f>
        <v>1</v>
      </c>
      <c r="P843">
        <v>1</v>
      </c>
      <c r="AC843" s="3">
        <f>SUMPRODUCT(Table13[[#This Row],[SibSp]:[Ones]],$R$4:$AA$4)</f>
        <v>0.51623772929707168</v>
      </c>
      <c r="AD843" s="3">
        <f>(AC843-Table13[[#This Row],[Survived]])^2</f>
        <v>0.23402593455565329</v>
      </c>
    </row>
    <row r="844" spans="1:30" x14ac:dyDescent="0.35">
      <c r="A844">
        <v>0</v>
      </c>
      <c r="B844" t="s">
        <v>9</v>
      </c>
      <c r="C844">
        <v>3</v>
      </c>
      <c r="D844" t="s">
        <v>8</v>
      </c>
      <c r="E844">
        <v>20</v>
      </c>
      <c r="F844" s="2">
        <v>7.9249999999999998</v>
      </c>
      <c r="G844">
        <v>0</v>
      </c>
      <c r="H844">
        <v>0</v>
      </c>
      <c r="I844" s="3">
        <f>Table13[Age]/$E$1</f>
        <v>0.25</v>
      </c>
      <c r="J844" s="3">
        <f>LOG10(Table13[Fare] + 1)</f>
        <v>0.95060822478423079</v>
      </c>
      <c r="K844" s="5">
        <v>0</v>
      </c>
      <c r="L844">
        <v>0</v>
      </c>
      <c r="M844">
        <f t="shared" si="26"/>
        <v>0</v>
      </c>
      <c r="N844">
        <f t="shared" si="27"/>
        <v>1</v>
      </c>
      <c r="O844">
        <f>IF(Table13[Sex]="male",1,0)</f>
        <v>1</v>
      </c>
      <c r="P844">
        <v>1</v>
      </c>
      <c r="AC844" s="3">
        <f>SUMPRODUCT(Table13[[#This Row],[SibSp]:[Ones]],$R$4:$AA$4)</f>
        <v>0.32863862006752642</v>
      </c>
      <c r="AD844" s="3">
        <f>(AC844-Table13[[#This Row],[Survived]])^2</f>
        <v>0.10800334259988797</v>
      </c>
    </row>
    <row r="845" spans="1:30" x14ac:dyDescent="0.35">
      <c r="A845">
        <v>0</v>
      </c>
      <c r="B845" t="s">
        <v>9</v>
      </c>
      <c r="C845">
        <v>2</v>
      </c>
      <c r="D845" t="s">
        <v>8</v>
      </c>
      <c r="E845">
        <v>16</v>
      </c>
      <c r="F845" s="2">
        <v>10.5</v>
      </c>
      <c r="G845">
        <v>0</v>
      </c>
      <c r="H845">
        <v>0</v>
      </c>
      <c r="I845" s="3">
        <f>Table13[Age]/$E$1</f>
        <v>0.2</v>
      </c>
      <c r="J845" s="3">
        <f>LOG10(Table13[Fare] + 1)</f>
        <v>1.0606978403536116</v>
      </c>
      <c r="K845" s="5">
        <v>0</v>
      </c>
      <c r="L845">
        <v>1</v>
      </c>
      <c r="M845">
        <f t="shared" si="26"/>
        <v>0</v>
      </c>
      <c r="N845">
        <f t="shared" si="27"/>
        <v>1</v>
      </c>
      <c r="O845">
        <f>IF(Table13[Sex]="male",1,0)</f>
        <v>1</v>
      </c>
      <c r="P845">
        <v>1</v>
      </c>
      <c r="AC845" s="3">
        <f>SUMPRODUCT(Table13[[#This Row],[SibSp]:[Ones]],$R$4:$AA$4)</f>
        <v>0.35107434532883142</v>
      </c>
      <c r="AD845" s="3">
        <f>(AC845-Table13[[#This Row],[Survived]])^2</f>
        <v>0.12325319594806758</v>
      </c>
    </row>
    <row r="846" spans="1:30" x14ac:dyDescent="0.35">
      <c r="A846">
        <v>1</v>
      </c>
      <c r="B846" t="s">
        <v>11</v>
      </c>
      <c r="C846">
        <v>1</v>
      </c>
      <c r="D846" t="s">
        <v>10</v>
      </c>
      <c r="E846">
        <v>30</v>
      </c>
      <c r="F846" s="2">
        <v>31</v>
      </c>
      <c r="G846">
        <v>0</v>
      </c>
      <c r="H846">
        <v>0</v>
      </c>
      <c r="I846" s="3">
        <f>Table13[Age]/$E$1</f>
        <v>0.375</v>
      </c>
      <c r="J846" s="3">
        <f>LOG10(Table13[Fare] + 1)</f>
        <v>1.505149978319906</v>
      </c>
      <c r="K846" s="5">
        <v>1</v>
      </c>
      <c r="L846">
        <v>0</v>
      </c>
      <c r="M846">
        <f t="shared" si="26"/>
        <v>1</v>
      </c>
      <c r="N846">
        <f t="shared" si="27"/>
        <v>0</v>
      </c>
      <c r="O846">
        <f>IF(Table13[Sex]="male",1,0)</f>
        <v>0</v>
      </c>
      <c r="P846">
        <v>1</v>
      </c>
      <c r="AC846" s="3">
        <f>SUMPRODUCT(Table13[[#This Row],[SibSp]:[Ones]],$R$4:$AA$4)</f>
        <v>0.51976372780282787</v>
      </c>
      <c r="AD846" s="3">
        <f>(AC846-Table13[[#This Row],[Survived]])^2</f>
        <v>0.23062687713383639</v>
      </c>
    </row>
    <row r="847" spans="1:30" x14ac:dyDescent="0.35">
      <c r="A847">
        <v>0</v>
      </c>
      <c r="B847" t="s">
        <v>11</v>
      </c>
      <c r="C847">
        <v>3</v>
      </c>
      <c r="D847" t="s">
        <v>8</v>
      </c>
      <c r="E847">
        <v>34.5</v>
      </c>
      <c r="F847" s="2">
        <v>6.4375</v>
      </c>
      <c r="G847">
        <v>0</v>
      </c>
      <c r="H847">
        <v>0</v>
      </c>
      <c r="I847" s="3">
        <f>Table13[Age]/$E$1</f>
        <v>0.43125000000000002</v>
      </c>
      <c r="J847" s="3">
        <f>LOG10(Table13[Fare] + 1)</f>
        <v>0.87142697873660602</v>
      </c>
      <c r="K847" s="5">
        <v>0</v>
      </c>
      <c r="L847">
        <v>0</v>
      </c>
      <c r="M847">
        <f t="shared" si="26"/>
        <v>1</v>
      </c>
      <c r="N847">
        <f t="shared" si="27"/>
        <v>0</v>
      </c>
      <c r="O847">
        <f>IF(Table13[Sex]="male",1,0)</f>
        <v>1</v>
      </c>
      <c r="P847">
        <v>1</v>
      </c>
      <c r="AC847" s="3">
        <f>SUMPRODUCT(Table13[[#This Row],[SibSp]:[Ones]],$R$4:$AA$4)</f>
        <v>0.1762091188960089</v>
      </c>
      <c r="AD847" s="3">
        <f>(AC847-Table13[[#This Row],[Survived]])^2</f>
        <v>3.1049653582107803E-2</v>
      </c>
    </row>
    <row r="848" spans="1:30" x14ac:dyDescent="0.35">
      <c r="A848">
        <v>0</v>
      </c>
      <c r="B848" t="s">
        <v>9</v>
      </c>
      <c r="C848">
        <v>3</v>
      </c>
      <c r="D848" t="s">
        <v>8</v>
      </c>
      <c r="E848">
        <v>17</v>
      </c>
      <c r="F848" s="2">
        <v>8.6624999999999996</v>
      </c>
      <c r="G848">
        <v>0</v>
      </c>
      <c r="H848">
        <v>0</v>
      </c>
      <c r="I848" s="3">
        <f>Table13[Age]/$E$1</f>
        <v>0.21249999999999999</v>
      </c>
      <c r="J848" s="3">
        <f>LOG10(Table13[Fare] + 1)</f>
        <v>0.98508950692638131</v>
      </c>
      <c r="K848" s="5">
        <v>0</v>
      </c>
      <c r="L848">
        <v>0</v>
      </c>
      <c r="M848">
        <f t="shared" si="26"/>
        <v>1</v>
      </c>
      <c r="N848">
        <f t="shared" si="27"/>
        <v>0</v>
      </c>
      <c r="O848">
        <f>IF(Table13[Sex]="male",1,0)</f>
        <v>1</v>
      </c>
      <c r="P848">
        <v>1</v>
      </c>
      <c r="AC848" s="3">
        <f>SUMPRODUCT(Table13[[#This Row],[SibSp]:[Ones]],$R$4:$AA$4)</f>
        <v>0.19845999284971821</v>
      </c>
      <c r="AD848" s="3">
        <f>(AC848-Table13[[#This Row],[Survived]])^2</f>
        <v>3.9386368761910207E-2</v>
      </c>
    </row>
    <row r="849" spans="1:30" x14ac:dyDescent="0.35">
      <c r="A849">
        <v>0</v>
      </c>
      <c r="B849" t="s">
        <v>9</v>
      </c>
      <c r="C849">
        <v>3</v>
      </c>
      <c r="D849" t="s">
        <v>8</v>
      </c>
      <c r="E849">
        <v>42</v>
      </c>
      <c r="F849" s="2">
        <v>7.55</v>
      </c>
      <c r="G849">
        <v>0</v>
      </c>
      <c r="H849">
        <v>0</v>
      </c>
      <c r="I849" s="3">
        <f>Table13[Age]/$E$1</f>
        <v>0.52500000000000002</v>
      </c>
      <c r="J849" s="3">
        <f>LOG10(Table13[Fare] + 1)</f>
        <v>0.9319661147281727</v>
      </c>
      <c r="K849" s="5">
        <v>0</v>
      </c>
      <c r="L849">
        <v>0</v>
      </c>
      <c r="M849">
        <f t="shared" si="26"/>
        <v>0</v>
      </c>
      <c r="N849">
        <f t="shared" si="27"/>
        <v>1</v>
      </c>
      <c r="O849">
        <f>IF(Table13[Sex]="male",1,0)</f>
        <v>1</v>
      </c>
      <c r="P849">
        <v>1</v>
      </c>
      <c r="AC849" s="3">
        <f>SUMPRODUCT(Table13[[#This Row],[SibSp]:[Ones]],$R$4:$AA$4)</f>
        <v>0.32498919181975816</v>
      </c>
      <c r="AD849" s="3">
        <f>(AC849-Table13[[#This Row],[Survived]])^2</f>
        <v>0.10561797479965956</v>
      </c>
    </row>
    <row r="850" spans="1:30" x14ac:dyDescent="0.35">
      <c r="A850">
        <v>0</v>
      </c>
      <c r="B850" t="s">
        <v>9</v>
      </c>
      <c r="C850">
        <v>3</v>
      </c>
      <c r="D850" t="s">
        <v>8</v>
      </c>
      <c r="F850" s="2">
        <v>69.55</v>
      </c>
      <c r="G850">
        <v>8</v>
      </c>
      <c r="H850">
        <v>2</v>
      </c>
      <c r="I850" s="3">
        <f>Table13[Age]/$E$1</f>
        <v>0</v>
      </c>
      <c r="J850" s="3">
        <f>LOG10(Table13[Fare] + 1)</f>
        <v>1.8484970180903666</v>
      </c>
      <c r="K850" s="5">
        <v>0</v>
      </c>
      <c r="L850">
        <v>0</v>
      </c>
      <c r="M850">
        <f t="shared" si="26"/>
        <v>1</v>
      </c>
      <c r="N850">
        <f t="shared" si="27"/>
        <v>0</v>
      </c>
      <c r="O850">
        <f>IF(Table13[Sex]="male",1,0)</f>
        <v>1</v>
      </c>
      <c r="P850">
        <v>1</v>
      </c>
      <c r="AC850" s="3">
        <f>SUMPRODUCT(Table13[[#This Row],[SibSp]:[Ones]],$R$4:$AA$4)</f>
        <v>0.36748290662407435</v>
      </c>
      <c r="AD850" s="3">
        <f>(AC850-Table13[[#This Row],[Survived]])^2</f>
        <v>0.13504368666087815</v>
      </c>
    </row>
    <row r="851" spans="1:30" x14ac:dyDescent="0.35">
      <c r="A851">
        <v>0</v>
      </c>
      <c r="B851" t="s">
        <v>11</v>
      </c>
      <c r="C851">
        <v>3</v>
      </c>
      <c r="D851" t="s">
        <v>8</v>
      </c>
      <c r="E851">
        <v>35</v>
      </c>
      <c r="F851" s="2">
        <v>7.8958000000000004</v>
      </c>
      <c r="G851">
        <v>0</v>
      </c>
      <c r="H851">
        <v>0</v>
      </c>
      <c r="I851" s="3">
        <f>Table13[Age]/$E$1</f>
        <v>0.4375</v>
      </c>
      <c r="J851" s="3">
        <f>LOG10(Table13[Fare] + 1)</f>
        <v>0.94918501031343461</v>
      </c>
      <c r="K851" s="5">
        <v>0</v>
      </c>
      <c r="L851">
        <v>0</v>
      </c>
      <c r="M851">
        <f t="shared" si="26"/>
        <v>0</v>
      </c>
      <c r="N851">
        <f t="shared" si="27"/>
        <v>1</v>
      </c>
      <c r="O851">
        <f>IF(Table13[Sex]="male",1,0)</f>
        <v>1</v>
      </c>
      <c r="P851">
        <v>1</v>
      </c>
      <c r="AC851" s="3">
        <f>SUMPRODUCT(Table13[[#This Row],[SibSp]:[Ones]],$R$4:$AA$4)</f>
        <v>0.32836000787841602</v>
      </c>
      <c r="AD851" s="3">
        <f>(AC851-Table13[[#This Row],[Survived]])^2</f>
        <v>0.10782029477391343</v>
      </c>
    </row>
    <row r="852" spans="1:30" x14ac:dyDescent="0.35">
      <c r="A852">
        <v>0</v>
      </c>
      <c r="B852" t="s">
        <v>9</v>
      </c>
      <c r="C852">
        <v>2</v>
      </c>
      <c r="D852" t="s">
        <v>8</v>
      </c>
      <c r="E852">
        <v>28</v>
      </c>
      <c r="F852" s="2">
        <v>33</v>
      </c>
      <c r="G852">
        <v>0</v>
      </c>
      <c r="H852">
        <v>1</v>
      </c>
      <c r="I852" s="3">
        <f>Table13[Age]/$E$1</f>
        <v>0.35</v>
      </c>
      <c r="J852" s="3">
        <f>LOG10(Table13[Fare] + 1)</f>
        <v>1.5314789170422551</v>
      </c>
      <c r="K852" s="5">
        <v>0</v>
      </c>
      <c r="L852">
        <v>1</v>
      </c>
      <c r="M852">
        <f t="shared" si="26"/>
        <v>1</v>
      </c>
      <c r="N852">
        <f t="shared" si="27"/>
        <v>0</v>
      </c>
      <c r="O852">
        <f>IF(Table13[Sex]="male",1,0)</f>
        <v>1</v>
      </c>
      <c r="P852">
        <v>1</v>
      </c>
      <c r="AC852" s="3">
        <f>SUMPRODUCT(Table13[[#This Row],[SibSp]:[Ones]],$R$4:$AA$4)</f>
        <v>0.30630690761293494</v>
      </c>
      <c r="AD852" s="3">
        <f>(AC852-Table13[[#This Row],[Survived]])^2</f>
        <v>9.3823921651399064E-2</v>
      </c>
    </row>
    <row r="853" spans="1:30" x14ac:dyDescent="0.35">
      <c r="A853">
        <v>1</v>
      </c>
      <c r="B853" t="s">
        <v>11</v>
      </c>
      <c r="C853">
        <v>1</v>
      </c>
      <c r="D853" t="s">
        <v>10</v>
      </c>
      <c r="F853" s="2">
        <v>89.104200000000006</v>
      </c>
      <c r="G853">
        <v>1</v>
      </c>
      <c r="H853">
        <v>0</v>
      </c>
      <c r="I853" s="3">
        <f>Table13[Age]/$E$1</f>
        <v>0</v>
      </c>
      <c r="J853" s="3">
        <f>LOG10(Table13[Fare] + 1)</f>
        <v>1.9547450350890707</v>
      </c>
      <c r="K853" s="5">
        <v>1</v>
      </c>
      <c r="L853">
        <v>0</v>
      </c>
      <c r="M853">
        <f t="shared" si="26"/>
        <v>1</v>
      </c>
      <c r="N853">
        <f t="shared" si="27"/>
        <v>0</v>
      </c>
      <c r="O853">
        <f>IF(Table13[Sex]="male",1,0)</f>
        <v>0</v>
      </c>
      <c r="P853">
        <v>1</v>
      </c>
      <c r="AC853" s="3">
        <f>SUMPRODUCT(Table13[[#This Row],[SibSp]:[Ones]],$R$4:$AA$4)</f>
        <v>0.60777763262886353</v>
      </c>
      <c r="AD853" s="3">
        <f>(AC853-Table13[[#This Row],[Survived]])^2</f>
        <v>0.15383838546621875</v>
      </c>
    </row>
    <row r="854" spans="1:30" x14ac:dyDescent="0.35">
      <c r="A854">
        <v>0</v>
      </c>
      <c r="B854" t="s">
        <v>9</v>
      </c>
      <c r="C854">
        <v>3</v>
      </c>
      <c r="D854" t="s">
        <v>8</v>
      </c>
      <c r="E854">
        <v>4</v>
      </c>
      <c r="F854" s="2">
        <v>31.274999999999999</v>
      </c>
      <c r="G854">
        <v>4</v>
      </c>
      <c r="H854">
        <v>2</v>
      </c>
      <c r="I854" s="3">
        <f>Table13[Age]/$E$1</f>
        <v>0.05</v>
      </c>
      <c r="J854" s="3">
        <f>LOG10(Table13[Fare] + 1)</f>
        <v>1.5088662509384578</v>
      </c>
      <c r="K854" s="5">
        <v>0</v>
      </c>
      <c r="L854">
        <v>0</v>
      </c>
      <c r="M854">
        <f t="shared" si="26"/>
        <v>0</v>
      </c>
      <c r="N854">
        <f t="shared" si="27"/>
        <v>1</v>
      </c>
      <c r="O854">
        <f>IF(Table13[Sex]="male",1,0)</f>
        <v>1</v>
      </c>
      <c r="P854">
        <v>1</v>
      </c>
      <c r="AC854" s="3">
        <f>SUMPRODUCT(Table13[[#This Row],[SibSp]:[Ones]],$R$4:$AA$4)</f>
        <v>0.43792467213267566</v>
      </c>
      <c r="AD854" s="3">
        <f>(AC854-Table13[[#This Row],[Survived]])^2</f>
        <v>0.19177801846251147</v>
      </c>
    </row>
    <row r="855" spans="1:30" x14ac:dyDescent="0.35">
      <c r="A855">
        <v>0</v>
      </c>
      <c r="B855" t="s">
        <v>9</v>
      </c>
      <c r="C855">
        <v>3</v>
      </c>
      <c r="D855" t="s">
        <v>8</v>
      </c>
      <c r="E855">
        <v>74</v>
      </c>
      <c r="F855" s="2">
        <v>7.7750000000000004</v>
      </c>
      <c r="G855">
        <v>0</v>
      </c>
      <c r="H855">
        <v>0</v>
      </c>
      <c r="I855" s="3">
        <f>Table13[Age]/$E$1</f>
        <v>0.92500000000000004</v>
      </c>
      <c r="J855" s="3">
        <f>LOG10(Table13[Fare] + 1)</f>
        <v>0.94324712513786169</v>
      </c>
      <c r="K855" s="5">
        <v>0</v>
      </c>
      <c r="L855">
        <v>0</v>
      </c>
      <c r="M855">
        <f t="shared" si="26"/>
        <v>1</v>
      </c>
      <c r="N855">
        <f t="shared" si="27"/>
        <v>0</v>
      </c>
      <c r="O855">
        <f>IF(Table13[Sex]="male",1,0)</f>
        <v>1</v>
      </c>
      <c r="P855">
        <v>1</v>
      </c>
      <c r="AC855" s="3">
        <f>SUMPRODUCT(Table13[[#This Row],[SibSp]:[Ones]],$R$4:$AA$4)</f>
        <v>0.1902688186964841</v>
      </c>
      <c r="AD855" s="3">
        <f>(AC855-Table13[[#This Row],[Survived]])^2</f>
        <v>3.6202223368155539E-2</v>
      </c>
    </row>
    <row r="856" spans="1:30" x14ac:dyDescent="0.35">
      <c r="A856">
        <v>0</v>
      </c>
      <c r="B856" t="s">
        <v>11</v>
      </c>
      <c r="C856">
        <v>3</v>
      </c>
      <c r="D856" t="s">
        <v>10</v>
      </c>
      <c r="E856">
        <v>9</v>
      </c>
      <c r="F856" s="2">
        <v>15.245799999999999</v>
      </c>
      <c r="G856">
        <v>1</v>
      </c>
      <c r="H856">
        <v>1</v>
      </c>
      <c r="I856" s="3">
        <f>Table13[Age]/$E$1</f>
        <v>0.1125</v>
      </c>
      <c r="J856" s="3">
        <f>LOG10(Table13[Fare] + 1)</f>
        <v>1.2107411023865056</v>
      </c>
      <c r="K856" s="5">
        <v>0</v>
      </c>
      <c r="L856">
        <v>0</v>
      </c>
      <c r="M856">
        <f t="shared" si="26"/>
        <v>1</v>
      </c>
      <c r="N856">
        <f t="shared" si="27"/>
        <v>0</v>
      </c>
      <c r="O856">
        <f>IF(Table13[Sex]="male",1,0)</f>
        <v>0</v>
      </c>
      <c r="P856">
        <v>1</v>
      </c>
      <c r="AC856" s="3">
        <f>SUMPRODUCT(Table13[[#This Row],[SibSp]:[Ones]],$R$4:$AA$4)</f>
        <v>0.2426341396683907</v>
      </c>
      <c r="AD856" s="3">
        <f>(AC856-Table13[[#This Row],[Survived]])^2</f>
        <v>5.8871325732620126E-2</v>
      </c>
    </row>
    <row r="857" spans="1:30" x14ac:dyDescent="0.35">
      <c r="A857">
        <v>1</v>
      </c>
      <c r="B857" t="s">
        <v>9</v>
      </c>
      <c r="C857">
        <v>1</v>
      </c>
      <c r="D857" t="s">
        <v>10</v>
      </c>
      <c r="E857">
        <v>16</v>
      </c>
      <c r="F857" s="2">
        <v>39.4</v>
      </c>
      <c r="G857">
        <v>0</v>
      </c>
      <c r="H857">
        <v>1</v>
      </c>
      <c r="I857" s="3">
        <f>Table13[Age]/$E$1</f>
        <v>0.2</v>
      </c>
      <c r="J857" s="3">
        <f>LOG10(Table13[Fare] + 1)</f>
        <v>1.6063813651106049</v>
      </c>
      <c r="K857" s="5">
        <v>1</v>
      </c>
      <c r="L857">
        <v>0</v>
      </c>
      <c r="M857">
        <f t="shared" si="26"/>
        <v>1</v>
      </c>
      <c r="N857">
        <f t="shared" si="27"/>
        <v>0</v>
      </c>
      <c r="O857">
        <f>IF(Table13[Sex]="male",1,0)</f>
        <v>0</v>
      </c>
      <c r="P857">
        <v>1</v>
      </c>
      <c r="AC857" s="3">
        <f>SUMPRODUCT(Table13[[#This Row],[SibSp]:[Ones]],$R$4:$AA$4)</f>
        <v>0.53958104898609593</v>
      </c>
      <c r="AD857" s="3">
        <f>(AC857-Table13[[#This Row],[Survived]])^2</f>
        <v>0.21198561045274378</v>
      </c>
    </row>
    <row r="858" spans="1:30" x14ac:dyDescent="0.35">
      <c r="A858">
        <v>0</v>
      </c>
      <c r="B858" t="s">
        <v>9</v>
      </c>
      <c r="C858">
        <v>2</v>
      </c>
      <c r="D858" t="s">
        <v>10</v>
      </c>
      <c r="E858">
        <v>44</v>
      </c>
      <c r="F858" s="2">
        <v>26</v>
      </c>
      <c r="G858">
        <v>1</v>
      </c>
      <c r="H858">
        <v>0</v>
      </c>
      <c r="I858" s="3">
        <f>Table13[Age]/$E$1</f>
        <v>0.55000000000000004</v>
      </c>
      <c r="J858" s="3">
        <f>LOG10(Table13[Fare] + 1)</f>
        <v>1.4313637641589874</v>
      </c>
      <c r="K858" s="5">
        <v>0</v>
      </c>
      <c r="L858">
        <v>1</v>
      </c>
      <c r="M858">
        <f t="shared" si="26"/>
        <v>1</v>
      </c>
      <c r="N858">
        <f t="shared" si="27"/>
        <v>0</v>
      </c>
      <c r="O858">
        <f>IF(Table13[Sex]="male",1,0)</f>
        <v>0</v>
      </c>
      <c r="P858">
        <v>1</v>
      </c>
      <c r="AC858" s="3">
        <f>SUMPRODUCT(Table13[[#This Row],[SibSp]:[Ones]],$R$4:$AA$4)</f>
        <v>0.28670810330037771</v>
      </c>
      <c r="AD858" s="3">
        <f>(AC858-Table13[[#This Row],[Survived]])^2</f>
        <v>8.2201536498100053E-2</v>
      </c>
    </row>
    <row r="859" spans="1:30" x14ac:dyDescent="0.35">
      <c r="A859">
        <v>1</v>
      </c>
      <c r="B859" t="s">
        <v>9</v>
      </c>
      <c r="C859">
        <v>3</v>
      </c>
      <c r="D859" t="s">
        <v>10</v>
      </c>
      <c r="E859">
        <v>18</v>
      </c>
      <c r="F859" s="2">
        <v>9.35</v>
      </c>
      <c r="G859">
        <v>0</v>
      </c>
      <c r="H859">
        <v>1</v>
      </c>
      <c r="I859" s="3">
        <f>Table13[Age]/$E$1</f>
        <v>0.22500000000000001</v>
      </c>
      <c r="J859" s="3">
        <f>LOG10(Table13[Fare] + 1)</f>
        <v>1.0149403497929366</v>
      </c>
      <c r="K859" s="5">
        <v>0</v>
      </c>
      <c r="L859">
        <v>0</v>
      </c>
      <c r="M859">
        <f t="shared" si="26"/>
        <v>1</v>
      </c>
      <c r="N859">
        <f t="shared" si="27"/>
        <v>0</v>
      </c>
      <c r="O859">
        <f>IF(Table13[Sex]="male",1,0)</f>
        <v>0</v>
      </c>
      <c r="P859">
        <v>1</v>
      </c>
      <c r="AC859" s="3">
        <f>SUMPRODUCT(Table13[[#This Row],[SibSp]:[Ones]],$R$4:$AA$4)</f>
        <v>0.20430367196379456</v>
      </c>
      <c r="AD859" s="3">
        <f>(AC859-Table13[[#This Row],[Survived]])^2</f>
        <v>0.63313264645030076</v>
      </c>
    </row>
    <row r="860" spans="1:30" x14ac:dyDescent="0.35">
      <c r="A860">
        <v>1</v>
      </c>
      <c r="B860" t="s">
        <v>9</v>
      </c>
      <c r="C860">
        <v>1</v>
      </c>
      <c r="D860" t="s">
        <v>10</v>
      </c>
      <c r="E860">
        <v>45</v>
      </c>
      <c r="F860" s="2">
        <v>164.86670000000001</v>
      </c>
      <c r="G860">
        <v>1</v>
      </c>
      <c r="H860">
        <v>1</v>
      </c>
      <c r="I860" s="3">
        <f>Table13[Age]/$E$1</f>
        <v>0.5625</v>
      </c>
      <c r="J860" s="3">
        <f>LOG10(Table13[Fare] + 1)</f>
        <v>2.2197592042409209</v>
      </c>
      <c r="K860" s="5">
        <v>1</v>
      </c>
      <c r="L860">
        <v>0</v>
      </c>
      <c r="M860">
        <f t="shared" si="26"/>
        <v>0</v>
      </c>
      <c r="N860">
        <f t="shared" si="27"/>
        <v>1</v>
      </c>
      <c r="O860">
        <f>IF(Table13[Sex]="male",1,0)</f>
        <v>0</v>
      </c>
      <c r="P860">
        <v>1</v>
      </c>
      <c r="AC860" s="3">
        <f>SUMPRODUCT(Table13[[#This Row],[SibSp]:[Ones]],$R$4:$AA$4)</f>
        <v>0.79658627312004859</v>
      </c>
      <c r="AD860" s="3">
        <f>(AC860-Table13[[#This Row],[Survived]])^2</f>
        <v>4.1377144283191468E-2</v>
      </c>
    </row>
    <row r="861" spans="1:30" x14ac:dyDescent="0.35">
      <c r="A861">
        <v>1</v>
      </c>
      <c r="B861" t="s">
        <v>9</v>
      </c>
      <c r="C861">
        <v>1</v>
      </c>
      <c r="D861" t="s">
        <v>8</v>
      </c>
      <c r="E861">
        <v>51</v>
      </c>
      <c r="F861" s="2">
        <v>26.55</v>
      </c>
      <c r="G861">
        <v>0</v>
      </c>
      <c r="H861">
        <v>0</v>
      </c>
      <c r="I861" s="3">
        <f>Table13[Age]/$E$1</f>
        <v>0.63749999999999996</v>
      </c>
      <c r="J861" s="3">
        <f>LOG10(Table13[Fare] + 1)</f>
        <v>1.4401216031878039</v>
      </c>
      <c r="K861" s="5">
        <v>1</v>
      </c>
      <c r="L861">
        <v>0</v>
      </c>
      <c r="M861">
        <f t="shared" si="26"/>
        <v>0</v>
      </c>
      <c r="N861">
        <f t="shared" si="27"/>
        <v>1</v>
      </c>
      <c r="O861">
        <f>IF(Table13[Sex]="male",1,0)</f>
        <v>1</v>
      </c>
      <c r="P861">
        <v>1</v>
      </c>
      <c r="AC861" s="3">
        <f>SUMPRODUCT(Table13[[#This Row],[SibSp]:[Ones]],$R$4:$AA$4)</f>
        <v>0.64396237616043694</v>
      </c>
      <c r="AD861" s="3">
        <f>(AC861-Table13[[#This Row],[Survived]])^2</f>
        <v>0.12676278958932219</v>
      </c>
    </row>
    <row r="862" spans="1:30" x14ac:dyDescent="0.35">
      <c r="A862">
        <v>1</v>
      </c>
      <c r="B862" t="s">
        <v>11</v>
      </c>
      <c r="C862">
        <v>3</v>
      </c>
      <c r="D862" t="s">
        <v>10</v>
      </c>
      <c r="E862">
        <v>24</v>
      </c>
      <c r="F862" s="2">
        <v>19.258299999999998</v>
      </c>
      <c r="G862">
        <v>0</v>
      </c>
      <c r="H862">
        <v>3</v>
      </c>
      <c r="I862" s="3">
        <f>Table13[Age]/$E$1</f>
        <v>0.3</v>
      </c>
      <c r="J862" s="3">
        <f>LOG10(Table13[Fare] + 1)</f>
        <v>1.3066029982011584</v>
      </c>
      <c r="K862" s="5">
        <v>0</v>
      </c>
      <c r="L862">
        <v>0</v>
      </c>
      <c r="M862">
        <f t="shared" si="26"/>
        <v>1</v>
      </c>
      <c r="N862">
        <f t="shared" si="27"/>
        <v>0</v>
      </c>
      <c r="O862">
        <f>IF(Table13[Sex]="male",1,0)</f>
        <v>0</v>
      </c>
      <c r="P862">
        <v>1</v>
      </c>
      <c r="AC862" s="3">
        <f>SUMPRODUCT(Table13[[#This Row],[SibSp]:[Ones]],$R$4:$AA$4)</f>
        <v>0.26140031524715401</v>
      </c>
      <c r="AD862" s="3">
        <f>(AC862-Table13[[#This Row],[Survived]])^2</f>
        <v>0.54552949431700348</v>
      </c>
    </row>
    <row r="863" spans="1:30" x14ac:dyDescent="0.35">
      <c r="A863">
        <v>0</v>
      </c>
      <c r="B863" t="s">
        <v>11</v>
      </c>
      <c r="C863">
        <v>3</v>
      </c>
      <c r="D863" t="s">
        <v>8</v>
      </c>
      <c r="F863" s="2">
        <v>7.2291999999999996</v>
      </c>
      <c r="G863">
        <v>0</v>
      </c>
      <c r="H863">
        <v>0</v>
      </c>
      <c r="I863" s="3">
        <f>Table13[Age]/$E$1</f>
        <v>0</v>
      </c>
      <c r="J863" s="3">
        <f>LOG10(Table13[Fare] + 1)</f>
        <v>0.91535761741483168</v>
      </c>
      <c r="K863" s="5">
        <v>0</v>
      </c>
      <c r="L863">
        <v>0</v>
      </c>
      <c r="M863">
        <f t="shared" si="26"/>
        <v>1</v>
      </c>
      <c r="N863">
        <f t="shared" si="27"/>
        <v>0</v>
      </c>
      <c r="O863">
        <f>IF(Table13[Sex]="male",1,0)</f>
        <v>1</v>
      </c>
      <c r="P863">
        <v>1</v>
      </c>
      <c r="AC863" s="3">
        <f>SUMPRODUCT(Table13[[#This Row],[SibSp]:[Ones]],$R$4:$AA$4)</f>
        <v>0.18480909568258083</v>
      </c>
      <c r="AD863" s="3">
        <f>(AC863-Table13[[#This Row],[Survived]])^2</f>
        <v>3.4154401847013315E-2</v>
      </c>
    </row>
    <row r="864" spans="1:30" x14ac:dyDescent="0.35">
      <c r="A864">
        <v>0</v>
      </c>
      <c r="B864" t="s">
        <v>9</v>
      </c>
      <c r="C864">
        <v>3</v>
      </c>
      <c r="D864" t="s">
        <v>8</v>
      </c>
      <c r="E864">
        <v>41</v>
      </c>
      <c r="F864" s="2">
        <v>14.1083</v>
      </c>
      <c r="G864">
        <v>2</v>
      </c>
      <c r="H864">
        <v>0</v>
      </c>
      <c r="I864" s="3">
        <f>Table13[Age]/$E$1</f>
        <v>0.51249999999999996</v>
      </c>
      <c r="J864" s="3">
        <f>LOG10(Table13[Fare] + 1)</f>
        <v>1.1792155998681575</v>
      </c>
      <c r="K864" s="5">
        <v>0</v>
      </c>
      <c r="L864">
        <v>0</v>
      </c>
      <c r="M864">
        <f t="shared" si="26"/>
        <v>1</v>
      </c>
      <c r="N864">
        <f t="shared" si="27"/>
        <v>0</v>
      </c>
      <c r="O864">
        <f>IF(Table13[Sex]="male",1,0)</f>
        <v>1</v>
      </c>
      <c r="P864">
        <v>1</v>
      </c>
      <c r="AC864" s="3">
        <f>SUMPRODUCT(Table13[[#This Row],[SibSp]:[Ones]],$R$4:$AA$4)</f>
        <v>0.23646262479858321</v>
      </c>
      <c r="AD864" s="3">
        <f>(AC864-Table13[[#This Row],[Survived]])^2</f>
        <v>5.5914572926635542E-2</v>
      </c>
    </row>
    <row r="865" spans="1:30" x14ac:dyDescent="0.35">
      <c r="A865">
        <v>0</v>
      </c>
      <c r="B865" t="s">
        <v>9</v>
      </c>
      <c r="C865">
        <v>2</v>
      </c>
      <c r="D865" t="s">
        <v>8</v>
      </c>
      <c r="E865">
        <v>21</v>
      </c>
      <c r="F865" s="2">
        <v>11.5</v>
      </c>
      <c r="G865">
        <v>1</v>
      </c>
      <c r="H865">
        <v>0</v>
      </c>
      <c r="I865" s="3">
        <f>Table13[Age]/$E$1</f>
        <v>0.26250000000000001</v>
      </c>
      <c r="J865" s="3">
        <f>LOG10(Table13[Fare] + 1)</f>
        <v>1.0969100130080565</v>
      </c>
      <c r="K865" s="5">
        <v>0</v>
      </c>
      <c r="L865">
        <v>1</v>
      </c>
      <c r="M865">
        <f t="shared" si="26"/>
        <v>1</v>
      </c>
      <c r="N865">
        <f t="shared" si="27"/>
        <v>0</v>
      </c>
      <c r="O865">
        <f>IF(Table13[Sex]="male",1,0)</f>
        <v>1</v>
      </c>
      <c r="P865">
        <v>1</v>
      </c>
      <c r="AC865" s="3">
        <f>SUMPRODUCT(Table13[[#This Row],[SibSp]:[Ones]],$R$4:$AA$4)</f>
        <v>0.22123456176715253</v>
      </c>
      <c r="AD865" s="3">
        <f>(AC865-Table13[[#This Row],[Survived]])^2</f>
        <v>4.8944731320304032E-2</v>
      </c>
    </row>
    <row r="866" spans="1:30" x14ac:dyDescent="0.35">
      <c r="A866">
        <v>1</v>
      </c>
      <c r="B866" t="s">
        <v>9</v>
      </c>
      <c r="C866">
        <v>1</v>
      </c>
      <c r="D866" t="s">
        <v>10</v>
      </c>
      <c r="E866">
        <v>48</v>
      </c>
      <c r="F866" s="2">
        <v>25.929200000000002</v>
      </c>
      <c r="G866">
        <v>0</v>
      </c>
      <c r="H866">
        <v>0</v>
      </c>
      <c r="I866" s="3">
        <f>Table13[Age]/$E$1</f>
        <v>0.6</v>
      </c>
      <c r="J866" s="3">
        <f>LOG10(Table13[Fare] + 1)</f>
        <v>1.4302234517870693</v>
      </c>
      <c r="K866" s="5">
        <v>1</v>
      </c>
      <c r="L866">
        <v>0</v>
      </c>
      <c r="M866">
        <f t="shared" si="26"/>
        <v>1</v>
      </c>
      <c r="N866">
        <f t="shared" si="27"/>
        <v>0</v>
      </c>
      <c r="O866">
        <f>IF(Table13[Sex]="male",1,0)</f>
        <v>0</v>
      </c>
      <c r="P866">
        <v>1</v>
      </c>
      <c r="AC866" s="3">
        <f>SUMPRODUCT(Table13[[#This Row],[SibSp]:[Ones]],$R$4:$AA$4)</f>
        <v>0.50509591489893213</v>
      </c>
      <c r="AD866" s="3">
        <f>(AC866-Table13[[#This Row],[Survived]])^2</f>
        <v>0.24493005344972502</v>
      </c>
    </row>
    <row r="867" spans="1:30" x14ac:dyDescent="0.35">
      <c r="A867">
        <v>0</v>
      </c>
      <c r="B867" t="s">
        <v>9</v>
      </c>
      <c r="C867">
        <v>3</v>
      </c>
      <c r="D867" t="s">
        <v>10</v>
      </c>
      <c r="F867" s="2">
        <v>69.55</v>
      </c>
      <c r="G867">
        <v>8</v>
      </c>
      <c r="H867">
        <v>2</v>
      </c>
      <c r="I867" s="3">
        <f>Table13[Age]/$E$1</f>
        <v>0</v>
      </c>
      <c r="J867" s="3">
        <f>LOG10(Table13[Fare] + 1)</f>
        <v>1.8484970180903666</v>
      </c>
      <c r="K867" s="5">
        <v>0</v>
      </c>
      <c r="L867">
        <v>0</v>
      </c>
      <c r="M867">
        <f t="shared" si="26"/>
        <v>1</v>
      </c>
      <c r="N867">
        <f t="shared" si="27"/>
        <v>0</v>
      </c>
      <c r="O867">
        <f>IF(Table13[Sex]="male",1,0)</f>
        <v>0</v>
      </c>
      <c r="P867">
        <v>1</v>
      </c>
      <c r="AC867" s="3">
        <f>SUMPRODUCT(Table13[[#This Row],[SibSp]:[Ones]],$R$4:$AA$4)</f>
        <v>0.36748290662407435</v>
      </c>
      <c r="AD867" s="3">
        <f>(AC867-Table13[[#This Row],[Survived]])^2</f>
        <v>0.13504368666087815</v>
      </c>
    </row>
    <row r="868" spans="1:30" x14ac:dyDescent="0.35">
      <c r="A868">
        <v>0</v>
      </c>
      <c r="B868" t="s">
        <v>9</v>
      </c>
      <c r="C868">
        <v>2</v>
      </c>
      <c r="D868" t="s">
        <v>8</v>
      </c>
      <c r="E868">
        <v>24</v>
      </c>
      <c r="F868" s="2">
        <v>13</v>
      </c>
      <c r="G868">
        <v>0</v>
      </c>
      <c r="H868">
        <v>0</v>
      </c>
      <c r="I868" s="3">
        <f>Table13[Age]/$E$1</f>
        <v>0.3</v>
      </c>
      <c r="J868" s="3">
        <f>LOG10(Table13[Fare] + 1)</f>
        <v>1.146128035678238</v>
      </c>
      <c r="K868" s="5">
        <v>0</v>
      </c>
      <c r="L868">
        <v>1</v>
      </c>
      <c r="M868">
        <f t="shared" si="26"/>
        <v>0</v>
      </c>
      <c r="N868">
        <f t="shared" si="27"/>
        <v>1</v>
      </c>
      <c r="O868">
        <f>IF(Table13[Sex]="male",1,0)</f>
        <v>1</v>
      </c>
      <c r="P868">
        <v>1</v>
      </c>
      <c r="AC868" s="3">
        <f>SUMPRODUCT(Table13[[#This Row],[SibSp]:[Ones]],$R$4:$AA$4)</f>
        <v>0.36779838392170183</v>
      </c>
      <c r="AD868" s="3">
        <f>(AC868-Table13[[#This Row],[Survived]])^2</f>
        <v>0.13527565121541557</v>
      </c>
    </row>
    <row r="869" spans="1:30" x14ac:dyDescent="0.35">
      <c r="A869">
        <v>1</v>
      </c>
      <c r="B869" t="s">
        <v>9</v>
      </c>
      <c r="C869">
        <v>2</v>
      </c>
      <c r="D869" t="s">
        <v>10</v>
      </c>
      <c r="E869">
        <v>42</v>
      </c>
      <c r="F869" s="2">
        <v>13</v>
      </c>
      <c r="G869">
        <v>0</v>
      </c>
      <c r="H869">
        <v>0</v>
      </c>
      <c r="I869" s="3">
        <f>Table13[Age]/$E$1</f>
        <v>0.52500000000000002</v>
      </c>
      <c r="J869" s="3">
        <f>LOG10(Table13[Fare] + 1)</f>
        <v>1.146128035678238</v>
      </c>
      <c r="K869" s="5">
        <v>0</v>
      </c>
      <c r="L869">
        <v>1</v>
      </c>
      <c r="M869">
        <f t="shared" si="26"/>
        <v>1</v>
      </c>
      <c r="N869">
        <f t="shared" si="27"/>
        <v>0</v>
      </c>
      <c r="O869">
        <f>IF(Table13[Sex]="male",1,0)</f>
        <v>0</v>
      </c>
      <c r="P869">
        <v>1</v>
      </c>
      <c r="AC869" s="3">
        <f>SUMPRODUCT(Table13[[#This Row],[SibSp]:[Ones]],$R$4:$AA$4)</f>
        <v>0.23086961068016387</v>
      </c>
      <c r="AD869" s="3">
        <f>(AC869-Table13[[#This Row],[Survived]])^2</f>
        <v>0.59156155577528269</v>
      </c>
    </row>
    <row r="870" spans="1:30" x14ac:dyDescent="0.35">
      <c r="A870">
        <v>1</v>
      </c>
      <c r="B870" t="s">
        <v>11</v>
      </c>
      <c r="C870">
        <v>2</v>
      </c>
      <c r="D870" t="s">
        <v>10</v>
      </c>
      <c r="E870">
        <v>27</v>
      </c>
      <c r="F870" s="2">
        <v>13.8583</v>
      </c>
      <c r="G870">
        <v>1</v>
      </c>
      <c r="H870">
        <v>0</v>
      </c>
      <c r="I870" s="3">
        <f>Table13[Age]/$E$1</f>
        <v>0.33750000000000002</v>
      </c>
      <c r="J870" s="3">
        <f>LOG10(Table13[Fare] + 1)</f>
        <v>1.1719691228260605</v>
      </c>
      <c r="K870" s="5">
        <v>0</v>
      </c>
      <c r="L870">
        <v>1</v>
      </c>
      <c r="M870">
        <f t="shared" si="26"/>
        <v>1</v>
      </c>
      <c r="N870">
        <f t="shared" si="27"/>
        <v>0</v>
      </c>
      <c r="O870">
        <f>IF(Table13[Sex]="male",1,0)</f>
        <v>0</v>
      </c>
      <c r="P870">
        <v>1</v>
      </c>
      <c r="AC870" s="3">
        <f>SUMPRODUCT(Table13[[#This Row],[SibSp]:[Ones]],$R$4:$AA$4)</f>
        <v>0.23592832952190032</v>
      </c>
      <c r="AD870" s="3">
        <f>(AC870-Table13[[#This Row],[Survived]])^2</f>
        <v>0.58380551762719368</v>
      </c>
    </row>
    <row r="871" spans="1:30" x14ac:dyDescent="0.35">
      <c r="A871">
        <v>0</v>
      </c>
      <c r="B871" t="s">
        <v>9</v>
      </c>
      <c r="C871">
        <v>1</v>
      </c>
      <c r="D871" t="s">
        <v>8</v>
      </c>
      <c r="E871">
        <v>31</v>
      </c>
      <c r="F871" s="2">
        <v>50.495800000000003</v>
      </c>
      <c r="G871">
        <v>0</v>
      </c>
      <c r="H871">
        <v>0</v>
      </c>
      <c r="I871" s="3">
        <f>Table13[Age]/$E$1</f>
        <v>0.38750000000000001</v>
      </c>
      <c r="J871" s="3">
        <f>LOG10(Table13[Fare] + 1)</f>
        <v>1.7117718094061185</v>
      </c>
      <c r="K871" s="5">
        <v>1</v>
      </c>
      <c r="L871">
        <v>0</v>
      </c>
      <c r="M871">
        <f t="shared" si="26"/>
        <v>1</v>
      </c>
      <c r="N871">
        <f t="shared" si="27"/>
        <v>0</v>
      </c>
      <c r="O871">
        <f>IF(Table13[Sex]="male",1,0)</f>
        <v>1</v>
      </c>
      <c r="P871">
        <v>1</v>
      </c>
      <c r="AC871" s="3">
        <f>SUMPRODUCT(Table13[[#This Row],[SibSp]:[Ones]],$R$4:$AA$4)</f>
        <v>0.56021255815004445</v>
      </c>
      <c r="AD871" s="3">
        <f>(AC871-Table13[[#This Row],[Survived]])^2</f>
        <v>0.31383811030901693</v>
      </c>
    </row>
    <row r="872" spans="1:30" x14ac:dyDescent="0.35">
      <c r="A872">
        <v>0</v>
      </c>
      <c r="B872" t="s">
        <v>9</v>
      </c>
      <c r="C872">
        <v>3</v>
      </c>
      <c r="D872" t="s">
        <v>8</v>
      </c>
      <c r="F872" s="2">
        <v>9.5</v>
      </c>
      <c r="G872">
        <v>0</v>
      </c>
      <c r="H872">
        <v>0</v>
      </c>
      <c r="I872" s="3">
        <f>Table13[Age]/$E$1</f>
        <v>0</v>
      </c>
      <c r="J872" s="3">
        <f>LOG10(Table13[Fare] + 1)</f>
        <v>1.0211892990699381</v>
      </c>
      <c r="K872" s="5">
        <v>0</v>
      </c>
      <c r="L872">
        <v>0</v>
      </c>
      <c r="M872">
        <f t="shared" si="26"/>
        <v>1</v>
      </c>
      <c r="N872">
        <f t="shared" si="27"/>
        <v>0</v>
      </c>
      <c r="O872">
        <f>IF(Table13[Sex]="male",1,0)</f>
        <v>1</v>
      </c>
      <c r="P872">
        <v>1</v>
      </c>
      <c r="AC872" s="3">
        <f>SUMPRODUCT(Table13[[#This Row],[SibSp]:[Ones]],$R$4:$AA$4)</f>
        <v>0.20552698262668542</v>
      </c>
      <c r="AD872" s="3">
        <f>(AC872-Table13[[#This Row],[Survived]])^2</f>
        <v>4.224134058762985E-2</v>
      </c>
    </row>
    <row r="873" spans="1:30" x14ac:dyDescent="0.35">
      <c r="A873">
        <v>1</v>
      </c>
      <c r="B873" t="s">
        <v>9</v>
      </c>
      <c r="C873">
        <v>3</v>
      </c>
      <c r="D873" t="s">
        <v>8</v>
      </c>
      <c r="E873">
        <v>4</v>
      </c>
      <c r="F873" s="2">
        <v>11.1333</v>
      </c>
      <c r="G873">
        <v>1</v>
      </c>
      <c r="H873">
        <v>1</v>
      </c>
      <c r="I873" s="3">
        <f>Table13[Age]/$E$1</f>
        <v>0.05</v>
      </c>
      <c r="J873" s="3">
        <f>LOG10(Table13[Fare] + 1)</f>
        <v>1.0839789358110461</v>
      </c>
      <c r="K873" s="5">
        <v>0</v>
      </c>
      <c r="L873">
        <v>0</v>
      </c>
      <c r="M873">
        <f t="shared" si="26"/>
        <v>1</v>
      </c>
      <c r="N873">
        <f t="shared" si="27"/>
        <v>0</v>
      </c>
      <c r="O873">
        <f>IF(Table13[Sex]="male",1,0)</f>
        <v>1</v>
      </c>
      <c r="P873">
        <v>1</v>
      </c>
      <c r="AC873" s="3">
        <f>SUMPRODUCT(Table13[[#This Row],[SibSp]:[Ones]],$R$4:$AA$4)</f>
        <v>0.21781884622480016</v>
      </c>
      <c r="AD873" s="3">
        <f>(AC873-Table13[[#This Row],[Survived]])^2</f>
        <v>0.61180735732110281</v>
      </c>
    </row>
    <row r="874" spans="1:30" x14ac:dyDescent="0.35">
      <c r="A874">
        <v>0</v>
      </c>
      <c r="B874" t="s">
        <v>9</v>
      </c>
      <c r="C874">
        <v>3</v>
      </c>
      <c r="D874" t="s">
        <v>8</v>
      </c>
      <c r="E874">
        <v>26</v>
      </c>
      <c r="F874" s="2">
        <v>7.8958000000000004</v>
      </c>
      <c r="G874">
        <v>0</v>
      </c>
      <c r="H874">
        <v>0</v>
      </c>
      <c r="I874" s="3">
        <f>Table13[Age]/$E$1</f>
        <v>0.32500000000000001</v>
      </c>
      <c r="J874" s="3">
        <f>LOG10(Table13[Fare] + 1)</f>
        <v>0.94918501031343461</v>
      </c>
      <c r="K874" s="5">
        <v>0</v>
      </c>
      <c r="L874">
        <v>0</v>
      </c>
      <c r="M874">
        <f t="shared" si="26"/>
        <v>1</v>
      </c>
      <c r="N874">
        <f t="shared" si="27"/>
        <v>0</v>
      </c>
      <c r="O874">
        <f>IF(Table13[Sex]="male",1,0)</f>
        <v>1</v>
      </c>
      <c r="P874">
        <v>1</v>
      </c>
      <c r="AC874" s="3">
        <f>SUMPRODUCT(Table13[[#This Row],[SibSp]:[Ones]],$R$4:$AA$4)</f>
        <v>0.19143123463687806</v>
      </c>
      <c r="AD874" s="3">
        <f>(AC874-Table13[[#This Row],[Survived]])^2</f>
        <v>3.664591759459946E-2</v>
      </c>
    </row>
    <row r="875" spans="1:30" x14ac:dyDescent="0.35">
      <c r="A875">
        <v>1</v>
      </c>
      <c r="B875" t="s">
        <v>9</v>
      </c>
      <c r="C875">
        <v>1</v>
      </c>
      <c r="D875" t="s">
        <v>10</v>
      </c>
      <c r="E875">
        <v>47</v>
      </c>
      <c r="F875" s="2">
        <v>52.554200000000002</v>
      </c>
      <c r="G875">
        <v>1</v>
      </c>
      <c r="H875">
        <v>1</v>
      </c>
      <c r="I875" s="3">
        <f>Table13[Age]/$E$1</f>
        <v>0.58750000000000002</v>
      </c>
      <c r="J875" s="3">
        <f>LOG10(Table13[Fare] + 1)</f>
        <v>1.7287935361444735</v>
      </c>
      <c r="K875" s="5">
        <v>1</v>
      </c>
      <c r="L875">
        <v>0</v>
      </c>
      <c r="M875">
        <f t="shared" si="26"/>
        <v>1</v>
      </c>
      <c r="N875">
        <f t="shared" si="27"/>
        <v>0</v>
      </c>
      <c r="O875">
        <f>IF(Table13[Sex]="male",1,0)</f>
        <v>0</v>
      </c>
      <c r="P875">
        <v>1</v>
      </c>
      <c r="AC875" s="3">
        <f>SUMPRODUCT(Table13[[#This Row],[SibSp]:[Ones]],$R$4:$AA$4)</f>
        <v>0.56354477591927477</v>
      </c>
      <c r="AD875" s="3">
        <f>(AC875-Table13[[#This Row],[Survived]])^2</f>
        <v>0.19049316262735608</v>
      </c>
    </row>
    <row r="876" spans="1:30" x14ac:dyDescent="0.35">
      <c r="A876">
        <v>0</v>
      </c>
      <c r="B876" t="s">
        <v>9</v>
      </c>
      <c r="C876">
        <v>1</v>
      </c>
      <c r="D876" t="s">
        <v>8</v>
      </c>
      <c r="E876">
        <v>33</v>
      </c>
      <c r="F876" s="2">
        <v>5</v>
      </c>
      <c r="G876">
        <v>0</v>
      </c>
      <c r="H876">
        <v>0</v>
      </c>
      <c r="I876" s="3">
        <f>Table13[Age]/$E$1</f>
        <v>0.41249999999999998</v>
      </c>
      <c r="J876" s="3">
        <f>LOG10(Table13[Fare] + 1)</f>
        <v>0.77815125038364363</v>
      </c>
      <c r="K876" s="5">
        <v>1</v>
      </c>
      <c r="L876">
        <v>0</v>
      </c>
      <c r="M876">
        <f t="shared" si="26"/>
        <v>0</v>
      </c>
      <c r="N876">
        <f t="shared" si="27"/>
        <v>1</v>
      </c>
      <c r="O876">
        <f>IF(Table13[Sex]="male",1,0)</f>
        <v>1</v>
      </c>
      <c r="P876">
        <v>1</v>
      </c>
      <c r="AC876" s="3">
        <f>SUMPRODUCT(Table13[[#This Row],[SibSp]:[Ones]],$R$4:$AA$4)</f>
        <v>0.51437332763298327</v>
      </c>
      <c r="AD876" s="3">
        <f>(AC876-Table13[[#This Row],[Survived]])^2</f>
        <v>0.26457992018022836</v>
      </c>
    </row>
    <row r="877" spans="1:30" x14ac:dyDescent="0.35">
      <c r="A877">
        <v>0</v>
      </c>
      <c r="B877" t="s">
        <v>9</v>
      </c>
      <c r="C877">
        <v>3</v>
      </c>
      <c r="D877" t="s">
        <v>8</v>
      </c>
      <c r="E877">
        <v>47</v>
      </c>
      <c r="F877" s="2">
        <v>9</v>
      </c>
      <c r="G877">
        <v>0</v>
      </c>
      <c r="H877">
        <v>0</v>
      </c>
      <c r="I877" s="3">
        <f>Table13[Age]/$E$1</f>
        <v>0.58750000000000002</v>
      </c>
      <c r="J877" s="3">
        <f>LOG10(Table13[Fare] + 1)</f>
        <v>1</v>
      </c>
      <c r="K877" s="5">
        <v>0</v>
      </c>
      <c r="L877">
        <v>0</v>
      </c>
      <c r="M877">
        <f t="shared" si="26"/>
        <v>0</v>
      </c>
      <c r="N877">
        <f t="shared" si="27"/>
        <v>1</v>
      </c>
      <c r="O877">
        <f>IF(Table13[Sex]="male",1,0)</f>
        <v>1</v>
      </c>
      <c r="P877">
        <v>1</v>
      </c>
      <c r="AC877" s="3">
        <f>SUMPRODUCT(Table13[[#This Row],[SibSp]:[Ones]],$R$4:$AA$4)</f>
        <v>0.33830768323354254</v>
      </c>
      <c r="AD877" s="3">
        <f>(AC877-Table13[[#This Row],[Survived]])^2</f>
        <v>0.11445208853484697</v>
      </c>
    </row>
    <row r="878" spans="1:30" x14ac:dyDescent="0.35">
      <c r="A878">
        <v>1</v>
      </c>
      <c r="B878" t="s">
        <v>11</v>
      </c>
      <c r="C878">
        <v>2</v>
      </c>
      <c r="D878" t="s">
        <v>10</v>
      </c>
      <c r="E878">
        <v>28</v>
      </c>
      <c r="F878" s="2">
        <v>24</v>
      </c>
      <c r="G878">
        <v>1</v>
      </c>
      <c r="H878">
        <v>0</v>
      </c>
      <c r="I878" s="3">
        <f>Table13[Age]/$E$1</f>
        <v>0.35</v>
      </c>
      <c r="J878" s="3">
        <f>LOG10(Table13[Fare] + 1)</f>
        <v>1.3979400086720377</v>
      </c>
      <c r="K878" s="5">
        <v>0</v>
      </c>
      <c r="L878">
        <v>1</v>
      </c>
      <c r="M878">
        <f t="shared" si="26"/>
        <v>1</v>
      </c>
      <c r="N878">
        <f t="shared" si="27"/>
        <v>0</v>
      </c>
      <c r="O878">
        <f>IF(Table13[Sex]="male",1,0)</f>
        <v>0</v>
      </c>
      <c r="P878">
        <v>1</v>
      </c>
      <c r="AC878" s="3">
        <f>SUMPRODUCT(Table13[[#This Row],[SibSp]:[Ones]],$R$4:$AA$4)</f>
        <v>0.28016498146203539</v>
      </c>
      <c r="AD878" s="3">
        <f>(AC878-Table13[[#This Row],[Survived]])^2</f>
        <v>0.51816245391355187</v>
      </c>
    </row>
    <row r="879" spans="1:30" x14ac:dyDescent="0.35">
      <c r="A879">
        <v>1</v>
      </c>
      <c r="B879" t="s">
        <v>11</v>
      </c>
      <c r="C879">
        <v>3</v>
      </c>
      <c r="D879" t="s">
        <v>10</v>
      </c>
      <c r="E879">
        <v>15</v>
      </c>
      <c r="F879" s="2">
        <v>7.2249999999999996</v>
      </c>
      <c r="G879">
        <v>0</v>
      </c>
      <c r="H879">
        <v>0</v>
      </c>
      <c r="I879" s="3">
        <f>Table13[Age]/$E$1</f>
        <v>0.1875</v>
      </c>
      <c r="J879" s="3">
        <f>LOG10(Table13[Fare] + 1)</f>
        <v>0.91513590662201194</v>
      </c>
      <c r="K879" s="5">
        <v>0</v>
      </c>
      <c r="L879">
        <v>0</v>
      </c>
      <c r="M879">
        <f t="shared" si="26"/>
        <v>1</v>
      </c>
      <c r="N879">
        <f t="shared" si="27"/>
        <v>0</v>
      </c>
      <c r="O879">
        <f>IF(Table13[Sex]="male",1,0)</f>
        <v>0</v>
      </c>
      <c r="P879">
        <v>1</v>
      </c>
      <c r="AC879" s="3">
        <f>SUMPRODUCT(Table13[[#This Row],[SibSp]:[Ones]],$R$4:$AA$4)</f>
        <v>0.18476569299759946</v>
      </c>
      <c r="AD879" s="3">
        <f>(AC879-Table13[[#This Row],[Survived]])^2</f>
        <v>0.66460697531368418</v>
      </c>
    </row>
    <row r="880" spans="1:30" x14ac:dyDescent="0.35">
      <c r="A880">
        <v>0</v>
      </c>
      <c r="B880" t="s">
        <v>9</v>
      </c>
      <c r="C880">
        <v>3</v>
      </c>
      <c r="D880" t="s">
        <v>8</v>
      </c>
      <c r="E880">
        <v>20</v>
      </c>
      <c r="F880" s="2">
        <v>9.8458000000000006</v>
      </c>
      <c r="G880">
        <v>0</v>
      </c>
      <c r="H880">
        <v>0</v>
      </c>
      <c r="I880" s="3">
        <f>Table13[Age]/$E$1</f>
        <v>0.25</v>
      </c>
      <c r="J880" s="3">
        <f>LOG10(Table13[Fare] + 1)</f>
        <v>1.0352615916449619</v>
      </c>
      <c r="K880" s="5">
        <v>0</v>
      </c>
      <c r="L880">
        <v>0</v>
      </c>
      <c r="M880">
        <f t="shared" si="26"/>
        <v>1</v>
      </c>
      <c r="N880">
        <f t="shared" si="27"/>
        <v>0</v>
      </c>
      <c r="O880">
        <f>IF(Table13[Sex]="male",1,0)</f>
        <v>1</v>
      </c>
      <c r="P880">
        <v>1</v>
      </c>
      <c r="AC880" s="3">
        <f>SUMPRODUCT(Table13[[#This Row],[SibSp]:[Ones]],$R$4:$AA$4)</f>
        <v>0.20828181144594041</v>
      </c>
      <c r="AD880" s="3">
        <f>(AC880-Table13[[#This Row],[Survived]])^2</f>
        <v>4.3381312979202273E-2</v>
      </c>
    </row>
    <row r="881" spans="1:30" x14ac:dyDescent="0.35">
      <c r="A881">
        <v>0</v>
      </c>
      <c r="B881" t="s">
        <v>9</v>
      </c>
      <c r="C881">
        <v>3</v>
      </c>
      <c r="D881" t="s">
        <v>8</v>
      </c>
      <c r="E881">
        <v>19</v>
      </c>
      <c r="F881" s="2">
        <v>7.8958000000000004</v>
      </c>
      <c r="G881">
        <v>0</v>
      </c>
      <c r="H881">
        <v>0</v>
      </c>
      <c r="I881" s="3">
        <f>Table13[Age]/$E$1</f>
        <v>0.23749999999999999</v>
      </c>
      <c r="J881" s="3">
        <f>LOG10(Table13[Fare] + 1)</f>
        <v>0.94918501031343461</v>
      </c>
      <c r="K881" s="5">
        <v>0</v>
      </c>
      <c r="L881">
        <v>0</v>
      </c>
      <c r="M881">
        <f t="shared" si="26"/>
        <v>0</v>
      </c>
      <c r="N881">
        <f t="shared" si="27"/>
        <v>1</v>
      </c>
      <c r="O881">
        <f>IF(Table13[Sex]="male",1,0)</f>
        <v>1</v>
      </c>
      <c r="P881">
        <v>1</v>
      </c>
      <c r="AC881" s="3">
        <f>SUMPRODUCT(Table13[[#This Row],[SibSp]:[Ones]],$R$4:$AA$4)</f>
        <v>0.32836000787841602</v>
      </c>
      <c r="AD881" s="3">
        <f>(AC881-Table13[[#This Row],[Survived]])^2</f>
        <v>0.10782029477391343</v>
      </c>
    </row>
    <row r="882" spans="1:30" x14ac:dyDescent="0.35">
      <c r="A882">
        <v>0</v>
      </c>
      <c r="B882" t="s">
        <v>9</v>
      </c>
      <c r="C882">
        <v>3</v>
      </c>
      <c r="D882" t="s">
        <v>8</v>
      </c>
      <c r="F882" s="2">
        <v>7.8958000000000004</v>
      </c>
      <c r="G882">
        <v>0</v>
      </c>
      <c r="H882">
        <v>0</v>
      </c>
      <c r="I882" s="3">
        <f>Table13[Age]/$E$1</f>
        <v>0</v>
      </c>
      <c r="J882" s="3">
        <f>LOG10(Table13[Fare] + 1)</f>
        <v>0.94918501031343461</v>
      </c>
      <c r="K882" s="5">
        <v>0</v>
      </c>
      <c r="L882">
        <v>0</v>
      </c>
      <c r="M882">
        <f t="shared" si="26"/>
        <v>1</v>
      </c>
      <c r="N882">
        <f t="shared" si="27"/>
        <v>0</v>
      </c>
      <c r="O882">
        <f>IF(Table13[Sex]="male",1,0)</f>
        <v>1</v>
      </c>
      <c r="P882">
        <v>1</v>
      </c>
      <c r="AC882" s="3">
        <f>SUMPRODUCT(Table13[[#This Row],[SibSp]:[Ones]],$R$4:$AA$4)</f>
        <v>0.19143123463687806</v>
      </c>
      <c r="AD882" s="3">
        <f>(AC882-Table13[[#This Row],[Survived]])^2</f>
        <v>3.664591759459946E-2</v>
      </c>
    </row>
    <row r="883" spans="1:30" x14ac:dyDescent="0.35">
      <c r="A883">
        <v>1</v>
      </c>
      <c r="B883" t="s">
        <v>11</v>
      </c>
      <c r="C883">
        <v>1</v>
      </c>
      <c r="D883" t="s">
        <v>10</v>
      </c>
      <c r="E883">
        <v>56</v>
      </c>
      <c r="F883" s="2">
        <v>83.158299999999997</v>
      </c>
      <c r="G883">
        <v>0</v>
      </c>
      <c r="H883">
        <v>1</v>
      </c>
      <c r="I883" s="3">
        <f>Table13[Age]/$E$1</f>
        <v>0.7</v>
      </c>
      <c r="J883" s="3">
        <f>LOG10(Table13[Fare] + 1)</f>
        <v>1.9250969541376577</v>
      </c>
      <c r="K883" s="5">
        <v>1</v>
      </c>
      <c r="L883">
        <v>0</v>
      </c>
      <c r="M883">
        <f t="shared" si="26"/>
        <v>1</v>
      </c>
      <c r="N883">
        <f t="shared" si="27"/>
        <v>0</v>
      </c>
      <c r="O883">
        <f>IF(Table13[Sex]="male",1,0)</f>
        <v>0</v>
      </c>
      <c r="P883">
        <v>1</v>
      </c>
      <c r="AC883" s="3">
        <f>SUMPRODUCT(Table13[[#This Row],[SibSp]:[Ones]],$R$4:$AA$4)</f>
        <v>0.60197364671788844</v>
      </c>
      <c r="AD883" s="3">
        <f>(AC883-Table13[[#This Row],[Survived]])^2</f>
        <v>0.15842497790705629</v>
      </c>
    </row>
    <row r="884" spans="1:30" x14ac:dyDescent="0.35">
      <c r="A884">
        <v>1</v>
      </c>
      <c r="B884" t="s">
        <v>9</v>
      </c>
      <c r="C884">
        <v>2</v>
      </c>
      <c r="D884" t="s">
        <v>10</v>
      </c>
      <c r="E884">
        <v>25</v>
      </c>
      <c r="F884" s="2">
        <v>26</v>
      </c>
      <c r="G884">
        <v>0</v>
      </c>
      <c r="H884">
        <v>1</v>
      </c>
      <c r="I884" s="3">
        <f>Table13[Age]/$E$1</f>
        <v>0.3125</v>
      </c>
      <c r="J884" s="3">
        <f>LOG10(Table13[Fare] + 1)</f>
        <v>1.4313637641589874</v>
      </c>
      <c r="K884" s="5">
        <v>0</v>
      </c>
      <c r="L884">
        <v>1</v>
      </c>
      <c r="M884">
        <f t="shared" si="26"/>
        <v>1</v>
      </c>
      <c r="N884">
        <f t="shared" si="27"/>
        <v>0</v>
      </c>
      <c r="O884">
        <f>IF(Table13[Sex]="male",1,0)</f>
        <v>0</v>
      </c>
      <c r="P884">
        <v>1</v>
      </c>
      <c r="AC884" s="3">
        <f>SUMPRODUCT(Table13[[#This Row],[SibSp]:[Ones]],$R$4:$AA$4)</f>
        <v>0.28670810330037771</v>
      </c>
      <c r="AD884" s="3">
        <f>(AC884-Table13[[#This Row],[Survived]])^2</f>
        <v>0.5087853298973446</v>
      </c>
    </row>
    <row r="885" spans="1:30" x14ac:dyDescent="0.35">
      <c r="A885">
        <v>0</v>
      </c>
      <c r="B885" t="s">
        <v>9</v>
      </c>
      <c r="C885">
        <v>3</v>
      </c>
      <c r="D885" t="s">
        <v>8</v>
      </c>
      <c r="E885">
        <v>33</v>
      </c>
      <c r="F885" s="2">
        <v>7.8958000000000004</v>
      </c>
      <c r="G885">
        <v>0</v>
      </c>
      <c r="H885">
        <v>0</v>
      </c>
      <c r="I885" s="3">
        <f>Table13[Age]/$E$1</f>
        <v>0.41249999999999998</v>
      </c>
      <c r="J885" s="3">
        <f>LOG10(Table13[Fare] + 1)</f>
        <v>0.94918501031343461</v>
      </c>
      <c r="K885" s="5">
        <v>0</v>
      </c>
      <c r="L885">
        <v>0</v>
      </c>
      <c r="M885">
        <f t="shared" si="26"/>
        <v>1</v>
      </c>
      <c r="N885">
        <f t="shared" si="27"/>
        <v>0</v>
      </c>
      <c r="O885">
        <f>IF(Table13[Sex]="male",1,0)</f>
        <v>1</v>
      </c>
      <c r="P885">
        <v>1</v>
      </c>
      <c r="AC885" s="3">
        <f>SUMPRODUCT(Table13[[#This Row],[SibSp]:[Ones]],$R$4:$AA$4)</f>
        <v>0.19143123463687806</v>
      </c>
      <c r="AD885" s="3">
        <f>(AC885-Table13[[#This Row],[Survived]])^2</f>
        <v>3.664591759459946E-2</v>
      </c>
    </row>
    <row r="886" spans="1:30" x14ac:dyDescent="0.35">
      <c r="A886">
        <v>0</v>
      </c>
      <c r="B886" t="s">
        <v>9</v>
      </c>
      <c r="C886">
        <v>3</v>
      </c>
      <c r="D886" t="s">
        <v>10</v>
      </c>
      <c r="E886">
        <v>22</v>
      </c>
      <c r="F886" s="2">
        <v>10.5167</v>
      </c>
      <c r="G886">
        <v>0</v>
      </c>
      <c r="H886">
        <v>0</v>
      </c>
      <c r="I886" s="3">
        <f>Table13[Age]/$E$1</f>
        <v>0.27500000000000002</v>
      </c>
      <c r="J886" s="3">
        <f>LOG10(Table13[Fare] + 1)</f>
        <v>1.0613280539915777</v>
      </c>
      <c r="K886" s="5">
        <v>0</v>
      </c>
      <c r="L886">
        <v>0</v>
      </c>
      <c r="M886">
        <f t="shared" si="26"/>
        <v>1</v>
      </c>
      <c r="N886">
        <f t="shared" si="27"/>
        <v>0</v>
      </c>
      <c r="O886">
        <f>IF(Table13[Sex]="male",1,0)</f>
        <v>0</v>
      </c>
      <c r="P886">
        <v>1</v>
      </c>
      <c r="AC886" s="3">
        <f>SUMPRODUCT(Table13[[#This Row],[SibSp]:[Ones]],$R$4:$AA$4)</f>
        <v>0.21338465032636073</v>
      </c>
      <c r="AD886" s="3">
        <f>(AC886-Table13[[#This Row],[Survived]])^2</f>
        <v>4.5533008994903236E-2</v>
      </c>
    </row>
    <row r="887" spans="1:30" x14ac:dyDescent="0.35">
      <c r="A887">
        <v>0</v>
      </c>
      <c r="B887" t="s">
        <v>9</v>
      </c>
      <c r="C887">
        <v>2</v>
      </c>
      <c r="D887" t="s">
        <v>8</v>
      </c>
      <c r="E887">
        <v>28</v>
      </c>
      <c r="F887" s="2">
        <v>10.5</v>
      </c>
      <c r="G887">
        <v>0</v>
      </c>
      <c r="H887">
        <v>0</v>
      </c>
      <c r="I887" s="3">
        <f>Table13[Age]/$E$1</f>
        <v>0.35</v>
      </c>
      <c r="J887" s="3">
        <f>LOG10(Table13[Fare] + 1)</f>
        <v>1.0606978403536116</v>
      </c>
      <c r="K887" s="5">
        <v>0</v>
      </c>
      <c r="L887">
        <v>1</v>
      </c>
      <c r="M887">
        <f t="shared" si="26"/>
        <v>0</v>
      </c>
      <c r="N887">
        <f t="shared" si="27"/>
        <v>0</v>
      </c>
      <c r="O887">
        <f>IF(Table13[Sex]="male",1,0)</f>
        <v>1</v>
      </c>
      <c r="P887">
        <v>1</v>
      </c>
      <c r="AC887" s="3">
        <f>SUMPRODUCT(Table13[[#This Row],[SibSp]:[Ones]],$R$4:$AA$4)</f>
        <v>0.20852927892322368</v>
      </c>
      <c r="AD887" s="3">
        <f>(AC887-Table13[[#This Row],[Survived]])^2</f>
        <v>4.3484460168239619E-2</v>
      </c>
    </row>
    <row r="888" spans="1:30" x14ac:dyDescent="0.35">
      <c r="A888">
        <v>0</v>
      </c>
      <c r="B888" t="s">
        <v>9</v>
      </c>
      <c r="C888">
        <v>3</v>
      </c>
      <c r="D888" t="s">
        <v>8</v>
      </c>
      <c r="E888">
        <v>25</v>
      </c>
      <c r="F888" s="2">
        <v>7.05</v>
      </c>
      <c r="G888">
        <v>0</v>
      </c>
      <c r="H888">
        <v>0</v>
      </c>
      <c r="I888" s="3">
        <f>Table13[Age]/$E$1</f>
        <v>0.3125</v>
      </c>
      <c r="J888" s="3">
        <f>LOG10(Table13[Fare] + 1)</f>
        <v>0.90579588036786851</v>
      </c>
      <c r="K888" s="5">
        <v>0</v>
      </c>
      <c r="L888">
        <v>0</v>
      </c>
      <c r="M888">
        <f t="shared" si="26"/>
        <v>1</v>
      </c>
      <c r="N888">
        <f t="shared" si="27"/>
        <v>0</v>
      </c>
      <c r="O888">
        <f>IF(Table13[Sex]="male",1,0)</f>
        <v>1</v>
      </c>
      <c r="P888">
        <v>1</v>
      </c>
      <c r="AC888" s="3">
        <f>SUMPRODUCT(Table13[[#This Row],[SibSp]:[Ones]],$R$4:$AA$4)</f>
        <v>0.18293726501684671</v>
      </c>
      <c r="AD888" s="3">
        <f>(AC888-Table13[[#This Row],[Survived]])^2</f>
        <v>3.3466042931844006E-2</v>
      </c>
    </row>
    <row r="889" spans="1:30" x14ac:dyDescent="0.35">
      <c r="A889">
        <v>0</v>
      </c>
      <c r="B889" t="s">
        <v>12</v>
      </c>
      <c r="C889">
        <v>3</v>
      </c>
      <c r="D889" t="s">
        <v>10</v>
      </c>
      <c r="E889">
        <v>39</v>
      </c>
      <c r="F889" s="2">
        <v>29.125</v>
      </c>
      <c r="G889">
        <v>0</v>
      </c>
      <c r="H889">
        <v>5</v>
      </c>
      <c r="I889" s="3">
        <f>Table13[Age]/$E$1</f>
        <v>0.48749999999999999</v>
      </c>
      <c r="J889" s="3">
        <f>LOG10(Table13[Fare] + 1)</f>
        <v>1.4789270555829248</v>
      </c>
      <c r="K889" s="5">
        <v>0</v>
      </c>
      <c r="L889">
        <v>0</v>
      </c>
      <c r="M889">
        <f t="shared" si="26"/>
        <v>1</v>
      </c>
      <c r="N889">
        <f t="shared" si="27"/>
        <v>0</v>
      </c>
      <c r="O889">
        <f>IF(Table13[Sex]="male",1,0)</f>
        <v>0</v>
      </c>
      <c r="P889">
        <v>1</v>
      </c>
      <c r="AC889" s="3">
        <f>SUMPRODUCT(Table13[[#This Row],[SibSp]:[Ones]],$R$4:$AA$4)</f>
        <v>0.29513492366261579</v>
      </c>
      <c r="AD889" s="3">
        <f>(AC889-Table13[[#This Row],[Survived]])^2</f>
        <v>8.7104623165338055E-2</v>
      </c>
    </row>
    <row r="890" spans="1:30" x14ac:dyDescent="0.35">
      <c r="A890">
        <v>0</v>
      </c>
      <c r="B890" t="s">
        <v>9</v>
      </c>
      <c r="C890">
        <v>2</v>
      </c>
      <c r="D890" t="s">
        <v>8</v>
      </c>
      <c r="E890">
        <v>27</v>
      </c>
      <c r="F890" s="2">
        <v>13</v>
      </c>
      <c r="G890">
        <v>0</v>
      </c>
      <c r="H890">
        <v>0</v>
      </c>
      <c r="I890" s="3">
        <f>Table13[Age]/$E$1</f>
        <v>0.33750000000000002</v>
      </c>
      <c r="J890" s="3">
        <f>LOG10(Table13[Fare] + 1)</f>
        <v>1.146128035678238</v>
      </c>
      <c r="K890" s="5">
        <v>0</v>
      </c>
      <c r="L890">
        <v>1</v>
      </c>
      <c r="M890">
        <f t="shared" si="26"/>
        <v>1</v>
      </c>
      <c r="N890">
        <f t="shared" si="27"/>
        <v>0</v>
      </c>
      <c r="O890">
        <f>IF(Table13[Sex]="male",1,0)</f>
        <v>1</v>
      </c>
      <c r="P890">
        <v>1</v>
      </c>
      <c r="AC890" s="3">
        <f>SUMPRODUCT(Table13[[#This Row],[SibSp]:[Ones]],$R$4:$AA$4)</f>
        <v>0.23086961068016387</v>
      </c>
      <c r="AD890" s="3">
        <f>(AC890-Table13[[#This Row],[Survived]])^2</f>
        <v>5.3300777135610433E-2</v>
      </c>
    </row>
    <row r="891" spans="1:30" x14ac:dyDescent="0.35">
      <c r="A891">
        <v>1</v>
      </c>
      <c r="B891" t="s">
        <v>9</v>
      </c>
      <c r="C891">
        <v>1</v>
      </c>
      <c r="D891" t="s">
        <v>10</v>
      </c>
      <c r="E891">
        <v>19</v>
      </c>
      <c r="F891" s="2">
        <v>30</v>
      </c>
      <c r="G891">
        <v>0</v>
      </c>
      <c r="H891">
        <v>0</v>
      </c>
      <c r="I891" s="3">
        <f>Table13[Age]/$E$1</f>
        <v>0.23749999999999999</v>
      </c>
      <c r="J891" s="3">
        <f>LOG10(Table13[Fare] + 1)</f>
        <v>1.4913616938342726</v>
      </c>
      <c r="K891" s="5">
        <v>1</v>
      </c>
      <c r="L891">
        <v>0</v>
      </c>
      <c r="M891">
        <f t="shared" si="26"/>
        <v>0</v>
      </c>
      <c r="N891">
        <f t="shared" si="27"/>
        <v>1</v>
      </c>
      <c r="O891">
        <f>IF(Table13[Sex]="male",1,0)</f>
        <v>0</v>
      </c>
      <c r="P891">
        <v>1</v>
      </c>
      <c r="AC891" s="3">
        <f>SUMPRODUCT(Table13[[#This Row],[SibSp]:[Ones]],$R$4:$AA$4)</f>
        <v>0.65399327039189026</v>
      </c>
      <c r="AD891" s="3">
        <f>(AC891-Table13[[#This Row],[Survived]])^2</f>
        <v>0.11972065693409957</v>
      </c>
    </row>
    <row r="892" spans="1:30" x14ac:dyDescent="0.35">
      <c r="A892">
        <v>0</v>
      </c>
      <c r="B892" t="s">
        <v>9</v>
      </c>
      <c r="C892">
        <v>3</v>
      </c>
      <c r="D892" t="s">
        <v>10</v>
      </c>
      <c r="F892" s="2">
        <v>23.45</v>
      </c>
      <c r="G892">
        <v>1</v>
      </c>
      <c r="H892">
        <v>2</v>
      </c>
      <c r="I892" s="3">
        <f>Table13[Age]/$E$1</f>
        <v>0</v>
      </c>
      <c r="J892" s="3">
        <f>LOG10(Table13[Fare] + 1)</f>
        <v>1.388278863459639</v>
      </c>
      <c r="K892" s="5">
        <v>0</v>
      </c>
      <c r="L892">
        <v>0</v>
      </c>
      <c r="M892">
        <f t="shared" si="26"/>
        <v>0</v>
      </c>
      <c r="N892">
        <f t="shared" si="27"/>
        <v>0</v>
      </c>
      <c r="O892">
        <f>IF(Table13[Sex]="male",1,0)</f>
        <v>0</v>
      </c>
      <c r="P892">
        <v>1</v>
      </c>
      <c r="AC892" s="3">
        <f>SUMPRODUCT(Table13[[#This Row],[SibSp]:[Ones]],$R$4:$AA$4)</f>
        <v>0.2717731031977702</v>
      </c>
      <c r="AD892" s="3">
        <f>(AC892-Table13[[#This Row],[Survived]])^2</f>
        <v>7.3860619621745852E-2</v>
      </c>
    </row>
    <row r="893" spans="1:30" x14ac:dyDescent="0.35">
      <c r="A893">
        <v>1</v>
      </c>
      <c r="B893" t="s">
        <v>11</v>
      </c>
      <c r="C893">
        <v>1</v>
      </c>
      <c r="D893" t="s">
        <v>8</v>
      </c>
      <c r="E893">
        <v>26</v>
      </c>
      <c r="F893" s="2">
        <v>30</v>
      </c>
      <c r="G893">
        <v>0</v>
      </c>
      <c r="H893">
        <v>0</v>
      </c>
      <c r="I893" s="3">
        <f>Table13[Age]/$E$1</f>
        <v>0.32500000000000001</v>
      </c>
      <c r="J893" s="3">
        <f>LOG10(Table13[Fare] + 1)</f>
        <v>1.4913616938342726</v>
      </c>
      <c r="K893" s="5">
        <v>1</v>
      </c>
      <c r="L893">
        <v>0</v>
      </c>
      <c r="M893">
        <f t="shared" si="26"/>
        <v>0</v>
      </c>
      <c r="N893">
        <f t="shared" si="27"/>
        <v>0</v>
      </c>
      <c r="O893">
        <f>IF(Table13[Sex]="male",1,0)</f>
        <v>1</v>
      </c>
      <c r="P893">
        <v>1</v>
      </c>
      <c r="AC893" s="3">
        <f>SUMPRODUCT(Table13[[#This Row],[SibSp]:[Ones]],$R$4:$AA$4)</f>
        <v>0.51144820398628255</v>
      </c>
      <c r="AD893" s="3">
        <f>(AC893-Table13[[#This Row],[Survived]])^2</f>
        <v>0.238682857388229</v>
      </c>
    </row>
    <row r="894" spans="1:30" x14ac:dyDescent="0.35">
      <c r="A894">
        <v>0</v>
      </c>
      <c r="B894" t="s">
        <v>12</v>
      </c>
      <c r="C894">
        <v>3</v>
      </c>
      <c r="D894" t="s">
        <v>8</v>
      </c>
      <c r="E894">
        <v>32</v>
      </c>
      <c r="F894" s="2">
        <v>7.75</v>
      </c>
      <c r="G894">
        <v>0</v>
      </c>
      <c r="H894">
        <v>0</v>
      </c>
      <c r="I894" s="3">
        <f>Table13[Age]/$E$1</f>
        <v>0.4</v>
      </c>
      <c r="J894" s="3">
        <f>LOG10(Table13[Fare] + 1)</f>
        <v>0.94200805302231327</v>
      </c>
      <c r="K894" s="5">
        <v>0</v>
      </c>
      <c r="L894">
        <v>0</v>
      </c>
      <c r="M894">
        <f t="shared" si="26"/>
        <v>0</v>
      </c>
      <c r="N894">
        <f t="shared" si="27"/>
        <v>0</v>
      </c>
      <c r="O894">
        <f>IF(Table13[Sex]="male",1,0)</f>
        <v>1</v>
      </c>
      <c r="P894">
        <v>1</v>
      </c>
      <c r="AC894" s="3">
        <f>SUMPRODUCT(Table13[[#This Row],[SibSp]:[Ones]],$R$4:$AA$4)</f>
        <v>0.18440996153263606</v>
      </c>
      <c r="AD894" s="3">
        <f>(AC894-Table13[[#This Row],[Survived]])^2</f>
        <v>3.4007033912468308E-2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895"/>
  <sheetViews>
    <sheetView workbookViewId="0">
      <selection activeCell="R3" sqref="R3:AA3"/>
    </sheetView>
  </sheetViews>
  <sheetFormatPr defaultRowHeight="14.5" x14ac:dyDescent="0.35"/>
  <cols>
    <col min="33" max="33" width="9.81640625" customWidth="1"/>
  </cols>
  <sheetData>
    <row r="1" spans="1:34" x14ac:dyDescent="0.35">
      <c r="A1" s="1" t="s">
        <v>13</v>
      </c>
      <c r="D1" s="1" t="s">
        <v>19</v>
      </c>
      <c r="E1">
        <f>MAX(Age)</f>
        <v>80</v>
      </c>
      <c r="F1" s="2">
        <f>MAX(Fare)</f>
        <v>512.32920000000001</v>
      </c>
      <c r="K1" s="5"/>
      <c r="R1" s="1" t="s">
        <v>22</v>
      </c>
      <c r="AC1" s="6" t="s">
        <v>27</v>
      </c>
      <c r="AD1" s="3"/>
      <c r="AG1" s="1" t="s">
        <v>31</v>
      </c>
      <c r="AH1">
        <f>AVERAGE(AH662:AH715)</f>
        <v>0.22582430678627036</v>
      </c>
    </row>
    <row r="2" spans="1:34" x14ac:dyDescent="0.35">
      <c r="F2" s="2"/>
      <c r="K2" s="5"/>
      <c r="AC2" s="3"/>
      <c r="AD2" s="3"/>
    </row>
    <row r="3" spans="1:34" x14ac:dyDescent="0.35">
      <c r="A3" t="s">
        <v>0</v>
      </c>
      <c r="B3" t="s">
        <v>7</v>
      </c>
      <c r="C3" t="s">
        <v>1</v>
      </c>
      <c r="D3" t="s">
        <v>2</v>
      </c>
      <c r="E3" t="s">
        <v>3</v>
      </c>
      <c r="F3" s="2" t="s">
        <v>6</v>
      </c>
      <c r="G3" t="s">
        <v>4</v>
      </c>
      <c r="H3" t="s">
        <v>5</v>
      </c>
      <c r="I3" t="s">
        <v>20</v>
      </c>
      <c r="J3" t="s">
        <v>21</v>
      </c>
      <c r="K3" s="5" t="s">
        <v>17</v>
      </c>
      <c r="L3" t="s">
        <v>18</v>
      </c>
      <c r="M3" t="s">
        <v>15</v>
      </c>
      <c r="N3" t="s">
        <v>16</v>
      </c>
      <c r="O3" t="s">
        <v>14</v>
      </c>
      <c r="P3" t="s">
        <v>28</v>
      </c>
      <c r="R3" s="8" t="s">
        <v>4</v>
      </c>
      <c r="S3" s="8" t="s">
        <v>5</v>
      </c>
      <c r="T3" s="8" t="s">
        <v>20</v>
      </c>
      <c r="U3" s="8" t="s">
        <v>21</v>
      </c>
      <c r="V3" s="8" t="s">
        <v>17</v>
      </c>
      <c r="W3" s="8" t="s">
        <v>18</v>
      </c>
      <c r="X3" s="8" t="s">
        <v>23</v>
      </c>
      <c r="Y3" s="8" t="s">
        <v>24</v>
      </c>
      <c r="Z3" s="8" t="s">
        <v>25</v>
      </c>
      <c r="AA3" s="8" t="s">
        <v>26</v>
      </c>
      <c r="AC3" s="9" t="s">
        <v>32</v>
      </c>
      <c r="AD3" s="9" t="s">
        <v>33</v>
      </c>
      <c r="AE3" s="8" t="s">
        <v>34</v>
      </c>
      <c r="AF3" s="8" t="s">
        <v>35</v>
      </c>
      <c r="AG3" s="8" t="s">
        <v>36</v>
      </c>
      <c r="AH3" s="8" t="s">
        <v>30</v>
      </c>
    </row>
    <row r="4" spans="1:34" x14ac:dyDescent="0.35">
      <c r="A4">
        <v>0</v>
      </c>
      <c r="B4" t="s">
        <v>9</v>
      </c>
      <c r="C4">
        <v>3</v>
      </c>
      <c r="D4" t="s">
        <v>8</v>
      </c>
      <c r="E4">
        <v>22</v>
      </c>
      <c r="F4" s="2">
        <v>7.25</v>
      </c>
      <c r="G4">
        <v>1</v>
      </c>
      <c r="H4">
        <v>0</v>
      </c>
      <c r="I4" s="3">
        <f>Table134[Age]/$E$1</f>
        <v>0.27500000000000002</v>
      </c>
      <c r="J4" s="3">
        <f>LOG10(Table134[Fare] + 1)</f>
        <v>0.91645394854992512</v>
      </c>
      <c r="K4" s="5">
        <v>0</v>
      </c>
      <c r="L4">
        <v>0</v>
      </c>
      <c r="M4">
        <f t="shared" ref="M4:M67" si="0">IF(Embarked="S",1,0)</f>
        <v>1</v>
      </c>
      <c r="N4">
        <f t="shared" ref="N4:N67" si="1">IF(Embarked="C",1,0)</f>
        <v>0</v>
      </c>
      <c r="O4">
        <f>IF(Table134[Sex]="male",1,0)</f>
        <v>1</v>
      </c>
      <c r="P4">
        <v>1</v>
      </c>
      <c r="R4">
        <v>0</v>
      </c>
      <c r="S4">
        <v>7.5941943693384181E-2</v>
      </c>
      <c r="T4">
        <v>0</v>
      </c>
      <c r="U4">
        <v>0</v>
      </c>
      <c r="V4">
        <v>5.4662648167113199E-2</v>
      </c>
      <c r="W4">
        <v>0</v>
      </c>
      <c r="X4">
        <v>2.377006572321072E-2</v>
      </c>
      <c r="Y4">
        <v>0</v>
      </c>
      <c r="Z4">
        <v>0</v>
      </c>
      <c r="AA4">
        <v>0.16691798953052778</v>
      </c>
      <c r="AC4" s="3">
        <f>SUMPRODUCT(Table134[[#This Row],[SibSp]:[Ones]],$R$4:$AA$4)</f>
        <v>0.1906880552537385</v>
      </c>
      <c r="AD4" s="3">
        <f>SUMPRODUCT(Table134[[#This Row],[SibSp]:[Ones]],$R$5:$AA$5)</f>
        <v>0.11326023936998597</v>
      </c>
      <c r="AE4">
        <f>IF(AC4&lt;0,0,AC4)</f>
        <v>0.1906880552537385</v>
      </c>
      <c r="AF4">
        <f>IF(AD4&lt;0,0,AD4)</f>
        <v>0.11326023936998597</v>
      </c>
      <c r="AG4">
        <f>AE4+AF4</f>
        <v>0.30394829462372447</v>
      </c>
      <c r="AH4">
        <f>(Table134[[#This Row],[Survived]]-AG5)^2</f>
        <v>0.1892208740492948</v>
      </c>
    </row>
    <row r="5" spans="1:34" x14ac:dyDescent="0.35">
      <c r="A5">
        <v>1</v>
      </c>
      <c r="B5" t="s">
        <v>11</v>
      </c>
      <c r="C5">
        <v>1</v>
      </c>
      <c r="D5" t="s">
        <v>10</v>
      </c>
      <c r="E5">
        <v>38</v>
      </c>
      <c r="F5" s="2">
        <v>71.283299999999997</v>
      </c>
      <c r="G5">
        <v>1</v>
      </c>
      <c r="H5">
        <v>0</v>
      </c>
      <c r="I5" s="3">
        <f>Table134[Age]/$E$1</f>
        <v>0.47499999999999998</v>
      </c>
      <c r="J5" s="3">
        <f>LOG10(Table134[Fare] + 1)</f>
        <v>1.8590379714909278</v>
      </c>
      <c r="K5" s="5">
        <v>1</v>
      </c>
      <c r="L5">
        <v>0</v>
      </c>
      <c r="M5">
        <f t="shared" si="0"/>
        <v>1</v>
      </c>
      <c r="N5">
        <f t="shared" si="1"/>
        <v>0</v>
      </c>
      <c r="O5">
        <f>IF(Table134[Sex]="male",1,0)</f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7.6384314711235357E-2</v>
      </c>
      <c r="W5">
        <v>0</v>
      </c>
      <c r="X5">
        <v>2.4332236607783626E-3</v>
      </c>
      <c r="Y5">
        <v>0</v>
      </c>
      <c r="Z5">
        <v>0</v>
      </c>
      <c r="AA5">
        <v>0.11082701570920761</v>
      </c>
      <c r="AC5" s="3">
        <f>SUMPRODUCT(Table134[[#This Row],[SibSp]:[Ones]],$R$4:$AA$4)</f>
        <v>0.24535070342085169</v>
      </c>
      <c r="AD5" s="3">
        <f>SUMPRODUCT(Table134[[#This Row],[SibSp]:[Ones]],$R$5:$AA$5)</f>
        <v>0.18964455408122133</v>
      </c>
      <c r="AE5">
        <f t="shared" ref="AE5:AE68" si="2">IF(AC5&lt;0,0,AC5)</f>
        <v>0.24535070342085169</v>
      </c>
      <c r="AF5">
        <f t="shared" ref="AF5:AF68" si="3">IF(AD5&lt;0,0,AD5)</f>
        <v>0.18964455408122133</v>
      </c>
      <c r="AG5">
        <f t="shared" ref="AG5:AG68" si="4">AE5+AF5</f>
        <v>0.43499525750207302</v>
      </c>
      <c r="AH5">
        <f>(Table134[[#This Row],[Survived]]-AG6)^2</f>
        <v>0.48448797655722153</v>
      </c>
    </row>
    <row r="6" spans="1:34" x14ac:dyDescent="0.35">
      <c r="A6">
        <v>1</v>
      </c>
      <c r="B6" t="s">
        <v>9</v>
      </c>
      <c r="C6">
        <v>3</v>
      </c>
      <c r="D6" t="s">
        <v>10</v>
      </c>
      <c r="E6">
        <v>26</v>
      </c>
      <c r="F6" s="2">
        <v>7.9249999999999998</v>
      </c>
      <c r="G6">
        <v>0</v>
      </c>
      <c r="H6">
        <v>0</v>
      </c>
      <c r="I6" s="3">
        <f>Table134[Age]/$E$1</f>
        <v>0.32500000000000001</v>
      </c>
      <c r="J6" s="3">
        <f>LOG10(Table134[Fare] + 1)</f>
        <v>0.95060822478423079</v>
      </c>
      <c r="K6" s="5">
        <v>0</v>
      </c>
      <c r="L6">
        <v>0</v>
      </c>
      <c r="M6">
        <f t="shared" si="0"/>
        <v>1</v>
      </c>
      <c r="N6">
        <f t="shared" si="1"/>
        <v>0</v>
      </c>
      <c r="O6">
        <f>IF(Table134[Sex]="male",1,0)</f>
        <v>0</v>
      </c>
      <c r="P6">
        <v>1</v>
      </c>
      <c r="AC6" s="3">
        <f>SUMPRODUCT(Table134[[#This Row],[SibSp]:[Ones]],$R$4:$AA$4)</f>
        <v>0.1906880552537385</v>
      </c>
      <c r="AD6" s="3">
        <f>SUMPRODUCT(Table134[[#This Row],[SibSp]:[Ones]],$R$5:$AA$5)</f>
        <v>0.11326023936998597</v>
      </c>
      <c r="AE6">
        <f t="shared" si="2"/>
        <v>0.1906880552537385</v>
      </c>
      <c r="AF6">
        <f t="shared" si="3"/>
        <v>0.11326023936998597</v>
      </c>
      <c r="AG6">
        <f t="shared" si="4"/>
        <v>0.30394829462372447</v>
      </c>
      <c r="AH6">
        <f>(Table134[[#This Row],[Survived]]-AG7)^2</f>
        <v>0.34952693696168868</v>
      </c>
    </row>
    <row r="7" spans="1:34" x14ac:dyDescent="0.35">
      <c r="A7">
        <v>1</v>
      </c>
      <c r="B7" t="s">
        <v>9</v>
      </c>
      <c r="C7">
        <v>1</v>
      </c>
      <c r="D7" t="s">
        <v>10</v>
      </c>
      <c r="E7">
        <v>35</v>
      </c>
      <c r="F7" s="2">
        <v>53.1</v>
      </c>
      <c r="G7">
        <v>1</v>
      </c>
      <c r="H7">
        <v>0</v>
      </c>
      <c r="I7" s="3">
        <f>Table134[Age]/$E$1</f>
        <v>0.4375</v>
      </c>
      <c r="J7" s="3">
        <f>LOG10(Table134[Fare] + 1)</f>
        <v>1.7331972651065695</v>
      </c>
      <c r="K7" s="5">
        <v>1</v>
      </c>
      <c r="L7">
        <v>0</v>
      </c>
      <c r="M7">
        <f t="shared" si="0"/>
        <v>0</v>
      </c>
      <c r="N7">
        <f t="shared" si="1"/>
        <v>0</v>
      </c>
      <c r="O7">
        <f>IF(Table134[Sex]="male",1,0)</f>
        <v>0</v>
      </c>
      <c r="P7">
        <v>1</v>
      </c>
      <c r="AC7" s="3">
        <f>SUMPRODUCT(Table134[[#This Row],[SibSp]:[Ones]],$R$4:$AA$4)</f>
        <v>0.22158063769764097</v>
      </c>
      <c r="AD7" s="3">
        <f>SUMPRODUCT(Table134[[#This Row],[SibSp]:[Ones]],$R$5:$AA$5)</f>
        <v>0.18721133042044297</v>
      </c>
      <c r="AE7">
        <f t="shared" si="2"/>
        <v>0.22158063769764097</v>
      </c>
      <c r="AF7">
        <f t="shared" si="3"/>
        <v>0.18721133042044297</v>
      </c>
      <c r="AG7">
        <f t="shared" si="4"/>
        <v>0.40879196811808394</v>
      </c>
      <c r="AH7">
        <f>(Table134[[#This Row],[Survived]]-AG8)^2</f>
        <v>0.48448797655722153</v>
      </c>
    </row>
    <row r="8" spans="1:34" x14ac:dyDescent="0.35">
      <c r="A8">
        <v>0</v>
      </c>
      <c r="B8" t="s">
        <v>9</v>
      </c>
      <c r="C8">
        <v>3</v>
      </c>
      <c r="D8" t="s">
        <v>8</v>
      </c>
      <c r="E8">
        <v>35</v>
      </c>
      <c r="F8" s="2">
        <v>8.0500000000000007</v>
      </c>
      <c r="G8">
        <v>0</v>
      </c>
      <c r="H8">
        <v>0</v>
      </c>
      <c r="I8" s="3">
        <f>Table134[Age]/$E$1</f>
        <v>0.4375</v>
      </c>
      <c r="J8" s="3">
        <f>LOG10(Table134[Fare] + 1)</f>
        <v>0.9566485792052033</v>
      </c>
      <c r="K8" s="5">
        <v>0</v>
      </c>
      <c r="L8">
        <v>0</v>
      </c>
      <c r="M8">
        <f t="shared" si="0"/>
        <v>1</v>
      </c>
      <c r="N8">
        <f t="shared" si="1"/>
        <v>0</v>
      </c>
      <c r="O8">
        <f>IF(Table134[Sex]="male",1,0)</f>
        <v>1</v>
      </c>
      <c r="P8">
        <v>1</v>
      </c>
      <c r="Z8" s="1" t="s">
        <v>31</v>
      </c>
      <c r="AA8">
        <f>AVERAGE(AD662:AD715)</f>
        <v>0.13667631749665446</v>
      </c>
      <c r="AC8" s="3">
        <f>SUMPRODUCT(Table134[[#This Row],[SibSp]:[Ones]],$R$4:$AA$4)</f>
        <v>0.1906880552537385</v>
      </c>
      <c r="AD8" s="3">
        <f>SUMPRODUCT(Table134[[#This Row],[SibSp]:[Ones]],$R$5:$AA$5)</f>
        <v>0.11326023936998597</v>
      </c>
      <c r="AE8">
        <f t="shared" si="2"/>
        <v>0.1906880552537385</v>
      </c>
      <c r="AF8">
        <f t="shared" si="3"/>
        <v>0.11326023936998597</v>
      </c>
      <c r="AG8">
        <f t="shared" si="4"/>
        <v>0.30394829462372447</v>
      </c>
      <c r="AH8">
        <f>(Table134[[#This Row],[Survived]]-AG9)^2</f>
        <v>9.2384565804670415E-2</v>
      </c>
    </row>
    <row r="9" spans="1:34" x14ac:dyDescent="0.35">
      <c r="A9">
        <v>0</v>
      </c>
      <c r="B9" t="s">
        <v>12</v>
      </c>
      <c r="C9">
        <v>3</v>
      </c>
      <c r="D9" t="s">
        <v>8</v>
      </c>
      <c r="F9" s="2">
        <v>8.4582999999999995</v>
      </c>
      <c r="G9">
        <v>0</v>
      </c>
      <c r="H9">
        <v>0</v>
      </c>
      <c r="I9" s="3">
        <f>Table134[Age]/$E$1</f>
        <v>0</v>
      </c>
      <c r="J9" s="3">
        <f>LOG10(Table134[Fare] + 1)</f>
        <v>0.9758130849255795</v>
      </c>
      <c r="K9" s="5">
        <v>0</v>
      </c>
      <c r="L9">
        <v>0</v>
      </c>
      <c r="M9">
        <f t="shared" si="0"/>
        <v>1</v>
      </c>
      <c r="N9">
        <f t="shared" si="1"/>
        <v>0</v>
      </c>
      <c r="O9">
        <f>IF(Table134[Sex]="male",1,0)</f>
        <v>1</v>
      </c>
      <c r="P9">
        <v>1</v>
      </c>
      <c r="AC9" s="3">
        <f>SUMPRODUCT(Table134[[#This Row],[SibSp]:[Ones]],$R$4:$AA$4)</f>
        <v>0.1906880552537385</v>
      </c>
      <c r="AD9" s="3">
        <f>SUMPRODUCT(Table134[[#This Row],[SibSp]:[Ones]],$R$5:$AA$5)</f>
        <v>0.11326023936998597</v>
      </c>
      <c r="AE9">
        <f t="shared" si="2"/>
        <v>0.1906880552537385</v>
      </c>
      <c r="AF9">
        <f t="shared" si="3"/>
        <v>0.11326023936998597</v>
      </c>
      <c r="AG9">
        <f t="shared" si="4"/>
        <v>0.30394829462372447</v>
      </c>
      <c r="AH9">
        <f>(Table134[[#This Row],[Survived]]-AG10)^2</f>
        <v>0.1892208740492948</v>
      </c>
    </row>
    <row r="10" spans="1:34" x14ac:dyDescent="0.35">
      <c r="A10">
        <v>0</v>
      </c>
      <c r="B10" t="s">
        <v>9</v>
      </c>
      <c r="C10">
        <v>1</v>
      </c>
      <c r="D10" t="s">
        <v>8</v>
      </c>
      <c r="E10">
        <v>54</v>
      </c>
      <c r="F10" s="2">
        <v>51.862499999999997</v>
      </c>
      <c r="G10">
        <v>0</v>
      </c>
      <c r="H10">
        <v>0</v>
      </c>
      <c r="I10" s="3">
        <f>Table134[Age]/$E$1</f>
        <v>0.67500000000000004</v>
      </c>
      <c r="J10" s="3">
        <f>LOG10(Table134[Fare] + 1)</f>
        <v>1.7231476981549567</v>
      </c>
      <c r="K10" s="5">
        <v>1</v>
      </c>
      <c r="L10">
        <v>0</v>
      </c>
      <c r="M10">
        <f t="shared" si="0"/>
        <v>1</v>
      </c>
      <c r="N10">
        <f t="shared" si="1"/>
        <v>0</v>
      </c>
      <c r="O10">
        <f>IF(Table134[Sex]="male",1,0)</f>
        <v>1</v>
      </c>
      <c r="P10">
        <v>1</v>
      </c>
      <c r="AC10" s="3">
        <f>SUMPRODUCT(Table134[[#This Row],[SibSp]:[Ones]],$R$4:$AA$4)</f>
        <v>0.24535070342085169</v>
      </c>
      <c r="AD10" s="3">
        <f>SUMPRODUCT(Table134[[#This Row],[SibSp]:[Ones]],$R$5:$AA$5)</f>
        <v>0.18964455408122133</v>
      </c>
      <c r="AE10">
        <f t="shared" si="2"/>
        <v>0.24535070342085169</v>
      </c>
      <c r="AF10">
        <f t="shared" si="3"/>
        <v>0.18964455408122133</v>
      </c>
      <c r="AG10">
        <f t="shared" si="4"/>
        <v>0.43499525750207302</v>
      </c>
      <c r="AH10">
        <f>(Table134[[#This Row],[Survived]]-AG11)^2</f>
        <v>0.12509445784561915</v>
      </c>
    </row>
    <row r="11" spans="1:34" x14ac:dyDescent="0.35">
      <c r="A11">
        <v>0</v>
      </c>
      <c r="B11" t="s">
        <v>9</v>
      </c>
      <c r="C11">
        <v>3</v>
      </c>
      <c r="D11" t="s">
        <v>8</v>
      </c>
      <c r="E11">
        <v>2</v>
      </c>
      <c r="F11" s="2">
        <v>21.074999999999999</v>
      </c>
      <c r="G11">
        <v>3</v>
      </c>
      <c r="H11">
        <v>1</v>
      </c>
      <c r="I11" s="3">
        <f>Table134[Age]/$E$1</f>
        <v>2.5000000000000001E-2</v>
      </c>
      <c r="J11" s="3">
        <f>LOG10(Table134[Fare] + 1)</f>
        <v>1.3439007122496063</v>
      </c>
      <c r="K11" s="5">
        <v>0</v>
      </c>
      <c r="L11">
        <v>0</v>
      </c>
      <c r="M11">
        <f t="shared" si="0"/>
        <v>0</v>
      </c>
      <c r="N11">
        <f t="shared" si="1"/>
        <v>1</v>
      </c>
      <c r="O11">
        <f>IF(Table134[Sex]="male",1,0)</f>
        <v>1</v>
      </c>
      <c r="P11">
        <v>1</v>
      </c>
      <c r="AC11" s="3">
        <f>SUMPRODUCT(Table134[[#This Row],[SibSp]:[Ones]],$R$4:$AA$4)</f>
        <v>0.24285993322391197</v>
      </c>
      <c r="AD11" s="3">
        <f>SUMPRODUCT(Table134[[#This Row],[SibSp]:[Ones]],$R$5:$AA$5)</f>
        <v>0.11082701570920761</v>
      </c>
      <c r="AE11">
        <f t="shared" si="2"/>
        <v>0.24285993322391197</v>
      </c>
      <c r="AF11">
        <f t="shared" si="3"/>
        <v>0.11082701570920761</v>
      </c>
      <c r="AG11">
        <f t="shared" si="4"/>
        <v>0.35368694893311958</v>
      </c>
      <c r="AH11">
        <f>(Table134[[#This Row],[Survived]]-AG12)^2</f>
        <v>0.20778297815644703</v>
      </c>
    </row>
    <row r="12" spans="1:34" x14ac:dyDescent="0.35">
      <c r="A12">
        <v>1</v>
      </c>
      <c r="B12" t="s">
        <v>9</v>
      </c>
      <c r="C12">
        <v>3</v>
      </c>
      <c r="D12" t="s">
        <v>10</v>
      </c>
      <c r="E12">
        <v>27</v>
      </c>
      <c r="F12" s="2">
        <v>11.1333</v>
      </c>
      <c r="G12">
        <v>0</v>
      </c>
      <c r="H12">
        <v>2</v>
      </c>
      <c r="I12" s="3">
        <f>Table134[Age]/$E$1</f>
        <v>0.33750000000000002</v>
      </c>
      <c r="J12" s="3">
        <f>LOG10(Table134[Fare] + 1)</f>
        <v>1.0839789358110461</v>
      </c>
      <c r="K12" s="5">
        <v>0</v>
      </c>
      <c r="L12">
        <v>0</v>
      </c>
      <c r="M12">
        <f t="shared" si="0"/>
        <v>1</v>
      </c>
      <c r="N12">
        <f t="shared" si="1"/>
        <v>0</v>
      </c>
      <c r="O12">
        <f>IF(Table134[Sex]="male",1,0)</f>
        <v>0</v>
      </c>
      <c r="P12">
        <v>1</v>
      </c>
      <c r="AC12" s="3">
        <f>SUMPRODUCT(Table134[[#This Row],[SibSp]:[Ones]],$R$4:$AA$4)</f>
        <v>0.34257194264050683</v>
      </c>
      <c r="AD12" s="3">
        <f>SUMPRODUCT(Table134[[#This Row],[SibSp]:[Ones]],$R$5:$AA$5)</f>
        <v>0.11326023936998597</v>
      </c>
      <c r="AE12">
        <f t="shared" si="2"/>
        <v>0.34257194264050683</v>
      </c>
      <c r="AF12">
        <f t="shared" si="3"/>
        <v>0.11326023936998597</v>
      </c>
      <c r="AG12">
        <f t="shared" si="4"/>
        <v>0.4558321820104928</v>
      </c>
      <c r="AH12">
        <f>(Table134[[#This Row],[Survived]]-AG13)^2</f>
        <v>0.48448797655722153</v>
      </c>
    </row>
    <row r="13" spans="1:34" x14ac:dyDescent="0.35">
      <c r="A13">
        <v>1</v>
      </c>
      <c r="B13" t="s">
        <v>11</v>
      </c>
      <c r="C13">
        <v>2</v>
      </c>
      <c r="D13" t="s">
        <v>10</v>
      </c>
      <c r="E13">
        <v>14</v>
      </c>
      <c r="F13" s="2">
        <v>30.070799999999998</v>
      </c>
      <c r="G13">
        <v>1</v>
      </c>
      <c r="H13">
        <v>0</v>
      </c>
      <c r="I13" s="3">
        <f>Table134[Age]/$E$1</f>
        <v>0.17499999999999999</v>
      </c>
      <c r="J13" s="3">
        <f>LOG10(Table134[Fare] + 1)</f>
        <v>1.492352435460081</v>
      </c>
      <c r="K13" s="5">
        <v>0</v>
      </c>
      <c r="L13">
        <v>1</v>
      </c>
      <c r="M13">
        <f t="shared" si="0"/>
        <v>1</v>
      </c>
      <c r="N13">
        <f t="shared" si="1"/>
        <v>0</v>
      </c>
      <c r="O13">
        <f>IF(Table134[Sex]="male",1,0)</f>
        <v>0</v>
      </c>
      <c r="P13">
        <v>1</v>
      </c>
      <c r="AC13" s="3">
        <f>SUMPRODUCT(Table134[[#This Row],[SibSp]:[Ones]],$R$4:$AA$4)</f>
        <v>0.1906880552537385</v>
      </c>
      <c r="AD13" s="3">
        <f>SUMPRODUCT(Table134[[#This Row],[SibSp]:[Ones]],$R$5:$AA$5)</f>
        <v>0.11326023936998597</v>
      </c>
      <c r="AE13">
        <f t="shared" si="2"/>
        <v>0.1906880552537385</v>
      </c>
      <c r="AF13">
        <f t="shared" si="3"/>
        <v>0.11326023936998597</v>
      </c>
      <c r="AG13">
        <f t="shared" si="4"/>
        <v>0.30394829462372447</v>
      </c>
      <c r="AH13">
        <f>(Table134[[#This Row],[Survived]]-AG14)^2</f>
        <v>0.38453611653441228</v>
      </c>
    </row>
    <row r="14" spans="1:34" x14ac:dyDescent="0.35">
      <c r="A14">
        <v>1</v>
      </c>
      <c r="B14" t="s">
        <v>9</v>
      </c>
      <c r="C14">
        <v>3</v>
      </c>
      <c r="D14" t="s">
        <v>10</v>
      </c>
      <c r="E14">
        <v>4</v>
      </c>
      <c r="F14" s="2">
        <v>16.7</v>
      </c>
      <c r="G14">
        <v>1</v>
      </c>
      <c r="H14">
        <v>1</v>
      </c>
      <c r="I14" s="3">
        <f>Table134[Age]/$E$1</f>
        <v>0.05</v>
      </c>
      <c r="J14" s="3">
        <f>LOG10(Table134[Fare] + 1)</f>
        <v>1.2479732663618066</v>
      </c>
      <c r="K14" s="5">
        <v>0</v>
      </c>
      <c r="L14">
        <v>0</v>
      </c>
      <c r="M14">
        <f t="shared" si="0"/>
        <v>1</v>
      </c>
      <c r="N14">
        <f t="shared" si="1"/>
        <v>0</v>
      </c>
      <c r="O14">
        <f>IF(Table134[Sex]="male",1,0)</f>
        <v>0</v>
      </c>
      <c r="P14">
        <v>1</v>
      </c>
      <c r="AC14" s="3">
        <f>SUMPRODUCT(Table134[[#This Row],[SibSp]:[Ones]],$R$4:$AA$4)</f>
        <v>0.26662999894712269</v>
      </c>
      <c r="AD14" s="3">
        <f>SUMPRODUCT(Table134[[#This Row],[SibSp]:[Ones]],$R$5:$AA$5)</f>
        <v>0.11326023936998597</v>
      </c>
      <c r="AE14">
        <f t="shared" si="2"/>
        <v>0.26662999894712269</v>
      </c>
      <c r="AF14">
        <f t="shared" si="3"/>
        <v>0.11326023936998597</v>
      </c>
      <c r="AG14">
        <f t="shared" si="4"/>
        <v>0.37989023831710866</v>
      </c>
      <c r="AH14">
        <f>(Table134[[#This Row],[Survived]]-AG15)^2</f>
        <v>0.31923035904514879</v>
      </c>
    </row>
    <row r="15" spans="1:34" x14ac:dyDescent="0.35">
      <c r="A15">
        <v>1</v>
      </c>
      <c r="B15" t="s">
        <v>9</v>
      </c>
      <c r="C15">
        <v>1</v>
      </c>
      <c r="D15" t="s">
        <v>10</v>
      </c>
      <c r="E15">
        <v>58</v>
      </c>
      <c r="F15" s="2">
        <v>26.55</v>
      </c>
      <c r="G15">
        <v>0</v>
      </c>
      <c r="H15">
        <v>0</v>
      </c>
      <c r="I15" s="3">
        <f>Table134[Age]/$E$1</f>
        <v>0.72499999999999998</v>
      </c>
      <c r="J15" s="3">
        <f>LOG10(Table134[Fare] + 1)</f>
        <v>1.4401216031878039</v>
      </c>
      <c r="K15" s="5">
        <v>1</v>
      </c>
      <c r="L15">
        <v>0</v>
      </c>
      <c r="M15">
        <f t="shared" si="0"/>
        <v>1</v>
      </c>
      <c r="N15">
        <f t="shared" si="1"/>
        <v>0</v>
      </c>
      <c r="O15">
        <f>IF(Table134[Sex]="male",1,0)</f>
        <v>0</v>
      </c>
      <c r="P15">
        <v>1</v>
      </c>
      <c r="AC15" s="3">
        <f>SUMPRODUCT(Table134[[#This Row],[SibSp]:[Ones]],$R$4:$AA$4)</f>
        <v>0.24535070342085169</v>
      </c>
      <c r="AD15" s="3">
        <f>SUMPRODUCT(Table134[[#This Row],[SibSp]:[Ones]],$R$5:$AA$5)</f>
        <v>0.18964455408122133</v>
      </c>
      <c r="AE15">
        <f t="shared" si="2"/>
        <v>0.24535070342085169</v>
      </c>
      <c r="AF15">
        <f t="shared" si="3"/>
        <v>0.18964455408122133</v>
      </c>
      <c r="AG15">
        <f t="shared" si="4"/>
        <v>0.43499525750207302</v>
      </c>
      <c r="AH15">
        <f>(Table134[[#This Row],[Survived]]-AG16)^2</f>
        <v>0.48448797655722153</v>
      </c>
    </row>
    <row r="16" spans="1:34" x14ac:dyDescent="0.35">
      <c r="A16">
        <v>0</v>
      </c>
      <c r="B16" t="s">
        <v>9</v>
      </c>
      <c r="C16">
        <v>3</v>
      </c>
      <c r="D16" t="s">
        <v>8</v>
      </c>
      <c r="E16">
        <v>20</v>
      </c>
      <c r="F16" s="2">
        <v>8.0500000000000007</v>
      </c>
      <c r="G16">
        <v>0</v>
      </c>
      <c r="H16">
        <v>0</v>
      </c>
      <c r="I16" s="3">
        <f>Table134[Age]/$E$1</f>
        <v>0.25</v>
      </c>
      <c r="J16" s="3">
        <f>LOG10(Table134[Fare] + 1)</f>
        <v>0.9566485792052033</v>
      </c>
      <c r="K16" s="5">
        <v>0</v>
      </c>
      <c r="L16">
        <v>0</v>
      </c>
      <c r="M16">
        <f t="shared" si="0"/>
        <v>1</v>
      </c>
      <c r="N16">
        <f t="shared" si="1"/>
        <v>0</v>
      </c>
      <c r="O16">
        <f>IF(Table134[Sex]="male",1,0)</f>
        <v>1</v>
      </c>
      <c r="P16">
        <v>1</v>
      </c>
      <c r="AC16" s="3">
        <f>SUMPRODUCT(Table134[[#This Row],[SibSp]:[Ones]],$R$4:$AA$4)</f>
        <v>0.1906880552537385</v>
      </c>
      <c r="AD16" s="3">
        <f>SUMPRODUCT(Table134[[#This Row],[SibSp]:[Ones]],$R$5:$AA$5)</f>
        <v>0.11326023936998597</v>
      </c>
      <c r="AE16">
        <f t="shared" si="2"/>
        <v>0.1906880552537385</v>
      </c>
      <c r="AF16">
        <f t="shared" si="3"/>
        <v>0.11326023936998597</v>
      </c>
      <c r="AG16">
        <f t="shared" si="4"/>
        <v>0.30394829462372447</v>
      </c>
      <c r="AH16">
        <f>(Table134[[#This Row],[Survived]]-AG17)^2</f>
        <v>0.46738827886304901</v>
      </c>
    </row>
    <row r="17" spans="1:34" x14ac:dyDescent="0.35">
      <c r="A17">
        <v>0</v>
      </c>
      <c r="B17" t="s">
        <v>9</v>
      </c>
      <c r="C17">
        <v>3</v>
      </c>
      <c r="D17" t="s">
        <v>8</v>
      </c>
      <c r="E17">
        <v>39</v>
      </c>
      <c r="F17" s="2">
        <v>31.274999999999999</v>
      </c>
      <c r="G17">
        <v>1</v>
      </c>
      <c r="H17">
        <v>5</v>
      </c>
      <c r="I17" s="3">
        <f>Table134[Age]/$E$1</f>
        <v>0.48749999999999999</v>
      </c>
      <c r="J17" s="3">
        <f>LOG10(Table134[Fare] + 1)</f>
        <v>1.5088662509384578</v>
      </c>
      <c r="K17" s="5">
        <v>0</v>
      </c>
      <c r="L17">
        <v>0</v>
      </c>
      <c r="M17">
        <f t="shared" si="0"/>
        <v>1</v>
      </c>
      <c r="N17">
        <f t="shared" si="1"/>
        <v>0</v>
      </c>
      <c r="O17">
        <f>IF(Table134[Sex]="male",1,0)</f>
        <v>1</v>
      </c>
      <c r="P17">
        <v>1</v>
      </c>
      <c r="AC17" s="3">
        <f>SUMPRODUCT(Table134[[#This Row],[SibSp]:[Ones]],$R$4:$AA$4)</f>
        <v>0.57039777372065936</v>
      </c>
      <c r="AD17" s="3">
        <f>SUMPRODUCT(Table134[[#This Row],[SibSp]:[Ones]],$R$5:$AA$5)</f>
        <v>0.11326023936998597</v>
      </c>
      <c r="AE17">
        <f t="shared" si="2"/>
        <v>0.57039777372065936</v>
      </c>
      <c r="AF17">
        <f t="shared" si="3"/>
        <v>0.11326023936998597</v>
      </c>
      <c r="AG17">
        <f t="shared" si="4"/>
        <v>0.68365801309064533</v>
      </c>
      <c r="AH17">
        <f>(Table134[[#This Row],[Survived]]-AG18)^2</f>
        <v>7.714228793562064E-2</v>
      </c>
    </row>
    <row r="18" spans="1:34" x14ac:dyDescent="0.35">
      <c r="A18">
        <v>0</v>
      </c>
      <c r="B18" t="s">
        <v>9</v>
      </c>
      <c r="C18">
        <v>3</v>
      </c>
      <c r="D18" t="s">
        <v>10</v>
      </c>
      <c r="E18">
        <v>14</v>
      </c>
      <c r="F18" s="2">
        <v>7.8541999999999996</v>
      </c>
      <c r="G18">
        <v>0</v>
      </c>
      <c r="H18">
        <v>0</v>
      </c>
      <c r="I18" s="3">
        <f>Table134[Age]/$E$1</f>
        <v>0.17499999999999999</v>
      </c>
      <c r="J18" s="3">
        <f>LOG10(Table134[Fare] + 1)</f>
        <v>0.94714932766263737</v>
      </c>
      <c r="K18" s="5">
        <v>0</v>
      </c>
      <c r="L18">
        <v>0</v>
      </c>
      <c r="M18">
        <f t="shared" si="0"/>
        <v>0</v>
      </c>
      <c r="N18">
        <f t="shared" si="1"/>
        <v>0</v>
      </c>
      <c r="O18">
        <f>IF(Table134[Sex]="male",1,0)</f>
        <v>0</v>
      </c>
      <c r="P18">
        <v>1</v>
      </c>
      <c r="AC18" s="3">
        <f>SUMPRODUCT(Table134[[#This Row],[SibSp]:[Ones]],$R$4:$AA$4)</f>
        <v>0.16691798953052778</v>
      </c>
      <c r="AD18" s="3">
        <f>SUMPRODUCT(Table134[[#This Row],[SibSp]:[Ones]],$R$5:$AA$5)</f>
        <v>0.11082701570920761</v>
      </c>
      <c r="AE18">
        <f t="shared" si="2"/>
        <v>0.16691798953052778</v>
      </c>
      <c r="AF18">
        <f t="shared" si="3"/>
        <v>0.11082701570920761</v>
      </c>
      <c r="AG18">
        <f t="shared" si="4"/>
        <v>0.27774500523973539</v>
      </c>
      <c r="AH18">
        <f>(Table134[[#This Row],[Survived]]-AG19)^2</f>
        <v>9.2384565804670415E-2</v>
      </c>
    </row>
    <row r="19" spans="1:34" x14ac:dyDescent="0.35">
      <c r="A19">
        <v>1</v>
      </c>
      <c r="B19" t="s">
        <v>9</v>
      </c>
      <c r="C19">
        <v>2</v>
      </c>
      <c r="D19" t="s">
        <v>10</v>
      </c>
      <c r="E19">
        <v>55</v>
      </c>
      <c r="F19" s="2">
        <v>16</v>
      </c>
      <c r="G19">
        <v>0</v>
      </c>
      <c r="H19">
        <v>0</v>
      </c>
      <c r="I19" s="3">
        <f>Table134[Age]/$E$1</f>
        <v>0.6875</v>
      </c>
      <c r="J19" s="3">
        <f>LOG10(Table134[Fare] + 1)</f>
        <v>1.2304489213782739</v>
      </c>
      <c r="K19" s="5">
        <v>0</v>
      </c>
      <c r="L19">
        <v>1</v>
      </c>
      <c r="M19">
        <f t="shared" si="0"/>
        <v>1</v>
      </c>
      <c r="N19">
        <f t="shared" si="1"/>
        <v>0</v>
      </c>
      <c r="O19">
        <f>IF(Table134[Sex]="male",1,0)</f>
        <v>0</v>
      </c>
      <c r="P19">
        <v>1</v>
      </c>
      <c r="AC19" s="3">
        <f>SUMPRODUCT(Table134[[#This Row],[SibSp]:[Ones]],$R$4:$AA$4)</f>
        <v>0.1906880552537385</v>
      </c>
      <c r="AD19" s="3">
        <f>SUMPRODUCT(Table134[[#This Row],[SibSp]:[Ones]],$R$5:$AA$5)</f>
        <v>0.11326023936998597</v>
      </c>
      <c r="AE19">
        <f t="shared" si="2"/>
        <v>0.1906880552537385</v>
      </c>
      <c r="AF19">
        <f t="shared" si="3"/>
        <v>0.11326023936998597</v>
      </c>
      <c r="AG19">
        <f t="shared" si="4"/>
        <v>0.30394829462372447</v>
      </c>
      <c r="AH19">
        <f>(Table134[[#This Row],[Survived]]-AG20)^2</f>
        <v>0.38453611653441228</v>
      </c>
    </row>
    <row r="20" spans="1:34" x14ac:dyDescent="0.35">
      <c r="A20">
        <v>0</v>
      </c>
      <c r="B20" t="s">
        <v>12</v>
      </c>
      <c r="C20">
        <v>3</v>
      </c>
      <c r="D20" t="s">
        <v>8</v>
      </c>
      <c r="E20">
        <v>2</v>
      </c>
      <c r="F20" s="2">
        <v>29.125</v>
      </c>
      <c r="G20">
        <v>4</v>
      </c>
      <c r="H20">
        <v>1</v>
      </c>
      <c r="I20" s="3">
        <f>Table134[Age]/$E$1</f>
        <v>2.5000000000000001E-2</v>
      </c>
      <c r="J20" s="3">
        <f>LOG10(Table134[Fare] + 1)</f>
        <v>1.4789270555829248</v>
      </c>
      <c r="K20" s="5">
        <v>0</v>
      </c>
      <c r="L20">
        <v>0</v>
      </c>
      <c r="M20">
        <f t="shared" si="0"/>
        <v>1</v>
      </c>
      <c r="N20">
        <f t="shared" si="1"/>
        <v>0</v>
      </c>
      <c r="O20">
        <f>IF(Table134[Sex]="male",1,0)</f>
        <v>1</v>
      </c>
      <c r="P20">
        <v>1</v>
      </c>
      <c r="AC20" s="3">
        <f>SUMPRODUCT(Table134[[#This Row],[SibSp]:[Ones]],$R$4:$AA$4)</f>
        <v>0.26662999894712269</v>
      </c>
      <c r="AD20" s="3">
        <f>SUMPRODUCT(Table134[[#This Row],[SibSp]:[Ones]],$R$5:$AA$5)</f>
        <v>0.11326023936998597</v>
      </c>
      <c r="AE20">
        <f t="shared" si="2"/>
        <v>0.26662999894712269</v>
      </c>
      <c r="AF20">
        <f t="shared" si="3"/>
        <v>0.11326023936998597</v>
      </c>
      <c r="AG20">
        <f t="shared" si="4"/>
        <v>0.37989023831710866</v>
      </c>
      <c r="AH20">
        <f>(Table134[[#This Row],[Survived]]-AG21)^2</f>
        <v>7.714228793562064E-2</v>
      </c>
    </row>
    <row r="21" spans="1:34" x14ac:dyDescent="0.35">
      <c r="A21">
        <v>1</v>
      </c>
      <c r="B21" t="s">
        <v>9</v>
      </c>
      <c r="C21">
        <v>2</v>
      </c>
      <c r="D21" t="s">
        <v>8</v>
      </c>
      <c r="F21" s="2">
        <v>13</v>
      </c>
      <c r="G21">
        <v>0</v>
      </c>
      <c r="H21">
        <v>0</v>
      </c>
      <c r="I21" s="3">
        <f>Table134[Age]/$E$1</f>
        <v>0</v>
      </c>
      <c r="J21" s="3">
        <f>LOG10(Table134[Fare] + 1)</f>
        <v>1.146128035678238</v>
      </c>
      <c r="K21" s="5">
        <v>0</v>
      </c>
      <c r="L21">
        <v>1</v>
      </c>
      <c r="M21">
        <f t="shared" si="0"/>
        <v>0</v>
      </c>
      <c r="N21">
        <f t="shared" si="1"/>
        <v>1</v>
      </c>
      <c r="O21">
        <f>IF(Table134[Sex]="male",1,0)</f>
        <v>1</v>
      </c>
      <c r="P21">
        <v>1</v>
      </c>
      <c r="AC21" s="3">
        <f>SUMPRODUCT(Table134[[#This Row],[SibSp]:[Ones]],$R$4:$AA$4)</f>
        <v>0.16691798953052778</v>
      </c>
      <c r="AD21" s="3">
        <f>SUMPRODUCT(Table134[[#This Row],[SibSp]:[Ones]],$R$5:$AA$5)</f>
        <v>0.11082701570920761</v>
      </c>
      <c r="AE21">
        <f t="shared" si="2"/>
        <v>0.16691798953052778</v>
      </c>
      <c r="AF21">
        <f t="shared" si="3"/>
        <v>0.11082701570920761</v>
      </c>
      <c r="AG21">
        <f t="shared" si="4"/>
        <v>0.27774500523973539</v>
      </c>
      <c r="AH21">
        <f>(Table134[[#This Row],[Survived]]-AG22)^2</f>
        <v>0.48448797655722153</v>
      </c>
    </row>
    <row r="22" spans="1:34" x14ac:dyDescent="0.35">
      <c r="A22">
        <v>0</v>
      </c>
      <c r="B22" t="s">
        <v>9</v>
      </c>
      <c r="C22">
        <v>3</v>
      </c>
      <c r="D22" t="s">
        <v>10</v>
      </c>
      <c r="E22">
        <v>31</v>
      </c>
      <c r="F22" s="2">
        <v>18</v>
      </c>
      <c r="G22">
        <v>1</v>
      </c>
      <c r="H22">
        <v>0</v>
      </c>
      <c r="I22" s="3">
        <f>Table134[Age]/$E$1</f>
        <v>0.38750000000000001</v>
      </c>
      <c r="J22" s="3">
        <f>LOG10(Table134[Fare] + 1)</f>
        <v>1.2787536009528289</v>
      </c>
      <c r="K22" s="5">
        <v>0</v>
      </c>
      <c r="L22">
        <v>0</v>
      </c>
      <c r="M22">
        <f t="shared" si="0"/>
        <v>1</v>
      </c>
      <c r="N22">
        <f t="shared" si="1"/>
        <v>0</v>
      </c>
      <c r="O22">
        <f>IF(Table134[Sex]="male",1,0)</f>
        <v>0</v>
      </c>
      <c r="P22">
        <v>1</v>
      </c>
      <c r="AC22" s="3">
        <f>SUMPRODUCT(Table134[[#This Row],[SibSp]:[Ones]],$R$4:$AA$4)</f>
        <v>0.1906880552537385</v>
      </c>
      <c r="AD22" s="3">
        <f>SUMPRODUCT(Table134[[#This Row],[SibSp]:[Ones]],$R$5:$AA$5)</f>
        <v>0.11326023936998597</v>
      </c>
      <c r="AE22">
        <f t="shared" si="2"/>
        <v>0.1906880552537385</v>
      </c>
      <c r="AF22">
        <f t="shared" si="3"/>
        <v>0.11326023936998597</v>
      </c>
      <c r="AG22">
        <f t="shared" si="4"/>
        <v>0.30394829462372447</v>
      </c>
      <c r="AH22">
        <f>(Table134[[#This Row],[Survived]]-AG23)^2</f>
        <v>9.2384565804670415E-2</v>
      </c>
    </row>
    <row r="23" spans="1:34" x14ac:dyDescent="0.35">
      <c r="A23">
        <v>1</v>
      </c>
      <c r="B23" t="s">
        <v>11</v>
      </c>
      <c r="C23">
        <v>3</v>
      </c>
      <c r="D23" t="s">
        <v>10</v>
      </c>
      <c r="F23" s="2">
        <v>7.2249999999999996</v>
      </c>
      <c r="G23">
        <v>0</v>
      </c>
      <c r="H23">
        <v>0</v>
      </c>
      <c r="I23" s="3">
        <f>Table134[Age]/$E$1</f>
        <v>0</v>
      </c>
      <c r="J23" s="3">
        <f>LOG10(Table134[Fare] + 1)</f>
        <v>0.91513590662201194</v>
      </c>
      <c r="K23" s="5">
        <v>0</v>
      </c>
      <c r="L23">
        <v>0</v>
      </c>
      <c r="M23">
        <f t="shared" si="0"/>
        <v>1</v>
      </c>
      <c r="N23">
        <f t="shared" si="1"/>
        <v>0</v>
      </c>
      <c r="O23">
        <f>IF(Table134[Sex]="male",1,0)</f>
        <v>0</v>
      </c>
      <c r="P23">
        <v>1</v>
      </c>
      <c r="AC23" s="3">
        <f>SUMPRODUCT(Table134[[#This Row],[SibSp]:[Ones]],$R$4:$AA$4)</f>
        <v>0.1906880552537385</v>
      </c>
      <c r="AD23" s="3">
        <f>SUMPRODUCT(Table134[[#This Row],[SibSp]:[Ones]],$R$5:$AA$5)</f>
        <v>0.11326023936998597</v>
      </c>
      <c r="AE23">
        <f t="shared" si="2"/>
        <v>0.1906880552537385</v>
      </c>
      <c r="AF23">
        <f t="shared" si="3"/>
        <v>0.11326023936998597</v>
      </c>
      <c r="AG23">
        <f t="shared" si="4"/>
        <v>0.30394829462372447</v>
      </c>
      <c r="AH23">
        <f>(Table134[[#This Row],[Survived]]-AG24)^2</f>
        <v>0.52165227745614984</v>
      </c>
    </row>
    <row r="24" spans="1:34" x14ac:dyDescent="0.35">
      <c r="A24">
        <v>0</v>
      </c>
      <c r="B24" t="s">
        <v>9</v>
      </c>
      <c r="C24">
        <v>2</v>
      </c>
      <c r="D24" t="s">
        <v>8</v>
      </c>
      <c r="E24">
        <v>35</v>
      </c>
      <c r="F24" s="2">
        <v>26</v>
      </c>
      <c r="G24">
        <v>0</v>
      </c>
      <c r="H24">
        <v>0</v>
      </c>
      <c r="I24" s="3">
        <f>Table134[Age]/$E$1</f>
        <v>0.4375</v>
      </c>
      <c r="J24" s="3">
        <f>LOG10(Table134[Fare] + 1)</f>
        <v>1.4313637641589874</v>
      </c>
      <c r="K24" s="5">
        <v>0</v>
      </c>
      <c r="L24">
        <v>1</v>
      </c>
      <c r="M24">
        <f t="shared" si="0"/>
        <v>0</v>
      </c>
      <c r="N24">
        <f t="shared" si="1"/>
        <v>0</v>
      </c>
      <c r="O24">
        <f>IF(Table134[Sex]="male",1,0)</f>
        <v>1</v>
      </c>
      <c r="P24">
        <v>1</v>
      </c>
      <c r="AC24" s="3">
        <f>SUMPRODUCT(Table134[[#This Row],[SibSp]:[Ones]],$R$4:$AA$4)</f>
        <v>0.16691798953052778</v>
      </c>
      <c r="AD24" s="3">
        <f>SUMPRODUCT(Table134[[#This Row],[SibSp]:[Ones]],$R$5:$AA$5)</f>
        <v>0.11082701570920761</v>
      </c>
      <c r="AE24">
        <f t="shared" si="2"/>
        <v>0.16691798953052778</v>
      </c>
      <c r="AF24">
        <f t="shared" si="3"/>
        <v>0.11082701570920761</v>
      </c>
      <c r="AG24">
        <f t="shared" si="4"/>
        <v>0.27774500523973539</v>
      </c>
      <c r="AH24">
        <f>(Table134[[#This Row],[Survived]]-AG25)^2</f>
        <v>9.2384565804670415E-2</v>
      </c>
    </row>
    <row r="25" spans="1:34" x14ac:dyDescent="0.35">
      <c r="A25">
        <v>1</v>
      </c>
      <c r="B25" t="s">
        <v>9</v>
      </c>
      <c r="C25">
        <v>2</v>
      </c>
      <c r="D25" t="s">
        <v>8</v>
      </c>
      <c r="E25">
        <v>34</v>
      </c>
      <c r="F25" s="2">
        <v>13</v>
      </c>
      <c r="G25">
        <v>0</v>
      </c>
      <c r="H25">
        <v>0</v>
      </c>
      <c r="I25" s="3">
        <f>Table134[Age]/$E$1</f>
        <v>0.42499999999999999</v>
      </c>
      <c r="J25" s="3">
        <f>LOG10(Table134[Fare] + 1)</f>
        <v>1.146128035678238</v>
      </c>
      <c r="K25" s="5">
        <v>0</v>
      </c>
      <c r="L25">
        <v>1</v>
      </c>
      <c r="M25">
        <f t="shared" si="0"/>
        <v>1</v>
      </c>
      <c r="N25">
        <f t="shared" si="1"/>
        <v>0</v>
      </c>
      <c r="O25">
        <f>IF(Table134[Sex]="male",1,0)</f>
        <v>1</v>
      </c>
      <c r="P25">
        <v>1</v>
      </c>
      <c r="AC25" s="3">
        <f>SUMPRODUCT(Table134[[#This Row],[SibSp]:[Ones]],$R$4:$AA$4)</f>
        <v>0.1906880552537385</v>
      </c>
      <c r="AD25" s="3">
        <f>SUMPRODUCT(Table134[[#This Row],[SibSp]:[Ones]],$R$5:$AA$5)</f>
        <v>0.11326023936998597</v>
      </c>
      <c r="AE25">
        <f t="shared" si="2"/>
        <v>0.1906880552537385</v>
      </c>
      <c r="AF25">
        <f t="shared" si="3"/>
        <v>0.11326023936998597</v>
      </c>
      <c r="AG25">
        <f t="shared" si="4"/>
        <v>0.30394829462372447</v>
      </c>
      <c r="AH25">
        <f>(Table134[[#This Row],[Survived]]-AG26)^2</f>
        <v>0.48448797655722153</v>
      </c>
    </row>
    <row r="26" spans="1:34" x14ac:dyDescent="0.35">
      <c r="A26">
        <v>1</v>
      </c>
      <c r="B26" t="s">
        <v>12</v>
      </c>
      <c r="C26">
        <v>3</v>
      </c>
      <c r="D26" t="s">
        <v>10</v>
      </c>
      <c r="E26">
        <v>15</v>
      </c>
      <c r="F26" s="2">
        <v>8.0291999999999994</v>
      </c>
      <c r="G26">
        <v>0</v>
      </c>
      <c r="H26">
        <v>0</v>
      </c>
      <c r="I26" s="3">
        <f>Table134[Age]/$E$1</f>
        <v>0.1875</v>
      </c>
      <c r="J26" s="3">
        <f>LOG10(Table134[Fare] + 1)</f>
        <v>0.95564927290744683</v>
      </c>
      <c r="K26" s="5">
        <v>0</v>
      </c>
      <c r="L26">
        <v>0</v>
      </c>
      <c r="M26">
        <f t="shared" si="0"/>
        <v>1</v>
      </c>
      <c r="N26">
        <f t="shared" si="1"/>
        <v>0</v>
      </c>
      <c r="O26">
        <f>IF(Table134[Sex]="male",1,0)</f>
        <v>0</v>
      </c>
      <c r="P26">
        <v>1</v>
      </c>
      <c r="AC26" s="3">
        <f>SUMPRODUCT(Table134[[#This Row],[SibSp]:[Ones]],$R$4:$AA$4)</f>
        <v>0.1906880552537385</v>
      </c>
      <c r="AD26" s="3">
        <f>SUMPRODUCT(Table134[[#This Row],[SibSp]:[Ones]],$R$5:$AA$5)</f>
        <v>0.11326023936998597</v>
      </c>
      <c r="AE26">
        <f t="shared" si="2"/>
        <v>0.1906880552537385</v>
      </c>
      <c r="AF26">
        <f t="shared" si="3"/>
        <v>0.11326023936998597</v>
      </c>
      <c r="AG26">
        <f t="shared" si="4"/>
        <v>0.30394829462372447</v>
      </c>
      <c r="AH26">
        <f>(Table134[[#This Row],[Survived]]-AG27)^2</f>
        <v>0.31923035904514879</v>
      </c>
    </row>
    <row r="27" spans="1:34" x14ac:dyDescent="0.35">
      <c r="A27">
        <v>1</v>
      </c>
      <c r="B27" t="s">
        <v>9</v>
      </c>
      <c r="C27">
        <v>1</v>
      </c>
      <c r="D27" t="s">
        <v>8</v>
      </c>
      <c r="E27">
        <v>28</v>
      </c>
      <c r="F27" s="2">
        <v>35.5</v>
      </c>
      <c r="G27">
        <v>0</v>
      </c>
      <c r="H27">
        <v>0</v>
      </c>
      <c r="I27" s="3">
        <f>Table134[Age]/$E$1</f>
        <v>0.35</v>
      </c>
      <c r="J27" s="3">
        <f>LOG10(Table134[Fare] + 1)</f>
        <v>1.5622928644564746</v>
      </c>
      <c r="K27" s="5">
        <v>1</v>
      </c>
      <c r="L27">
        <v>0</v>
      </c>
      <c r="M27">
        <f t="shared" si="0"/>
        <v>1</v>
      </c>
      <c r="N27">
        <f t="shared" si="1"/>
        <v>0</v>
      </c>
      <c r="O27">
        <f>IF(Table134[Sex]="male",1,0)</f>
        <v>1</v>
      </c>
      <c r="P27">
        <v>1</v>
      </c>
      <c r="AC27" s="3">
        <f>SUMPRODUCT(Table134[[#This Row],[SibSp]:[Ones]],$R$4:$AA$4)</f>
        <v>0.24535070342085169</v>
      </c>
      <c r="AD27" s="3">
        <f>SUMPRODUCT(Table134[[#This Row],[SibSp]:[Ones]],$R$5:$AA$5)</f>
        <v>0.18964455408122133</v>
      </c>
      <c r="AE27">
        <f t="shared" si="2"/>
        <v>0.24535070342085169</v>
      </c>
      <c r="AF27">
        <f t="shared" si="3"/>
        <v>0.18964455408122133</v>
      </c>
      <c r="AG27">
        <f t="shared" si="4"/>
        <v>0.43499525750207302</v>
      </c>
      <c r="AH27">
        <f>(Table134[[#This Row],[Survived]]-AG28)^2</f>
        <v>0.41772055997937996</v>
      </c>
    </row>
    <row r="28" spans="1:34" x14ac:dyDescent="0.35">
      <c r="A28">
        <v>0</v>
      </c>
      <c r="B28" t="s">
        <v>9</v>
      </c>
      <c r="C28">
        <v>3</v>
      </c>
      <c r="D28" t="s">
        <v>10</v>
      </c>
      <c r="E28">
        <v>8</v>
      </c>
      <c r="F28" s="2">
        <v>21.074999999999999</v>
      </c>
      <c r="G28">
        <v>3</v>
      </c>
      <c r="H28">
        <v>1</v>
      </c>
      <c r="I28" s="3">
        <f>Table134[Age]/$E$1</f>
        <v>0.1</v>
      </c>
      <c r="J28" s="3">
        <f>LOG10(Table134[Fare] + 1)</f>
        <v>1.3439007122496063</v>
      </c>
      <c r="K28" s="5">
        <v>0</v>
      </c>
      <c r="L28">
        <v>0</v>
      </c>
      <c r="M28">
        <f t="shared" si="0"/>
        <v>0</v>
      </c>
      <c r="N28">
        <f t="shared" si="1"/>
        <v>1</v>
      </c>
      <c r="O28">
        <f>IF(Table134[Sex]="male",1,0)</f>
        <v>0</v>
      </c>
      <c r="P28">
        <v>1</v>
      </c>
      <c r="AC28" s="3">
        <f>SUMPRODUCT(Table134[[#This Row],[SibSp]:[Ones]],$R$4:$AA$4)</f>
        <v>0.24285993322391197</v>
      </c>
      <c r="AD28" s="3">
        <f>SUMPRODUCT(Table134[[#This Row],[SibSp]:[Ones]],$R$5:$AA$5)</f>
        <v>0.11082701570920761</v>
      </c>
      <c r="AE28">
        <f t="shared" si="2"/>
        <v>0.24285993322391197</v>
      </c>
      <c r="AF28">
        <f t="shared" si="3"/>
        <v>0.11082701570920761</v>
      </c>
      <c r="AG28">
        <f t="shared" si="4"/>
        <v>0.35368694893311958</v>
      </c>
      <c r="AH28">
        <f>(Table134[[#This Row],[Survived]]-AG29)^2</f>
        <v>0.46738827886304901</v>
      </c>
    </row>
    <row r="29" spans="1:34" x14ac:dyDescent="0.35">
      <c r="A29">
        <v>1</v>
      </c>
      <c r="B29" t="s">
        <v>9</v>
      </c>
      <c r="C29">
        <v>3</v>
      </c>
      <c r="D29" t="s">
        <v>10</v>
      </c>
      <c r="E29">
        <v>38</v>
      </c>
      <c r="F29" s="2">
        <v>31.387499999999999</v>
      </c>
      <c r="G29">
        <v>1</v>
      </c>
      <c r="H29">
        <v>5</v>
      </c>
      <c r="I29" s="3">
        <f>Table134[Age]/$E$1</f>
        <v>0.47499999999999998</v>
      </c>
      <c r="J29" s="3">
        <f>LOG10(Table134[Fare] + 1)</f>
        <v>1.5103774259938814</v>
      </c>
      <c r="K29" s="5">
        <v>0</v>
      </c>
      <c r="L29">
        <v>0</v>
      </c>
      <c r="M29">
        <f t="shared" si="0"/>
        <v>1</v>
      </c>
      <c r="N29">
        <f t="shared" si="1"/>
        <v>0</v>
      </c>
      <c r="O29">
        <f>IF(Table134[Sex]="male",1,0)</f>
        <v>0</v>
      </c>
      <c r="P29">
        <v>1</v>
      </c>
      <c r="AC29" s="3">
        <f>SUMPRODUCT(Table134[[#This Row],[SibSp]:[Ones]],$R$4:$AA$4)</f>
        <v>0.57039777372065936</v>
      </c>
      <c r="AD29" s="3">
        <f>SUMPRODUCT(Table134[[#This Row],[SibSp]:[Ones]],$R$5:$AA$5)</f>
        <v>0.11326023936998597</v>
      </c>
      <c r="AE29">
        <f t="shared" si="2"/>
        <v>0.57039777372065936</v>
      </c>
      <c r="AF29">
        <f t="shared" si="3"/>
        <v>0.11326023936998597</v>
      </c>
      <c r="AG29">
        <f t="shared" si="4"/>
        <v>0.68365801309064533</v>
      </c>
      <c r="AH29">
        <f>(Table134[[#This Row],[Survived]]-AG30)^2</f>
        <v>0.52165227745614984</v>
      </c>
    </row>
    <row r="30" spans="1:34" x14ac:dyDescent="0.35">
      <c r="A30">
        <v>0</v>
      </c>
      <c r="B30" t="s">
        <v>11</v>
      </c>
      <c r="C30">
        <v>3</v>
      </c>
      <c r="D30" t="s">
        <v>8</v>
      </c>
      <c r="F30" s="2">
        <v>7.2249999999999996</v>
      </c>
      <c r="G30">
        <v>0</v>
      </c>
      <c r="H30">
        <v>0</v>
      </c>
      <c r="I30" s="3">
        <f>Table134[Age]/$E$1</f>
        <v>0</v>
      </c>
      <c r="J30" s="3">
        <f>LOG10(Table134[Fare] + 1)</f>
        <v>0.91513590662201194</v>
      </c>
      <c r="K30" s="5">
        <v>0</v>
      </c>
      <c r="L30">
        <v>0</v>
      </c>
      <c r="M30">
        <f t="shared" si="0"/>
        <v>0</v>
      </c>
      <c r="N30">
        <f t="shared" si="1"/>
        <v>0</v>
      </c>
      <c r="O30">
        <f>IF(Table134[Sex]="male",1,0)</f>
        <v>1</v>
      </c>
      <c r="P30">
        <v>1</v>
      </c>
      <c r="AC30" s="3">
        <f>SUMPRODUCT(Table134[[#This Row],[SibSp]:[Ones]],$R$4:$AA$4)</f>
        <v>0.16691798953052778</v>
      </c>
      <c r="AD30" s="3">
        <f>SUMPRODUCT(Table134[[#This Row],[SibSp]:[Ones]],$R$5:$AA$5)</f>
        <v>0.11082701570920761</v>
      </c>
      <c r="AE30">
        <f t="shared" si="2"/>
        <v>0.16691798953052778</v>
      </c>
      <c r="AF30">
        <f t="shared" si="3"/>
        <v>0.11082701570920761</v>
      </c>
      <c r="AG30">
        <f t="shared" si="4"/>
        <v>0.27774500523973539</v>
      </c>
      <c r="AH30">
        <f>(Table134[[#This Row],[Survived]]-AG31)^2</f>
        <v>0.34442713070545755</v>
      </c>
    </row>
    <row r="31" spans="1:34" x14ac:dyDescent="0.35">
      <c r="A31">
        <v>0</v>
      </c>
      <c r="B31" t="s">
        <v>9</v>
      </c>
      <c r="C31">
        <v>1</v>
      </c>
      <c r="D31" t="s">
        <v>8</v>
      </c>
      <c r="E31">
        <v>19</v>
      </c>
      <c r="F31" s="2">
        <v>263</v>
      </c>
      <c r="G31">
        <v>3</v>
      </c>
      <c r="H31">
        <v>2</v>
      </c>
      <c r="I31" s="3">
        <f>Table134[Age]/$E$1</f>
        <v>0.23749999999999999</v>
      </c>
      <c r="J31" s="3">
        <f>LOG10(Table134[Fare] + 1)</f>
        <v>2.4216039268698313</v>
      </c>
      <c r="K31" s="5">
        <v>1</v>
      </c>
      <c r="L31">
        <v>0</v>
      </c>
      <c r="M31">
        <f t="shared" si="0"/>
        <v>1</v>
      </c>
      <c r="N31">
        <f t="shared" si="1"/>
        <v>0</v>
      </c>
      <c r="O31">
        <f>IF(Table134[Sex]="male",1,0)</f>
        <v>1</v>
      </c>
      <c r="P31">
        <v>1</v>
      </c>
      <c r="AC31" s="3">
        <f>SUMPRODUCT(Table134[[#This Row],[SibSp]:[Ones]],$R$4:$AA$4)</f>
        <v>0.39723459080762002</v>
      </c>
      <c r="AD31" s="3">
        <f>SUMPRODUCT(Table134[[#This Row],[SibSp]:[Ones]],$R$5:$AA$5)</f>
        <v>0.18964455408122133</v>
      </c>
      <c r="AE31">
        <f t="shared" si="2"/>
        <v>0.39723459080762002</v>
      </c>
      <c r="AF31">
        <f t="shared" si="3"/>
        <v>0.18964455408122133</v>
      </c>
      <c r="AG31">
        <f t="shared" si="4"/>
        <v>0.5868791448888413</v>
      </c>
      <c r="AH31">
        <f>(Table134[[#This Row],[Survived]]-AG32)^2</f>
        <v>7.714228793562064E-2</v>
      </c>
    </row>
    <row r="32" spans="1:34" x14ac:dyDescent="0.35">
      <c r="A32">
        <v>1</v>
      </c>
      <c r="B32" t="s">
        <v>12</v>
      </c>
      <c r="C32">
        <v>3</v>
      </c>
      <c r="D32" t="s">
        <v>10</v>
      </c>
      <c r="F32" s="2">
        <v>7.8792</v>
      </c>
      <c r="G32">
        <v>0</v>
      </c>
      <c r="H32">
        <v>0</v>
      </c>
      <c r="I32" s="3">
        <f>Table134[Age]/$E$1</f>
        <v>0</v>
      </c>
      <c r="J32" s="3">
        <f>LOG10(Table134[Fare] + 1)</f>
        <v>0.94837383838707923</v>
      </c>
      <c r="K32" s="5">
        <v>0</v>
      </c>
      <c r="L32">
        <v>0</v>
      </c>
      <c r="M32">
        <f t="shared" si="0"/>
        <v>0</v>
      </c>
      <c r="N32">
        <f t="shared" si="1"/>
        <v>1</v>
      </c>
      <c r="O32">
        <f>IF(Table134[Sex]="male",1,0)</f>
        <v>0</v>
      </c>
      <c r="P32">
        <v>1</v>
      </c>
      <c r="AC32" s="3">
        <f>SUMPRODUCT(Table134[[#This Row],[SibSp]:[Ones]],$R$4:$AA$4)</f>
        <v>0.16691798953052778</v>
      </c>
      <c r="AD32" s="3">
        <f>SUMPRODUCT(Table134[[#This Row],[SibSp]:[Ones]],$R$5:$AA$5)</f>
        <v>0.11082701570920761</v>
      </c>
      <c r="AE32">
        <f t="shared" si="2"/>
        <v>0.16691798953052778</v>
      </c>
      <c r="AF32">
        <f t="shared" si="3"/>
        <v>0.11082701570920761</v>
      </c>
      <c r="AG32">
        <f t="shared" si="4"/>
        <v>0.27774500523973539</v>
      </c>
      <c r="AH32">
        <f>(Table134[[#This Row],[Survived]]-AG33)^2</f>
        <v>0.52165227745614984</v>
      </c>
    </row>
    <row r="33" spans="1:34" x14ac:dyDescent="0.35">
      <c r="A33">
        <v>0</v>
      </c>
      <c r="B33" t="s">
        <v>9</v>
      </c>
      <c r="C33">
        <v>3</v>
      </c>
      <c r="D33" t="s">
        <v>8</v>
      </c>
      <c r="F33" s="2">
        <v>7.8958000000000004</v>
      </c>
      <c r="G33">
        <v>0</v>
      </c>
      <c r="H33">
        <v>0</v>
      </c>
      <c r="I33" s="3">
        <f>Table134[Age]/$E$1</f>
        <v>0</v>
      </c>
      <c r="J33" s="3">
        <f>LOG10(Table134[Fare] + 1)</f>
        <v>0.94918501031343461</v>
      </c>
      <c r="K33" s="5">
        <v>0</v>
      </c>
      <c r="L33">
        <v>0</v>
      </c>
      <c r="M33">
        <f t="shared" si="0"/>
        <v>0</v>
      </c>
      <c r="N33">
        <f t="shared" si="1"/>
        <v>1</v>
      </c>
      <c r="O33">
        <f>IF(Table134[Sex]="male",1,0)</f>
        <v>1</v>
      </c>
      <c r="P33">
        <v>1</v>
      </c>
      <c r="AC33" s="3">
        <f>SUMPRODUCT(Table134[[#This Row],[SibSp]:[Ones]],$R$4:$AA$4)</f>
        <v>0.16691798953052778</v>
      </c>
      <c r="AD33" s="3">
        <f>SUMPRODUCT(Table134[[#This Row],[SibSp]:[Ones]],$R$5:$AA$5)</f>
        <v>0.11082701570920761</v>
      </c>
      <c r="AE33">
        <f t="shared" si="2"/>
        <v>0.16691798953052778</v>
      </c>
      <c r="AF33">
        <f t="shared" si="3"/>
        <v>0.11082701570920761</v>
      </c>
      <c r="AG33">
        <f t="shared" si="4"/>
        <v>0.27774500523973539</v>
      </c>
      <c r="AH33">
        <f>(Table134[[#This Row],[Survived]]-AG34)^2</f>
        <v>0.16711087319785656</v>
      </c>
    </row>
    <row r="34" spans="1:34" x14ac:dyDescent="0.35">
      <c r="A34">
        <v>0</v>
      </c>
      <c r="B34" t="s">
        <v>11</v>
      </c>
      <c r="C34">
        <v>1</v>
      </c>
      <c r="D34" t="s">
        <v>8</v>
      </c>
      <c r="E34">
        <v>40</v>
      </c>
      <c r="F34" s="2">
        <v>27.720800000000001</v>
      </c>
      <c r="G34">
        <v>0</v>
      </c>
      <c r="H34">
        <v>0</v>
      </c>
      <c r="I34" s="3">
        <f>Table134[Age]/$E$1</f>
        <v>0.5</v>
      </c>
      <c r="J34" s="3">
        <f>LOG10(Table134[Fare] + 1)</f>
        <v>1.4581965327411079</v>
      </c>
      <c r="K34" s="5">
        <v>1</v>
      </c>
      <c r="L34">
        <v>0</v>
      </c>
      <c r="M34">
        <f t="shared" si="0"/>
        <v>0</v>
      </c>
      <c r="N34">
        <f t="shared" si="1"/>
        <v>0</v>
      </c>
      <c r="O34">
        <f>IF(Table134[Sex]="male",1,0)</f>
        <v>1</v>
      </c>
      <c r="P34">
        <v>1</v>
      </c>
      <c r="AC34" s="3">
        <f>SUMPRODUCT(Table134[[#This Row],[SibSp]:[Ones]],$R$4:$AA$4)</f>
        <v>0.22158063769764097</v>
      </c>
      <c r="AD34" s="3">
        <f>SUMPRODUCT(Table134[[#This Row],[SibSp]:[Ones]],$R$5:$AA$5)</f>
        <v>0.18721133042044297</v>
      </c>
      <c r="AE34">
        <f t="shared" si="2"/>
        <v>0.22158063769764097</v>
      </c>
      <c r="AF34">
        <f t="shared" si="3"/>
        <v>0.18721133042044297</v>
      </c>
      <c r="AG34">
        <f t="shared" si="4"/>
        <v>0.40879196811808394</v>
      </c>
      <c r="AH34">
        <f>(Table134[[#This Row],[Survived]]-AG35)^2</f>
        <v>0.1892208740492948</v>
      </c>
    </row>
    <row r="35" spans="1:34" x14ac:dyDescent="0.35">
      <c r="A35">
        <v>1</v>
      </c>
      <c r="B35" t="s">
        <v>11</v>
      </c>
      <c r="C35">
        <v>1</v>
      </c>
      <c r="D35" t="s">
        <v>10</v>
      </c>
      <c r="F35" s="2">
        <v>146.52080000000001</v>
      </c>
      <c r="G35">
        <v>1</v>
      </c>
      <c r="H35">
        <v>0</v>
      </c>
      <c r="I35" s="3">
        <f>Table134[Age]/$E$1</f>
        <v>0</v>
      </c>
      <c r="J35" s="3">
        <f>LOG10(Table134[Fare] + 1)</f>
        <v>2.1688532588793175</v>
      </c>
      <c r="K35" s="5">
        <v>1</v>
      </c>
      <c r="L35">
        <v>0</v>
      </c>
      <c r="M35">
        <f t="shared" si="0"/>
        <v>1</v>
      </c>
      <c r="N35">
        <f t="shared" si="1"/>
        <v>0</v>
      </c>
      <c r="O35">
        <f>IF(Table134[Sex]="male",1,0)</f>
        <v>0</v>
      </c>
      <c r="P35">
        <v>1</v>
      </c>
      <c r="AC35" s="3">
        <f>SUMPRODUCT(Table134[[#This Row],[SibSp]:[Ones]],$R$4:$AA$4)</f>
        <v>0.24535070342085169</v>
      </c>
      <c r="AD35" s="3">
        <f>SUMPRODUCT(Table134[[#This Row],[SibSp]:[Ones]],$R$5:$AA$5)</f>
        <v>0.18964455408122133</v>
      </c>
      <c r="AE35">
        <f t="shared" si="2"/>
        <v>0.24535070342085169</v>
      </c>
      <c r="AF35">
        <f t="shared" si="3"/>
        <v>0.18964455408122133</v>
      </c>
      <c r="AG35">
        <f t="shared" si="4"/>
        <v>0.43499525750207302</v>
      </c>
      <c r="AH35">
        <f>(Table134[[#This Row],[Survived]]-AG36)^2</f>
        <v>0.52165227745614984</v>
      </c>
    </row>
    <row r="36" spans="1:34" x14ac:dyDescent="0.35">
      <c r="A36">
        <v>1</v>
      </c>
      <c r="B36" t="s">
        <v>12</v>
      </c>
      <c r="C36">
        <v>3</v>
      </c>
      <c r="D36" t="s">
        <v>10</v>
      </c>
      <c r="F36" s="2">
        <v>7.75</v>
      </c>
      <c r="G36">
        <v>0</v>
      </c>
      <c r="H36">
        <v>0</v>
      </c>
      <c r="I36" s="3">
        <f>Table134[Age]/$E$1</f>
        <v>0</v>
      </c>
      <c r="J36" s="3">
        <f>LOG10(Table134[Fare] + 1)</f>
        <v>0.94200805302231327</v>
      </c>
      <c r="K36" s="5">
        <v>0</v>
      </c>
      <c r="L36">
        <v>0</v>
      </c>
      <c r="M36">
        <f t="shared" si="0"/>
        <v>0</v>
      </c>
      <c r="N36">
        <f t="shared" si="1"/>
        <v>1</v>
      </c>
      <c r="O36">
        <f>IF(Table134[Sex]="male",1,0)</f>
        <v>0</v>
      </c>
      <c r="P36">
        <v>1</v>
      </c>
      <c r="AC36" s="3">
        <f>SUMPRODUCT(Table134[[#This Row],[SibSp]:[Ones]],$R$4:$AA$4)</f>
        <v>0.16691798953052778</v>
      </c>
      <c r="AD36" s="3">
        <f>SUMPRODUCT(Table134[[#This Row],[SibSp]:[Ones]],$R$5:$AA$5)</f>
        <v>0.11082701570920761</v>
      </c>
      <c r="AE36">
        <f t="shared" si="2"/>
        <v>0.16691798953052778</v>
      </c>
      <c r="AF36">
        <f t="shared" si="3"/>
        <v>0.11082701570920761</v>
      </c>
      <c r="AG36">
        <f t="shared" si="4"/>
        <v>0.27774500523973539</v>
      </c>
      <c r="AH36">
        <f>(Table134[[#This Row],[Survived]]-AG37)^2</f>
        <v>0.48448797655722153</v>
      </c>
    </row>
    <row r="37" spans="1:34" x14ac:dyDescent="0.35">
      <c r="A37">
        <v>0</v>
      </c>
      <c r="B37" t="s">
        <v>9</v>
      </c>
      <c r="C37">
        <v>2</v>
      </c>
      <c r="D37" t="s">
        <v>8</v>
      </c>
      <c r="E37">
        <v>66</v>
      </c>
      <c r="F37" s="2">
        <v>10.5</v>
      </c>
      <c r="G37">
        <v>0</v>
      </c>
      <c r="H37">
        <v>0</v>
      </c>
      <c r="I37" s="3">
        <f>Table134[Age]/$E$1</f>
        <v>0.82499999999999996</v>
      </c>
      <c r="J37" s="3">
        <f>LOG10(Table134[Fare] + 1)</f>
        <v>1.0606978403536116</v>
      </c>
      <c r="K37" s="5">
        <v>0</v>
      </c>
      <c r="L37">
        <v>1</v>
      </c>
      <c r="M37">
        <f t="shared" si="0"/>
        <v>1</v>
      </c>
      <c r="N37">
        <f t="shared" si="1"/>
        <v>0</v>
      </c>
      <c r="O37">
        <f>IF(Table134[Sex]="male",1,0)</f>
        <v>1</v>
      </c>
      <c r="P37">
        <v>1</v>
      </c>
      <c r="AC37" s="3">
        <f>SUMPRODUCT(Table134[[#This Row],[SibSp]:[Ones]],$R$4:$AA$4)</f>
        <v>0.1906880552537385</v>
      </c>
      <c r="AD37" s="3">
        <f>SUMPRODUCT(Table134[[#This Row],[SibSp]:[Ones]],$R$5:$AA$5)</f>
        <v>0.11326023936998597</v>
      </c>
      <c r="AE37">
        <f t="shared" si="2"/>
        <v>0.1906880552537385</v>
      </c>
      <c r="AF37">
        <f t="shared" si="3"/>
        <v>0.11326023936998597</v>
      </c>
      <c r="AG37">
        <f t="shared" si="4"/>
        <v>0.30394829462372447</v>
      </c>
      <c r="AH37">
        <f>(Table134[[#This Row],[Survived]]-AG38)^2</f>
        <v>0.16711087319785656</v>
      </c>
    </row>
    <row r="38" spans="1:34" x14ac:dyDescent="0.35">
      <c r="A38">
        <v>0</v>
      </c>
      <c r="B38" t="s">
        <v>11</v>
      </c>
      <c r="C38">
        <v>1</v>
      </c>
      <c r="D38" t="s">
        <v>8</v>
      </c>
      <c r="E38">
        <v>28</v>
      </c>
      <c r="F38" s="2">
        <v>82.1708</v>
      </c>
      <c r="G38">
        <v>1</v>
      </c>
      <c r="H38">
        <v>0</v>
      </c>
      <c r="I38" s="3">
        <f>Table134[Age]/$E$1</f>
        <v>0.35</v>
      </c>
      <c r="J38" s="3">
        <f>LOG10(Table134[Fare] + 1)</f>
        <v>1.9199708788780554</v>
      </c>
      <c r="K38" s="5">
        <v>1</v>
      </c>
      <c r="L38">
        <v>0</v>
      </c>
      <c r="M38">
        <f t="shared" si="0"/>
        <v>0</v>
      </c>
      <c r="N38">
        <f t="shared" si="1"/>
        <v>1</v>
      </c>
      <c r="O38">
        <f>IF(Table134[Sex]="male",1,0)</f>
        <v>1</v>
      </c>
      <c r="P38">
        <v>1</v>
      </c>
      <c r="AC38" s="3">
        <f>SUMPRODUCT(Table134[[#This Row],[SibSp]:[Ones]],$R$4:$AA$4)</f>
        <v>0.22158063769764097</v>
      </c>
      <c r="AD38" s="3">
        <f>SUMPRODUCT(Table134[[#This Row],[SibSp]:[Ones]],$R$5:$AA$5)</f>
        <v>0.18721133042044297</v>
      </c>
      <c r="AE38">
        <f t="shared" si="2"/>
        <v>0.22158063769764097</v>
      </c>
      <c r="AF38">
        <f t="shared" si="3"/>
        <v>0.18721133042044297</v>
      </c>
      <c r="AG38">
        <f t="shared" si="4"/>
        <v>0.40879196811808394</v>
      </c>
      <c r="AH38">
        <f>(Table134[[#This Row],[Survived]]-AG39)^2</f>
        <v>0.1892208740492948</v>
      </c>
    </row>
    <row r="39" spans="1:34" x14ac:dyDescent="0.35">
      <c r="A39">
        <v>0</v>
      </c>
      <c r="B39" t="s">
        <v>9</v>
      </c>
      <c r="C39">
        <v>1</v>
      </c>
      <c r="D39" t="s">
        <v>8</v>
      </c>
      <c r="E39">
        <v>42</v>
      </c>
      <c r="F39" s="2">
        <v>52</v>
      </c>
      <c r="G39">
        <v>1</v>
      </c>
      <c r="H39">
        <v>0</v>
      </c>
      <c r="I39" s="3">
        <f>Table134[Age]/$E$1</f>
        <v>0.52500000000000002</v>
      </c>
      <c r="J39" s="3">
        <f>LOG10(Table134[Fare] + 1)</f>
        <v>1.7242758696007889</v>
      </c>
      <c r="K39" s="5">
        <v>1</v>
      </c>
      <c r="L39">
        <v>0</v>
      </c>
      <c r="M39">
        <f t="shared" si="0"/>
        <v>1</v>
      </c>
      <c r="N39">
        <f t="shared" si="1"/>
        <v>0</v>
      </c>
      <c r="O39">
        <f>IF(Table134[Sex]="male",1,0)</f>
        <v>1</v>
      </c>
      <c r="P39">
        <v>1</v>
      </c>
      <c r="AC39" s="3">
        <f>SUMPRODUCT(Table134[[#This Row],[SibSp]:[Ones]],$R$4:$AA$4)</f>
        <v>0.24535070342085169</v>
      </c>
      <c r="AD39" s="3">
        <f>SUMPRODUCT(Table134[[#This Row],[SibSp]:[Ones]],$R$5:$AA$5)</f>
        <v>0.18964455408122133</v>
      </c>
      <c r="AE39">
        <f t="shared" si="2"/>
        <v>0.24535070342085169</v>
      </c>
      <c r="AF39">
        <f t="shared" si="3"/>
        <v>0.18964455408122133</v>
      </c>
      <c r="AG39">
        <f t="shared" si="4"/>
        <v>0.43499525750207302</v>
      </c>
      <c r="AH39">
        <f>(Table134[[#This Row],[Survived]]-AG40)^2</f>
        <v>9.2384565804670415E-2</v>
      </c>
    </row>
    <row r="40" spans="1:34" x14ac:dyDescent="0.35">
      <c r="A40">
        <v>1</v>
      </c>
      <c r="B40" t="s">
        <v>11</v>
      </c>
      <c r="C40">
        <v>3</v>
      </c>
      <c r="D40" t="s">
        <v>8</v>
      </c>
      <c r="F40" s="2">
        <v>7.2291999999999996</v>
      </c>
      <c r="G40">
        <v>0</v>
      </c>
      <c r="H40">
        <v>0</v>
      </c>
      <c r="I40" s="3">
        <f>Table134[Age]/$E$1</f>
        <v>0</v>
      </c>
      <c r="J40" s="3">
        <f>LOG10(Table134[Fare] + 1)</f>
        <v>0.91535761741483168</v>
      </c>
      <c r="K40" s="5">
        <v>0</v>
      </c>
      <c r="L40">
        <v>0</v>
      </c>
      <c r="M40">
        <f t="shared" si="0"/>
        <v>1</v>
      </c>
      <c r="N40">
        <f t="shared" si="1"/>
        <v>0</v>
      </c>
      <c r="O40">
        <f>IF(Table134[Sex]="male",1,0)</f>
        <v>1</v>
      </c>
      <c r="P40">
        <v>1</v>
      </c>
      <c r="AC40" s="3">
        <f>SUMPRODUCT(Table134[[#This Row],[SibSp]:[Ones]],$R$4:$AA$4)</f>
        <v>0.1906880552537385</v>
      </c>
      <c r="AD40" s="3">
        <f>SUMPRODUCT(Table134[[#This Row],[SibSp]:[Ones]],$R$5:$AA$5)</f>
        <v>0.11326023936998597</v>
      </c>
      <c r="AE40">
        <f t="shared" si="2"/>
        <v>0.1906880552537385</v>
      </c>
      <c r="AF40">
        <f t="shared" si="3"/>
        <v>0.11326023936998597</v>
      </c>
      <c r="AG40">
        <f t="shared" si="4"/>
        <v>0.30394829462372447</v>
      </c>
      <c r="AH40">
        <f>(Table134[[#This Row],[Survived]]-AG41)^2</f>
        <v>0.52165227745614984</v>
      </c>
    </row>
    <row r="41" spans="1:34" x14ac:dyDescent="0.35">
      <c r="A41">
        <v>0</v>
      </c>
      <c r="B41" t="s">
        <v>9</v>
      </c>
      <c r="C41">
        <v>3</v>
      </c>
      <c r="D41" t="s">
        <v>8</v>
      </c>
      <c r="E41">
        <v>21</v>
      </c>
      <c r="F41" s="2">
        <v>8.0500000000000007</v>
      </c>
      <c r="G41">
        <v>0</v>
      </c>
      <c r="H41">
        <v>0</v>
      </c>
      <c r="I41" s="3">
        <f>Table134[Age]/$E$1</f>
        <v>0.26250000000000001</v>
      </c>
      <c r="J41" s="3">
        <f>LOG10(Table134[Fare] + 1)</f>
        <v>0.9566485792052033</v>
      </c>
      <c r="K41" s="5">
        <v>0</v>
      </c>
      <c r="L41">
        <v>0</v>
      </c>
      <c r="M41">
        <f t="shared" si="0"/>
        <v>0</v>
      </c>
      <c r="N41">
        <f t="shared" si="1"/>
        <v>1</v>
      </c>
      <c r="O41">
        <f>IF(Table134[Sex]="male",1,0)</f>
        <v>1</v>
      </c>
      <c r="P41">
        <v>1</v>
      </c>
      <c r="AC41" s="3">
        <f>SUMPRODUCT(Table134[[#This Row],[SibSp]:[Ones]],$R$4:$AA$4)</f>
        <v>0.16691798953052778</v>
      </c>
      <c r="AD41" s="3">
        <f>SUMPRODUCT(Table134[[#This Row],[SibSp]:[Ones]],$R$5:$AA$5)</f>
        <v>0.11082701570920761</v>
      </c>
      <c r="AE41">
        <f t="shared" si="2"/>
        <v>0.16691798953052778</v>
      </c>
      <c r="AF41">
        <f t="shared" si="3"/>
        <v>0.11082701570920761</v>
      </c>
      <c r="AG41">
        <f t="shared" si="4"/>
        <v>0.27774500523973539</v>
      </c>
      <c r="AH41">
        <f>(Table134[[#This Row],[Survived]]-AG42)^2</f>
        <v>9.2384565804670415E-2</v>
      </c>
    </row>
    <row r="42" spans="1:34" x14ac:dyDescent="0.35">
      <c r="A42">
        <v>0</v>
      </c>
      <c r="B42" t="s">
        <v>9</v>
      </c>
      <c r="C42">
        <v>3</v>
      </c>
      <c r="D42" t="s">
        <v>10</v>
      </c>
      <c r="E42">
        <v>18</v>
      </c>
      <c r="F42" s="2">
        <v>18</v>
      </c>
      <c r="G42">
        <v>2</v>
      </c>
      <c r="H42">
        <v>0</v>
      </c>
      <c r="I42" s="3">
        <f>Table134[Age]/$E$1</f>
        <v>0.22500000000000001</v>
      </c>
      <c r="J42" s="3">
        <f>LOG10(Table134[Fare] + 1)</f>
        <v>1.2787536009528289</v>
      </c>
      <c r="K42" s="5">
        <v>0</v>
      </c>
      <c r="L42">
        <v>0</v>
      </c>
      <c r="M42">
        <f t="shared" si="0"/>
        <v>1</v>
      </c>
      <c r="N42">
        <f t="shared" si="1"/>
        <v>0</v>
      </c>
      <c r="O42">
        <f>IF(Table134[Sex]="male",1,0)</f>
        <v>0</v>
      </c>
      <c r="P42">
        <v>1</v>
      </c>
      <c r="AC42" s="3">
        <f>SUMPRODUCT(Table134[[#This Row],[SibSp]:[Ones]],$R$4:$AA$4)</f>
        <v>0.1906880552537385</v>
      </c>
      <c r="AD42" s="3">
        <f>SUMPRODUCT(Table134[[#This Row],[SibSp]:[Ones]],$R$5:$AA$5)</f>
        <v>0.11326023936998597</v>
      </c>
      <c r="AE42">
        <f t="shared" si="2"/>
        <v>0.1906880552537385</v>
      </c>
      <c r="AF42">
        <f t="shared" si="3"/>
        <v>0.11326023936998597</v>
      </c>
      <c r="AG42">
        <f t="shared" si="4"/>
        <v>0.30394829462372447</v>
      </c>
      <c r="AH42">
        <f>(Table134[[#This Row],[Survived]]-AG43)^2</f>
        <v>9.2384565804670415E-2</v>
      </c>
    </row>
    <row r="43" spans="1:34" x14ac:dyDescent="0.35">
      <c r="A43">
        <v>1</v>
      </c>
      <c r="B43" t="s">
        <v>11</v>
      </c>
      <c r="C43">
        <v>3</v>
      </c>
      <c r="D43" t="s">
        <v>10</v>
      </c>
      <c r="E43">
        <v>14</v>
      </c>
      <c r="F43" s="2">
        <v>11.2417</v>
      </c>
      <c r="G43">
        <v>1</v>
      </c>
      <c r="H43">
        <v>0</v>
      </c>
      <c r="I43" s="3">
        <f>Table134[Age]/$E$1</f>
        <v>0.17499999999999999</v>
      </c>
      <c r="J43" s="3">
        <f>LOG10(Table134[Fare] + 1)</f>
        <v>1.0878417322991751</v>
      </c>
      <c r="K43" s="5">
        <v>0</v>
      </c>
      <c r="L43">
        <v>0</v>
      </c>
      <c r="M43">
        <f t="shared" si="0"/>
        <v>1</v>
      </c>
      <c r="N43">
        <f t="shared" si="1"/>
        <v>0</v>
      </c>
      <c r="O43">
        <f>IF(Table134[Sex]="male",1,0)</f>
        <v>0</v>
      </c>
      <c r="P43">
        <v>1</v>
      </c>
      <c r="AC43" s="3">
        <f>SUMPRODUCT(Table134[[#This Row],[SibSp]:[Ones]],$R$4:$AA$4)</f>
        <v>0.1906880552537385</v>
      </c>
      <c r="AD43" s="3">
        <f>SUMPRODUCT(Table134[[#This Row],[SibSp]:[Ones]],$R$5:$AA$5)</f>
        <v>0.11326023936998597</v>
      </c>
      <c r="AE43">
        <f t="shared" si="2"/>
        <v>0.1906880552537385</v>
      </c>
      <c r="AF43">
        <f t="shared" si="3"/>
        <v>0.11326023936998597</v>
      </c>
      <c r="AG43">
        <f t="shared" si="4"/>
        <v>0.30394829462372447</v>
      </c>
      <c r="AH43">
        <f>(Table134[[#This Row],[Survived]]-AG44)^2</f>
        <v>0.52165227745614984</v>
      </c>
    </row>
    <row r="44" spans="1:34" x14ac:dyDescent="0.35">
      <c r="A44">
        <v>0</v>
      </c>
      <c r="B44" t="s">
        <v>9</v>
      </c>
      <c r="C44">
        <v>3</v>
      </c>
      <c r="D44" t="s">
        <v>10</v>
      </c>
      <c r="E44">
        <v>40</v>
      </c>
      <c r="F44" s="2">
        <v>9.4749999999999996</v>
      </c>
      <c r="G44">
        <v>1</v>
      </c>
      <c r="H44">
        <v>0</v>
      </c>
      <c r="I44" s="3">
        <f>Table134[Age]/$E$1</f>
        <v>0.5</v>
      </c>
      <c r="J44" s="3">
        <f>LOG10(Table134[Fare] + 1)</f>
        <v>1.0201540316383328</v>
      </c>
      <c r="K44" s="5">
        <v>0</v>
      </c>
      <c r="L44">
        <v>0</v>
      </c>
      <c r="M44">
        <f t="shared" si="0"/>
        <v>0</v>
      </c>
      <c r="N44">
        <f t="shared" si="1"/>
        <v>1</v>
      </c>
      <c r="O44">
        <f>IF(Table134[Sex]="male",1,0)</f>
        <v>0</v>
      </c>
      <c r="P44">
        <v>1</v>
      </c>
      <c r="AC44" s="3">
        <f>SUMPRODUCT(Table134[[#This Row],[SibSp]:[Ones]],$R$4:$AA$4)</f>
        <v>0.16691798953052778</v>
      </c>
      <c r="AD44" s="3">
        <f>SUMPRODUCT(Table134[[#This Row],[SibSp]:[Ones]],$R$5:$AA$5)</f>
        <v>0.11082701570920761</v>
      </c>
      <c r="AE44">
        <f t="shared" si="2"/>
        <v>0.16691798953052778</v>
      </c>
      <c r="AF44">
        <f t="shared" si="3"/>
        <v>0.11082701570920761</v>
      </c>
      <c r="AG44">
        <f t="shared" si="4"/>
        <v>0.27774500523973539</v>
      </c>
      <c r="AH44">
        <f>(Table134[[#This Row],[Survived]]-AG45)^2</f>
        <v>7.714228793562064E-2</v>
      </c>
    </row>
    <row r="45" spans="1:34" x14ac:dyDescent="0.35">
      <c r="A45">
        <v>0</v>
      </c>
      <c r="B45" t="s">
        <v>9</v>
      </c>
      <c r="C45">
        <v>2</v>
      </c>
      <c r="D45" t="s">
        <v>10</v>
      </c>
      <c r="E45">
        <v>27</v>
      </c>
      <c r="F45" s="2">
        <v>21</v>
      </c>
      <c r="G45">
        <v>1</v>
      </c>
      <c r="H45">
        <v>0</v>
      </c>
      <c r="I45" s="3">
        <f>Table134[Age]/$E$1</f>
        <v>0.33750000000000002</v>
      </c>
      <c r="J45" s="3">
        <f>LOG10(Table134[Fare] + 1)</f>
        <v>1.3424226808222062</v>
      </c>
      <c r="K45" s="5">
        <v>0</v>
      </c>
      <c r="L45">
        <v>1</v>
      </c>
      <c r="M45">
        <f t="shared" si="0"/>
        <v>0</v>
      </c>
      <c r="N45">
        <f t="shared" si="1"/>
        <v>1</v>
      </c>
      <c r="O45">
        <f>IF(Table134[Sex]="male",1,0)</f>
        <v>0</v>
      </c>
      <c r="P45">
        <v>1</v>
      </c>
      <c r="AC45" s="3">
        <f>SUMPRODUCT(Table134[[#This Row],[SibSp]:[Ones]],$R$4:$AA$4)</f>
        <v>0.16691798953052778</v>
      </c>
      <c r="AD45" s="3">
        <f>SUMPRODUCT(Table134[[#This Row],[SibSp]:[Ones]],$R$5:$AA$5)</f>
        <v>0.11082701570920761</v>
      </c>
      <c r="AE45">
        <f t="shared" si="2"/>
        <v>0.16691798953052778</v>
      </c>
      <c r="AF45">
        <f t="shared" si="3"/>
        <v>0.11082701570920761</v>
      </c>
      <c r="AG45">
        <f t="shared" si="4"/>
        <v>0.27774500523973539</v>
      </c>
      <c r="AH45">
        <f>(Table134[[#This Row],[Survived]]-AG46)^2</f>
        <v>7.714228793562064E-2</v>
      </c>
    </row>
    <row r="46" spans="1:34" x14ac:dyDescent="0.35">
      <c r="A46">
        <v>0</v>
      </c>
      <c r="B46" t="s">
        <v>11</v>
      </c>
      <c r="C46">
        <v>3</v>
      </c>
      <c r="D46" t="s">
        <v>8</v>
      </c>
      <c r="F46" s="2">
        <v>7.8958000000000004</v>
      </c>
      <c r="G46">
        <v>0</v>
      </c>
      <c r="H46">
        <v>0</v>
      </c>
      <c r="I46" s="3">
        <f>Table134[Age]/$E$1</f>
        <v>0</v>
      </c>
      <c r="J46" s="3">
        <f>LOG10(Table134[Fare] + 1)</f>
        <v>0.94918501031343461</v>
      </c>
      <c r="K46" s="5">
        <v>0</v>
      </c>
      <c r="L46">
        <v>0</v>
      </c>
      <c r="M46">
        <f t="shared" si="0"/>
        <v>0</v>
      </c>
      <c r="N46">
        <f t="shared" si="1"/>
        <v>0</v>
      </c>
      <c r="O46">
        <f>IF(Table134[Sex]="male",1,0)</f>
        <v>1</v>
      </c>
      <c r="P46">
        <v>1</v>
      </c>
      <c r="AC46" s="3">
        <f>SUMPRODUCT(Table134[[#This Row],[SibSp]:[Ones]],$R$4:$AA$4)</f>
        <v>0.16691798953052778</v>
      </c>
      <c r="AD46" s="3">
        <f>SUMPRODUCT(Table134[[#This Row],[SibSp]:[Ones]],$R$5:$AA$5)</f>
        <v>0.11082701570920761</v>
      </c>
      <c r="AE46">
        <f t="shared" si="2"/>
        <v>0.16691798953052778</v>
      </c>
      <c r="AF46">
        <f t="shared" si="3"/>
        <v>0.11082701570920761</v>
      </c>
      <c r="AG46">
        <f t="shared" si="4"/>
        <v>0.27774500523973539</v>
      </c>
      <c r="AH46">
        <f>(Table134[[#This Row],[Survived]]-AG47)^2</f>
        <v>0.20778297815644703</v>
      </c>
    </row>
    <row r="47" spans="1:34" x14ac:dyDescent="0.35">
      <c r="A47">
        <v>1</v>
      </c>
      <c r="B47" t="s">
        <v>11</v>
      </c>
      <c r="C47">
        <v>2</v>
      </c>
      <c r="D47" t="s">
        <v>10</v>
      </c>
      <c r="E47">
        <v>3</v>
      </c>
      <c r="F47" s="2">
        <v>41.5792</v>
      </c>
      <c r="G47">
        <v>1</v>
      </c>
      <c r="H47">
        <v>2</v>
      </c>
      <c r="I47" s="3">
        <f>Table134[Age]/$E$1</f>
        <v>3.7499999999999999E-2</v>
      </c>
      <c r="J47" s="3">
        <f>LOG10(Table134[Fare] + 1)</f>
        <v>1.6291974974299364</v>
      </c>
      <c r="K47" s="5">
        <v>0</v>
      </c>
      <c r="L47">
        <v>1</v>
      </c>
      <c r="M47">
        <f t="shared" si="0"/>
        <v>1</v>
      </c>
      <c r="N47">
        <f t="shared" si="1"/>
        <v>0</v>
      </c>
      <c r="O47">
        <f>IF(Table134[Sex]="male",1,0)</f>
        <v>0</v>
      </c>
      <c r="P47">
        <v>1</v>
      </c>
      <c r="AC47" s="3">
        <f>SUMPRODUCT(Table134[[#This Row],[SibSp]:[Ones]],$R$4:$AA$4)</f>
        <v>0.34257194264050683</v>
      </c>
      <c r="AD47" s="3">
        <f>SUMPRODUCT(Table134[[#This Row],[SibSp]:[Ones]],$R$5:$AA$5)</f>
        <v>0.11326023936998597</v>
      </c>
      <c r="AE47">
        <f t="shared" si="2"/>
        <v>0.34257194264050683</v>
      </c>
      <c r="AF47">
        <f t="shared" si="3"/>
        <v>0.11326023936998597</v>
      </c>
      <c r="AG47">
        <f t="shared" si="4"/>
        <v>0.4558321820104928</v>
      </c>
      <c r="AH47">
        <f>(Table134[[#This Row],[Survived]]-AG48)^2</f>
        <v>0.52165227745614984</v>
      </c>
    </row>
    <row r="48" spans="1:34" x14ac:dyDescent="0.35">
      <c r="A48">
        <v>1</v>
      </c>
      <c r="B48" t="s">
        <v>12</v>
      </c>
      <c r="C48">
        <v>3</v>
      </c>
      <c r="D48" t="s">
        <v>10</v>
      </c>
      <c r="E48">
        <v>19</v>
      </c>
      <c r="F48" s="2">
        <v>7.8792</v>
      </c>
      <c r="G48">
        <v>0</v>
      </c>
      <c r="H48">
        <v>0</v>
      </c>
      <c r="I48" s="3">
        <f>Table134[Age]/$E$1</f>
        <v>0.23749999999999999</v>
      </c>
      <c r="J48" s="3">
        <f>LOG10(Table134[Fare] + 1)</f>
        <v>0.94837383838707923</v>
      </c>
      <c r="K48" s="5">
        <v>0</v>
      </c>
      <c r="L48">
        <v>0</v>
      </c>
      <c r="M48">
        <f t="shared" si="0"/>
        <v>0</v>
      </c>
      <c r="N48">
        <f t="shared" si="1"/>
        <v>0</v>
      </c>
      <c r="O48">
        <f>IF(Table134[Sex]="male",1,0)</f>
        <v>0</v>
      </c>
      <c r="P48">
        <v>1</v>
      </c>
      <c r="AC48" s="3">
        <f>SUMPRODUCT(Table134[[#This Row],[SibSp]:[Ones]],$R$4:$AA$4)</f>
        <v>0.16691798953052778</v>
      </c>
      <c r="AD48" s="3">
        <f>SUMPRODUCT(Table134[[#This Row],[SibSp]:[Ones]],$R$5:$AA$5)</f>
        <v>0.11082701570920761</v>
      </c>
      <c r="AE48">
        <f t="shared" si="2"/>
        <v>0.16691798953052778</v>
      </c>
      <c r="AF48">
        <f t="shared" si="3"/>
        <v>0.11082701570920761</v>
      </c>
      <c r="AG48">
        <f t="shared" si="4"/>
        <v>0.27774500523973539</v>
      </c>
      <c r="AH48">
        <f>(Table134[[#This Row],[Survived]]-AG49)^2</f>
        <v>0.52165227745614984</v>
      </c>
    </row>
    <row r="49" spans="1:34" x14ac:dyDescent="0.35">
      <c r="A49">
        <v>0</v>
      </c>
      <c r="B49" t="s">
        <v>9</v>
      </c>
      <c r="C49">
        <v>3</v>
      </c>
      <c r="D49" t="s">
        <v>8</v>
      </c>
      <c r="F49" s="2">
        <v>8.0500000000000007</v>
      </c>
      <c r="G49">
        <v>0</v>
      </c>
      <c r="H49">
        <v>0</v>
      </c>
      <c r="I49" s="3">
        <f>Table134[Age]/$E$1</f>
        <v>0</v>
      </c>
      <c r="J49" s="3">
        <f>LOG10(Table134[Fare] + 1)</f>
        <v>0.9566485792052033</v>
      </c>
      <c r="K49" s="5">
        <v>0</v>
      </c>
      <c r="L49">
        <v>0</v>
      </c>
      <c r="M49">
        <f t="shared" si="0"/>
        <v>0</v>
      </c>
      <c r="N49">
        <f t="shared" si="1"/>
        <v>0</v>
      </c>
      <c r="O49">
        <f>IF(Table134[Sex]="male",1,0)</f>
        <v>1</v>
      </c>
      <c r="P49">
        <v>1</v>
      </c>
      <c r="AC49" s="3">
        <f>SUMPRODUCT(Table134[[#This Row],[SibSp]:[Ones]],$R$4:$AA$4)</f>
        <v>0.16691798953052778</v>
      </c>
      <c r="AD49" s="3">
        <f>SUMPRODUCT(Table134[[#This Row],[SibSp]:[Ones]],$R$5:$AA$5)</f>
        <v>0.11082701570920761</v>
      </c>
      <c r="AE49">
        <f t="shared" si="2"/>
        <v>0.16691798953052778</v>
      </c>
      <c r="AF49">
        <f t="shared" si="3"/>
        <v>0.11082701570920761</v>
      </c>
      <c r="AG49">
        <f t="shared" si="4"/>
        <v>0.27774500523973539</v>
      </c>
      <c r="AH49">
        <f>(Table134[[#This Row],[Survived]]-AG50)^2</f>
        <v>7.714228793562064E-2</v>
      </c>
    </row>
    <row r="50" spans="1:34" x14ac:dyDescent="0.35">
      <c r="A50">
        <v>0</v>
      </c>
      <c r="B50" t="s">
        <v>12</v>
      </c>
      <c r="C50">
        <v>3</v>
      </c>
      <c r="D50" t="s">
        <v>8</v>
      </c>
      <c r="F50" s="2">
        <v>15.5</v>
      </c>
      <c r="G50">
        <v>1</v>
      </c>
      <c r="H50">
        <v>0</v>
      </c>
      <c r="I50" s="3">
        <f>Table134[Age]/$E$1</f>
        <v>0</v>
      </c>
      <c r="J50" s="3">
        <f>LOG10(Table134[Fare] + 1)</f>
        <v>1.2174839442139063</v>
      </c>
      <c r="K50" s="5">
        <v>0</v>
      </c>
      <c r="L50">
        <v>0</v>
      </c>
      <c r="M50">
        <f t="shared" si="0"/>
        <v>0</v>
      </c>
      <c r="N50">
        <f t="shared" si="1"/>
        <v>1</v>
      </c>
      <c r="O50">
        <f>IF(Table134[Sex]="male",1,0)</f>
        <v>1</v>
      </c>
      <c r="P50">
        <v>1</v>
      </c>
      <c r="AC50" s="3">
        <f>SUMPRODUCT(Table134[[#This Row],[SibSp]:[Ones]],$R$4:$AA$4)</f>
        <v>0.16691798953052778</v>
      </c>
      <c r="AD50" s="3">
        <f>SUMPRODUCT(Table134[[#This Row],[SibSp]:[Ones]],$R$5:$AA$5)</f>
        <v>0.11082701570920761</v>
      </c>
      <c r="AE50">
        <f t="shared" si="2"/>
        <v>0.16691798953052778</v>
      </c>
      <c r="AF50">
        <f t="shared" si="3"/>
        <v>0.11082701570920761</v>
      </c>
      <c r="AG50">
        <f t="shared" si="4"/>
        <v>0.27774500523973539</v>
      </c>
      <c r="AH50">
        <f>(Table134[[#This Row],[Survived]]-AG51)^2</f>
        <v>9.2384565804670415E-2</v>
      </c>
    </row>
    <row r="51" spans="1:34" x14ac:dyDescent="0.35">
      <c r="A51">
        <v>1</v>
      </c>
      <c r="B51" t="s">
        <v>12</v>
      </c>
      <c r="C51">
        <v>3</v>
      </c>
      <c r="D51" t="s">
        <v>10</v>
      </c>
      <c r="F51" s="2">
        <v>7.75</v>
      </c>
      <c r="G51">
        <v>0</v>
      </c>
      <c r="H51">
        <v>0</v>
      </c>
      <c r="I51" s="3">
        <f>Table134[Age]/$E$1</f>
        <v>0</v>
      </c>
      <c r="J51" s="3">
        <f>LOG10(Table134[Fare] + 1)</f>
        <v>0.94200805302231327</v>
      </c>
      <c r="K51" s="5">
        <v>0</v>
      </c>
      <c r="L51">
        <v>0</v>
      </c>
      <c r="M51">
        <f t="shared" si="0"/>
        <v>1</v>
      </c>
      <c r="N51">
        <f t="shared" si="1"/>
        <v>0</v>
      </c>
      <c r="O51">
        <f>IF(Table134[Sex]="male",1,0)</f>
        <v>0</v>
      </c>
      <c r="P51">
        <v>1</v>
      </c>
      <c r="AC51" s="3">
        <f>SUMPRODUCT(Table134[[#This Row],[SibSp]:[Ones]],$R$4:$AA$4)</f>
        <v>0.1906880552537385</v>
      </c>
      <c r="AD51" s="3">
        <f>SUMPRODUCT(Table134[[#This Row],[SibSp]:[Ones]],$R$5:$AA$5)</f>
        <v>0.11326023936998597</v>
      </c>
      <c r="AE51">
        <f t="shared" si="2"/>
        <v>0.1906880552537385</v>
      </c>
      <c r="AF51">
        <f t="shared" si="3"/>
        <v>0.11326023936998597</v>
      </c>
      <c r="AG51">
        <f t="shared" si="4"/>
        <v>0.30394829462372447</v>
      </c>
      <c r="AH51">
        <f>(Table134[[#This Row],[Survived]]-AG52)^2</f>
        <v>0.48448797655722153</v>
      </c>
    </row>
    <row r="52" spans="1:34" x14ac:dyDescent="0.35">
      <c r="A52">
        <v>0</v>
      </c>
      <c r="B52" t="s">
        <v>11</v>
      </c>
      <c r="C52">
        <v>3</v>
      </c>
      <c r="D52" t="s">
        <v>8</v>
      </c>
      <c r="F52" s="2">
        <v>21.679200000000002</v>
      </c>
      <c r="G52">
        <v>2</v>
      </c>
      <c r="H52">
        <v>0</v>
      </c>
      <c r="I52" s="3">
        <f>Table134[Age]/$E$1</f>
        <v>0</v>
      </c>
      <c r="J52" s="3">
        <f>LOG10(Table134[Fare] + 1)</f>
        <v>1.3556277309213418</v>
      </c>
      <c r="K52" s="5">
        <v>0</v>
      </c>
      <c r="L52">
        <v>0</v>
      </c>
      <c r="M52">
        <f t="shared" si="0"/>
        <v>1</v>
      </c>
      <c r="N52">
        <f t="shared" si="1"/>
        <v>0</v>
      </c>
      <c r="O52">
        <f>IF(Table134[Sex]="male",1,0)</f>
        <v>1</v>
      </c>
      <c r="P52">
        <v>1</v>
      </c>
      <c r="AC52" s="3">
        <f>SUMPRODUCT(Table134[[#This Row],[SibSp]:[Ones]],$R$4:$AA$4)</f>
        <v>0.1906880552537385</v>
      </c>
      <c r="AD52" s="3">
        <f>SUMPRODUCT(Table134[[#This Row],[SibSp]:[Ones]],$R$5:$AA$5)</f>
        <v>0.11326023936998597</v>
      </c>
      <c r="AE52">
        <f t="shared" si="2"/>
        <v>0.1906880552537385</v>
      </c>
      <c r="AF52">
        <f t="shared" si="3"/>
        <v>0.11326023936998597</v>
      </c>
      <c r="AG52">
        <f t="shared" si="4"/>
        <v>0.30394829462372447</v>
      </c>
      <c r="AH52">
        <f>(Table134[[#This Row],[Survived]]-AG53)^2</f>
        <v>9.2384565804670415E-2</v>
      </c>
    </row>
    <row r="53" spans="1:34" x14ac:dyDescent="0.35">
      <c r="A53">
        <v>0</v>
      </c>
      <c r="B53" t="s">
        <v>9</v>
      </c>
      <c r="C53">
        <v>3</v>
      </c>
      <c r="D53" t="s">
        <v>10</v>
      </c>
      <c r="E53">
        <v>18</v>
      </c>
      <c r="F53" s="2">
        <v>17.8</v>
      </c>
      <c r="G53">
        <v>1</v>
      </c>
      <c r="H53">
        <v>0</v>
      </c>
      <c r="I53" s="3">
        <f>Table134[Age]/$E$1</f>
        <v>0.22500000000000001</v>
      </c>
      <c r="J53" s="3">
        <f>LOG10(Table134[Fare] + 1)</f>
        <v>1.2741578492636798</v>
      </c>
      <c r="K53" s="5">
        <v>0</v>
      </c>
      <c r="L53">
        <v>0</v>
      </c>
      <c r="M53">
        <f t="shared" si="0"/>
        <v>1</v>
      </c>
      <c r="N53">
        <f t="shared" si="1"/>
        <v>0</v>
      </c>
      <c r="O53">
        <f>IF(Table134[Sex]="male",1,0)</f>
        <v>0</v>
      </c>
      <c r="P53">
        <v>1</v>
      </c>
      <c r="AC53" s="3">
        <f>SUMPRODUCT(Table134[[#This Row],[SibSp]:[Ones]],$R$4:$AA$4)</f>
        <v>0.1906880552537385</v>
      </c>
      <c r="AD53" s="3">
        <f>SUMPRODUCT(Table134[[#This Row],[SibSp]:[Ones]],$R$5:$AA$5)</f>
        <v>0.11326023936998597</v>
      </c>
      <c r="AE53">
        <f t="shared" si="2"/>
        <v>0.1906880552537385</v>
      </c>
      <c r="AF53">
        <f t="shared" si="3"/>
        <v>0.11326023936998597</v>
      </c>
      <c r="AG53">
        <f t="shared" si="4"/>
        <v>0.30394829462372447</v>
      </c>
      <c r="AH53">
        <f>(Table134[[#This Row],[Survived]]-AG54)^2</f>
        <v>0.12509445784561915</v>
      </c>
    </row>
    <row r="54" spans="1:34" x14ac:dyDescent="0.35">
      <c r="A54">
        <v>0</v>
      </c>
      <c r="B54" t="s">
        <v>9</v>
      </c>
      <c r="C54">
        <v>3</v>
      </c>
      <c r="D54" t="s">
        <v>8</v>
      </c>
      <c r="E54">
        <v>7</v>
      </c>
      <c r="F54" s="2">
        <v>39.6875</v>
      </c>
      <c r="G54">
        <v>4</v>
      </c>
      <c r="H54">
        <v>1</v>
      </c>
      <c r="I54" s="3">
        <f>Table134[Age]/$E$1</f>
        <v>8.7499999999999994E-2</v>
      </c>
      <c r="J54" s="3">
        <f>LOG10(Table134[Fare] + 1)</f>
        <v>1.6094610059122672</v>
      </c>
      <c r="K54" s="5">
        <v>0</v>
      </c>
      <c r="L54">
        <v>0</v>
      </c>
      <c r="M54">
        <f t="shared" si="0"/>
        <v>0</v>
      </c>
      <c r="N54">
        <f t="shared" si="1"/>
        <v>1</v>
      </c>
      <c r="O54">
        <f>IF(Table134[Sex]="male",1,0)</f>
        <v>1</v>
      </c>
      <c r="P54">
        <v>1</v>
      </c>
      <c r="AC54" s="3">
        <f>SUMPRODUCT(Table134[[#This Row],[SibSp]:[Ones]],$R$4:$AA$4)</f>
        <v>0.24285993322391197</v>
      </c>
      <c r="AD54" s="3">
        <f>SUMPRODUCT(Table134[[#This Row],[SibSp]:[Ones]],$R$5:$AA$5)</f>
        <v>0.11082701570920761</v>
      </c>
      <c r="AE54">
        <f t="shared" si="2"/>
        <v>0.24285993322391197</v>
      </c>
      <c r="AF54">
        <f t="shared" si="3"/>
        <v>0.11082701570920761</v>
      </c>
      <c r="AG54">
        <f t="shared" si="4"/>
        <v>0.35368694893311958</v>
      </c>
      <c r="AH54">
        <f>(Table134[[#This Row],[Survived]]-AG55)^2</f>
        <v>9.2384565804670415E-2</v>
      </c>
    </row>
    <row r="55" spans="1:34" x14ac:dyDescent="0.35">
      <c r="A55">
        <v>0</v>
      </c>
      <c r="B55" t="s">
        <v>9</v>
      </c>
      <c r="C55">
        <v>3</v>
      </c>
      <c r="D55" t="s">
        <v>8</v>
      </c>
      <c r="E55">
        <v>21</v>
      </c>
      <c r="F55" s="2">
        <v>7.8</v>
      </c>
      <c r="G55">
        <v>0</v>
      </c>
      <c r="H55">
        <v>0</v>
      </c>
      <c r="I55" s="3">
        <f>Table134[Age]/$E$1</f>
        <v>0.26250000000000001</v>
      </c>
      <c r="J55" s="3">
        <f>LOG10(Table134[Fare] + 1)</f>
        <v>0.94448267215016868</v>
      </c>
      <c r="K55" s="5">
        <v>0</v>
      </c>
      <c r="L55">
        <v>0</v>
      </c>
      <c r="M55">
        <f t="shared" si="0"/>
        <v>1</v>
      </c>
      <c r="N55">
        <f t="shared" si="1"/>
        <v>0</v>
      </c>
      <c r="O55">
        <f>IF(Table134[Sex]="male",1,0)</f>
        <v>1</v>
      </c>
      <c r="P55">
        <v>1</v>
      </c>
      <c r="AC55" s="3">
        <f>SUMPRODUCT(Table134[[#This Row],[SibSp]:[Ones]],$R$4:$AA$4)</f>
        <v>0.1906880552537385</v>
      </c>
      <c r="AD55" s="3">
        <f>SUMPRODUCT(Table134[[#This Row],[SibSp]:[Ones]],$R$5:$AA$5)</f>
        <v>0.11326023936998597</v>
      </c>
      <c r="AE55">
        <f t="shared" si="2"/>
        <v>0.1906880552537385</v>
      </c>
      <c r="AF55">
        <f t="shared" si="3"/>
        <v>0.11326023936998597</v>
      </c>
      <c r="AG55">
        <f t="shared" si="4"/>
        <v>0.30394829462372447</v>
      </c>
      <c r="AH55">
        <f>(Table134[[#This Row],[Survived]]-AG56)^2</f>
        <v>0.16711087319785656</v>
      </c>
    </row>
    <row r="56" spans="1:34" x14ac:dyDescent="0.35">
      <c r="A56">
        <v>1</v>
      </c>
      <c r="B56" t="s">
        <v>11</v>
      </c>
      <c r="C56">
        <v>1</v>
      </c>
      <c r="D56" t="s">
        <v>10</v>
      </c>
      <c r="E56">
        <v>49</v>
      </c>
      <c r="F56" s="2">
        <v>76.729200000000006</v>
      </c>
      <c r="G56">
        <v>1</v>
      </c>
      <c r="H56">
        <v>0</v>
      </c>
      <c r="I56" s="3">
        <f>Table134[Age]/$E$1</f>
        <v>0.61250000000000004</v>
      </c>
      <c r="J56" s="3">
        <f>LOG10(Table134[Fare] + 1)</f>
        <v>1.8905841979078102</v>
      </c>
      <c r="K56" s="5">
        <v>1</v>
      </c>
      <c r="L56">
        <v>0</v>
      </c>
      <c r="M56">
        <f t="shared" si="0"/>
        <v>0</v>
      </c>
      <c r="N56">
        <f t="shared" si="1"/>
        <v>1</v>
      </c>
      <c r="O56">
        <f>IF(Table134[Sex]="male",1,0)</f>
        <v>0</v>
      </c>
      <c r="P56">
        <v>1</v>
      </c>
      <c r="AC56" s="3">
        <f>SUMPRODUCT(Table134[[#This Row],[SibSp]:[Ones]],$R$4:$AA$4)</f>
        <v>0.22158063769764097</v>
      </c>
      <c r="AD56" s="3">
        <f>SUMPRODUCT(Table134[[#This Row],[SibSp]:[Ones]],$R$5:$AA$5)</f>
        <v>0.18721133042044297</v>
      </c>
      <c r="AE56">
        <f t="shared" si="2"/>
        <v>0.22158063769764097</v>
      </c>
      <c r="AF56">
        <f t="shared" si="3"/>
        <v>0.18721133042044297</v>
      </c>
      <c r="AG56">
        <f t="shared" si="4"/>
        <v>0.40879196811808394</v>
      </c>
      <c r="AH56">
        <f>(Table134[[#This Row],[Survived]]-AG57)^2</f>
        <v>0.48448797655722153</v>
      </c>
    </row>
    <row r="57" spans="1:34" x14ac:dyDescent="0.35">
      <c r="A57">
        <v>1</v>
      </c>
      <c r="B57" t="s">
        <v>9</v>
      </c>
      <c r="C57">
        <v>2</v>
      </c>
      <c r="D57" t="s">
        <v>10</v>
      </c>
      <c r="E57">
        <v>29</v>
      </c>
      <c r="F57" s="2">
        <v>26</v>
      </c>
      <c r="G57">
        <v>1</v>
      </c>
      <c r="H57">
        <v>0</v>
      </c>
      <c r="I57" s="3">
        <f>Table134[Age]/$E$1</f>
        <v>0.36249999999999999</v>
      </c>
      <c r="J57" s="3">
        <f>LOG10(Table134[Fare] + 1)</f>
        <v>1.4313637641589874</v>
      </c>
      <c r="K57" s="5">
        <v>0</v>
      </c>
      <c r="L57">
        <v>1</v>
      </c>
      <c r="M57">
        <f t="shared" si="0"/>
        <v>1</v>
      </c>
      <c r="N57">
        <f t="shared" si="1"/>
        <v>0</v>
      </c>
      <c r="O57">
        <f>IF(Table134[Sex]="male",1,0)</f>
        <v>0</v>
      </c>
      <c r="P57">
        <v>1</v>
      </c>
      <c r="AC57" s="3">
        <f>SUMPRODUCT(Table134[[#This Row],[SibSp]:[Ones]],$R$4:$AA$4)</f>
        <v>0.1906880552537385</v>
      </c>
      <c r="AD57" s="3">
        <f>SUMPRODUCT(Table134[[#This Row],[SibSp]:[Ones]],$R$5:$AA$5)</f>
        <v>0.11326023936998597</v>
      </c>
      <c r="AE57">
        <f t="shared" si="2"/>
        <v>0.1906880552537385</v>
      </c>
      <c r="AF57">
        <f t="shared" si="3"/>
        <v>0.11326023936998597</v>
      </c>
      <c r="AG57">
        <f t="shared" si="4"/>
        <v>0.30394829462372447</v>
      </c>
      <c r="AH57">
        <f>(Table134[[#This Row],[Survived]]-AG58)^2</f>
        <v>0.23918242117453276</v>
      </c>
    </row>
    <row r="58" spans="1:34" x14ac:dyDescent="0.35">
      <c r="A58">
        <v>0</v>
      </c>
      <c r="B58" t="s">
        <v>11</v>
      </c>
      <c r="C58">
        <v>1</v>
      </c>
      <c r="D58" t="s">
        <v>8</v>
      </c>
      <c r="E58">
        <v>65</v>
      </c>
      <c r="F58" s="2">
        <v>61.979199999999999</v>
      </c>
      <c r="G58">
        <v>0</v>
      </c>
      <c r="H58">
        <v>1</v>
      </c>
      <c r="I58" s="3">
        <f>Table134[Age]/$E$1</f>
        <v>0.8125</v>
      </c>
      <c r="J58" s="3">
        <f>LOG10(Table134[Fare] + 1)</f>
        <v>1.7991971396636215</v>
      </c>
      <c r="K58" s="5">
        <v>1</v>
      </c>
      <c r="L58">
        <v>0</v>
      </c>
      <c r="M58">
        <f t="shared" si="0"/>
        <v>1</v>
      </c>
      <c r="N58">
        <f t="shared" si="1"/>
        <v>0</v>
      </c>
      <c r="O58">
        <f>IF(Table134[Sex]="male",1,0)</f>
        <v>1</v>
      </c>
      <c r="P58">
        <v>1</v>
      </c>
      <c r="AC58" s="3">
        <f>SUMPRODUCT(Table134[[#This Row],[SibSp]:[Ones]],$R$4:$AA$4)</f>
        <v>0.32129264711423589</v>
      </c>
      <c r="AD58" s="3">
        <f>SUMPRODUCT(Table134[[#This Row],[SibSp]:[Ones]],$R$5:$AA$5)</f>
        <v>0.18964455408122133</v>
      </c>
      <c r="AE58">
        <f t="shared" si="2"/>
        <v>0.32129264711423589</v>
      </c>
      <c r="AF58">
        <f t="shared" si="3"/>
        <v>0.18964455408122133</v>
      </c>
      <c r="AG58">
        <f t="shared" si="4"/>
        <v>0.51093720119545716</v>
      </c>
      <c r="AH58">
        <f>(Table134[[#This Row],[Survived]]-AG59)^2</f>
        <v>0.16711087319785656</v>
      </c>
    </row>
    <row r="59" spans="1:34" x14ac:dyDescent="0.35">
      <c r="A59">
        <v>1</v>
      </c>
      <c r="B59" t="s">
        <v>9</v>
      </c>
      <c r="C59">
        <v>1</v>
      </c>
      <c r="D59" t="s">
        <v>8</v>
      </c>
      <c r="F59" s="2">
        <v>35.5</v>
      </c>
      <c r="G59">
        <v>0</v>
      </c>
      <c r="H59">
        <v>0</v>
      </c>
      <c r="I59" s="3">
        <f>Table134[Age]/$E$1</f>
        <v>0</v>
      </c>
      <c r="J59" s="3">
        <f>LOG10(Table134[Fare] + 1)</f>
        <v>1.5622928644564746</v>
      </c>
      <c r="K59" s="5">
        <v>1</v>
      </c>
      <c r="L59">
        <v>0</v>
      </c>
      <c r="M59">
        <f t="shared" si="0"/>
        <v>0</v>
      </c>
      <c r="N59">
        <f t="shared" si="1"/>
        <v>1</v>
      </c>
      <c r="O59">
        <f>IF(Table134[Sex]="male",1,0)</f>
        <v>1</v>
      </c>
      <c r="P59">
        <v>1</v>
      </c>
      <c r="AC59" s="3">
        <f>SUMPRODUCT(Table134[[#This Row],[SibSp]:[Ones]],$R$4:$AA$4)</f>
        <v>0.22158063769764097</v>
      </c>
      <c r="AD59" s="3">
        <f>SUMPRODUCT(Table134[[#This Row],[SibSp]:[Ones]],$R$5:$AA$5)</f>
        <v>0.18721133042044297</v>
      </c>
      <c r="AE59">
        <f t="shared" si="2"/>
        <v>0.22158063769764097</v>
      </c>
      <c r="AF59">
        <f t="shared" si="3"/>
        <v>0.18721133042044297</v>
      </c>
      <c r="AG59">
        <f t="shared" si="4"/>
        <v>0.40879196811808394</v>
      </c>
      <c r="AH59">
        <f>(Table134[[#This Row],[Survived]]-AG60)^2</f>
        <v>0.48448797655722153</v>
      </c>
    </row>
    <row r="60" spans="1:34" x14ac:dyDescent="0.35">
      <c r="A60">
        <v>1</v>
      </c>
      <c r="B60" t="s">
        <v>9</v>
      </c>
      <c r="C60">
        <v>2</v>
      </c>
      <c r="D60" t="s">
        <v>10</v>
      </c>
      <c r="E60">
        <v>21</v>
      </c>
      <c r="F60" s="2">
        <v>10.5</v>
      </c>
      <c r="G60">
        <v>0</v>
      </c>
      <c r="H60">
        <v>0</v>
      </c>
      <c r="I60" s="3">
        <f>Table134[Age]/$E$1</f>
        <v>0.26250000000000001</v>
      </c>
      <c r="J60" s="3">
        <f>LOG10(Table134[Fare] + 1)</f>
        <v>1.0606978403536116</v>
      </c>
      <c r="K60" s="5">
        <v>0</v>
      </c>
      <c r="L60">
        <v>1</v>
      </c>
      <c r="M60">
        <f t="shared" si="0"/>
        <v>1</v>
      </c>
      <c r="N60">
        <f t="shared" si="1"/>
        <v>0</v>
      </c>
      <c r="O60">
        <f>IF(Table134[Sex]="male",1,0)</f>
        <v>0</v>
      </c>
      <c r="P60">
        <v>1</v>
      </c>
      <c r="AC60" s="3">
        <f>SUMPRODUCT(Table134[[#This Row],[SibSp]:[Ones]],$R$4:$AA$4)</f>
        <v>0.1906880552537385</v>
      </c>
      <c r="AD60" s="3">
        <f>SUMPRODUCT(Table134[[#This Row],[SibSp]:[Ones]],$R$5:$AA$5)</f>
        <v>0.11326023936998597</v>
      </c>
      <c r="AE60">
        <f t="shared" si="2"/>
        <v>0.1906880552537385</v>
      </c>
      <c r="AF60">
        <f t="shared" si="3"/>
        <v>0.11326023936998597</v>
      </c>
      <c r="AG60">
        <f t="shared" si="4"/>
        <v>0.30394829462372447</v>
      </c>
      <c r="AH60">
        <f>(Table134[[#This Row],[Survived]]-AG61)^2</f>
        <v>0.48448797655722153</v>
      </c>
    </row>
    <row r="61" spans="1:34" x14ac:dyDescent="0.35">
      <c r="A61">
        <v>0</v>
      </c>
      <c r="B61" t="s">
        <v>11</v>
      </c>
      <c r="C61">
        <v>3</v>
      </c>
      <c r="D61" t="s">
        <v>8</v>
      </c>
      <c r="E61">
        <v>28.5</v>
      </c>
      <c r="F61" s="2">
        <v>7.2291999999999996</v>
      </c>
      <c r="G61">
        <v>0</v>
      </c>
      <c r="H61">
        <v>0</v>
      </c>
      <c r="I61" s="3">
        <f>Table134[Age]/$E$1</f>
        <v>0.35625000000000001</v>
      </c>
      <c r="J61" s="3">
        <f>LOG10(Table134[Fare] + 1)</f>
        <v>0.91535761741483168</v>
      </c>
      <c r="K61" s="5">
        <v>0</v>
      </c>
      <c r="L61">
        <v>0</v>
      </c>
      <c r="M61">
        <f t="shared" si="0"/>
        <v>1</v>
      </c>
      <c r="N61">
        <f t="shared" si="1"/>
        <v>0</v>
      </c>
      <c r="O61">
        <f>IF(Table134[Sex]="male",1,0)</f>
        <v>1</v>
      </c>
      <c r="P61">
        <v>1</v>
      </c>
      <c r="AC61" s="3">
        <f>SUMPRODUCT(Table134[[#This Row],[SibSp]:[Ones]],$R$4:$AA$4)</f>
        <v>0.1906880552537385</v>
      </c>
      <c r="AD61" s="3">
        <f>SUMPRODUCT(Table134[[#This Row],[SibSp]:[Ones]],$R$5:$AA$5)</f>
        <v>0.11326023936998597</v>
      </c>
      <c r="AE61">
        <f t="shared" si="2"/>
        <v>0.1906880552537385</v>
      </c>
      <c r="AF61">
        <f t="shared" si="3"/>
        <v>0.11326023936998597</v>
      </c>
      <c r="AG61">
        <f t="shared" si="4"/>
        <v>0.30394829462372447</v>
      </c>
      <c r="AH61">
        <f>(Table134[[#This Row],[Survived]]-AG62)^2</f>
        <v>0.18458098537947587</v>
      </c>
    </row>
    <row r="62" spans="1:34" x14ac:dyDescent="0.35">
      <c r="A62">
        <v>1</v>
      </c>
      <c r="B62" t="s">
        <v>9</v>
      </c>
      <c r="C62">
        <v>2</v>
      </c>
      <c r="D62" t="s">
        <v>10</v>
      </c>
      <c r="E62">
        <v>5</v>
      </c>
      <c r="F62" s="2">
        <v>27.75</v>
      </c>
      <c r="G62">
        <v>1</v>
      </c>
      <c r="H62">
        <v>2</v>
      </c>
      <c r="I62" s="3">
        <f>Table134[Age]/$E$1</f>
        <v>6.25E-2</v>
      </c>
      <c r="J62" s="3">
        <f>LOG10(Table134[Fare] + 1)</f>
        <v>1.4586378490256493</v>
      </c>
      <c r="K62" s="5">
        <v>0</v>
      </c>
      <c r="L62">
        <v>1</v>
      </c>
      <c r="M62">
        <f t="shared" si="0"/>
        <v>0</v>
      </c>
      <c r="N62">
        <f t="shared" si="1"/>
        <v>1</v>
      </c>
      <c r="O62">
        <f>IF(Table134[Sex]="male",1,0)</f>
        <v>0</v>
      </c>
      <c r="P62">
        <v>1</v>
      </c>
      <c r="AC62" s="3">
        <f>SUMPRODUCT(Table134[[#This Row],[SibSp]:[Ones]],$R$4:$AA$4)</f>
        <v>0.31880187691729611</v>
      </c>
      <c r="AD62" s="3">
        <f>SUMPRODUCT(Table134[[#This Row],[SibSp]:[Ones]],$R$5:$AA$5)</f>
        <v>0.11082701570920761</v>
      </c>
      <c r="AE62">
        <f t="shared" si="2"/>
        <v>0.31880187691729611</v>
      </c>
      <c r="AF62">
        <f t="shared" si="3"/>
        <v>0.11082701570920761</v>
      </c>
      <c r="AG62">
        <f t="shared" si="4"/>
        <v>0.42962889262650372</v>
      </c>
      <c r="AH62">
        <f>(Table134[[#This Row],[Survived]]-AG63)^2</f>
        <v>0.32532320012646843</v>
      </c>
    </row>
    <row r="63" spans="1:34" x14ac:dyDescent="0.35">
      <c r="A63">
        <v>0</v>
      </c>
      <c r="B63" t="s">
        <v>9</v>
      </c>
      <c r="C63">
        <v>3</v>
      </c>
      <c r="D63" t="s">
        <v>8</v>
      </c>
      <c r="E63">
        <v>11</v>
      </c>
      <c r="F63" s="2">
        <v>46.9</v>
      </c>
      <c r="G63">
        <v>5</v>
      </c>
      <c r="H63">
        <v>2</v>
      </c>
      <c r="I63" s="3">
        <f>Table134[Age]/$E$1</f>
        <v>0.13750000000000001</v>
      </c>
      <c r="J63" s="3">
        <f>LOG10(Table134[Fare] + 1)</f>
        <v>1.6803355134145632</v>
      </c>
      <c r="K63" s="5">
        <v>0</v>
      </c>
      <c r="L63">
        <v>0</v>
      </c>
      <c r="M63">
        <f t="shared" si="0"/>
        <v>0</v>
      </c>
      <c r="N63">
        <f t="shared" si="1"/>
        <v>0</v>
      </c>
      <c r="O63">
        <f>IF(Table134[Sex]="male",1,0)</f>
        <v>1</v>
      </c>
      <c r="P63">
        <v>1</v>
      </c>
      <c r="AC63" s="3">
        <f>SUMPRODUCT(Table134[[#This Row],[SibSp]:[Ones]],$R$4:$AA$4)</f>
        <v>0.31880187691729611</v>
      </c>
      <c r="AD63" s="3">
        <f>SUMPRODUCT(Table134[[#This Row],[SibSp]:[Ones]],$R$5:$AA$5)</f>
        <v>0.11082701570920761</v>
      </c>
      <c r="AE63">
        <f t="shared" si="2"/>
        <v>0.31880187691729611</v>
      </c>
      <c r="AF63">
        <f t="shared" si="3"/>
        <v>0.11082701570920761</v>
      </c>
      <c r="AG63">
        <f t="shared" si="4"/>
        <v>0.42962889262650372</v>
      </c>
      <c r="AH63">
        <f>(Table134[[#This Row],[Survived]]-AG64)^2</f>
        <v>9.2384565804670415E-2</v>
      </c>
    </row>
    <row r="64" spans="1:34" x14ac:dyDescent="0.35">
      <c r="A64">
        <v>0</v>
      </c>
      <c r="B64" t="s">
        <v>11</v>
      </c>
      <c r="C64">
        <v>3</v>
      </c>
      <c r="D64" t="s">
        <v>8</v>
      </c>
      <c r="E64">
        <v>22</v>
      </c>
      <c r="F64" s="2">
        <v>7.2291999999999996</v>
      </c>
      <c r="G64">
        <v>0</v>
      </c>
      <c r="H64">
        <v>0</v>
      </c>
      <c r="I64" s="3">
        <f>Table134[Age]/$E$1</f>
        <v>0.27500000000000002</v>
      </c>
      <c r="J64" s="3">
        <f>LOG10(Table134[Fare] + 1)</f>
        <v>0.91535761741483168</v>
      </c>
      <c r="K64" s="5">
        <v>0</v>
      </c>
      <c r="L64">
        <v>0</v>
      </c>
      <c r="M64">
        <f t="shared" si="0"/>
        <v>1</v>
      </c>
      <c r="N64">
        <f t="shared" si="1"/>
        <v>0</v>
      </c>
      <c r="O64">
        <f>IF(Table134[Sex]="male",1,0)</f>
        <v>1</v>
      </c>
      <c r="P64">
        <v>1</v>
      </c>
      <c r="AC64" s="3">
        <f>SUMPRODUCT(Table134[[#This Row],[SibSp]:[Ones]],$R$4:$AA$4)</f>
        <v>0.1906880552537385</v>
      </c>
      <c r="AD64" s="3">
        <f>SUMPRODUCT(Table134[[#This Row],[SibSp]:[Ones]],$R$5:$AA$5)</f>
        <v>0.11326023936998597</v>
      </c>
      <c r="AE64">
        <f t="shared" si="2"/>
        <v>0.1906880552537385</v>
      </c>
      <c r="AF64">
        <f t="shared" si="3"/>
        <v>0.11326023936998597</v>
      </c>
      <c r="AG64">
        <f t="shared" si="4"/>
        <v>0.30394829462372447</v>
      </c>
      <c r="AH64">
        <f>(Table134[[#This Row],[Survived]]-AG65)^2</f>
        <v>0.1892208740492948</v>
      </c>
    </row>
    <row r="65" spans="1:34" x14ac:dyDescent="0.35">
      <c r="A65">
        <v>1</v>
      </c>
      <c r="C65">
        <v>1</v>
      </c>
      <c r="D65" t="s">
        <v>10</v>
      </c>
      <c r="E65">
        <v>38</v>
      </c>
      <c r="F65" s="2">
        <v>80</v>
      </c>
      <c r="G65">
        <v>0</v>
      </c>
      <c r="H65">
        <v>0</v>
      </c>
      <c r="I65" s="3">
        <f>Table134[Age]/$E$1</f>
        <v>0.47499999999999998</v>
      </c>
      <c r="J65" s="3">
        <f>LOG10(Table134[Fare] + 1)</f>
        <v>1.9084850188786497</v>
      </c>
      <c r="K65" s="5">
        <v>1</v>
      </c>
      <c r="L65">
        <v>0</v>
      </c>
      <c r="M65">
        <f t="shared" si="0"/>
        <v>1</v>
      </c>
      <c r="N65">
        <f t="shared" si="1"/>
        <v>0</v>
      </c>
      <c r="O65">
        <f>IF(Table134[Sex]="male",1,0)</f>
        <v>0</v>
      </c>
      <c r="P65">
        <v>1</v>
      </c>
      <c r="AC65" s="3">
        <f>SUMPRODUCT(Table134[[#This Row],[SibSp]:[Ones]],$R$4:$AA$4)</f>
        <v>0.24535070342085169</v>
      </c>
      <c r="AD65" s="3">
        <f>SUMPRODUCT(Table134[[#This Row],[SibSp]:[Ones]],$R$5:$AA$5)</f>
        <v>0.18964455408122133</v>
      </c>
      <c r="AE65">
        <f t="shared" si="2"/>
        <v>0.24535070342085169</v>
      </c>
      <c r="AF65">
        <f t="shared" si="3"/>
        <v>0.18964455408122133</v>
      </c>
      <c r="AG65">
        <f t="shared" si="4"/>
        <v>0.43499525750207302</v>
      </c>
      <c r="AH65">
        <f>(Table134[[#This Row],[Survived]]-AG66)^2</f>
        <v>0.34952693696168868</v>
      </c>
    </row>
    <row r="66" spans="1:34" x14ac:dyDescent="0.35">
      <c r="A66">
        <v>0</v>
      </c>
      <c r="B66" t="s">
        <v>9</v>
      </c>
      <c r="C66">
        <v>1</v>
      </c>
      <c r="D66" t="s">
        <v>8</v>
      </c>
      <c r="E66">
        <v>45</v>
      </c>
      <c r="F66" s="2">
        <v>83.474999999999994</v>
      </c>
      <c r="G66">
        <v>1</v>
      </c>
      <c r="H66">
        <v>0</v>
      </c>
      <c r="I66" s="3">
        <f>Table134[Age]/$E$1</f>
        <v>0.5625</v>
      </c>
      <c r="J66" s="3">
        <f>LOG10(Table134[Fare] + 1)</f>
        <v>1.9267282004469339</v>
      </c>
      <c r="K66" s="5">
        <v>1</v>
      </c>
      <c r="L66">
        <v>0</v>
      </c>
      <c r="M66">
        <f t="shared" si="0"/>
        <v>0</v>
      </c>
      <c r="N66">
        <f t="shared" si="1"/>
        <v>1</v>
      </c>
      <c r="O66">
        <f>IF(Table134[Sex]="male",1,0)</f>
        <v>1</v>
      </c>
      <c r="P66">
        <v>1</v>
      </c>
      <c r="AC66" s="3">
        <f>SUMPRODUCT(Table134[[#This Row],[SibSp]:[Ones]],$R$4:$AA$4)</f>
        <v>0.22158063769764097</v>
      </c>
      <c r="AD66" s="3">
        <f>SUMPRODUCT(Table134[[#This Row],[SibSp]:[Ones]],$R$5:$AA$5)</f>
        <v>0.18721133042044297</v>
      </c>
      <c r="AE66">
        <f t="shared" si="2"/>
        <v>0.22158063769764097</v>
      </c>
      <c r="AF66">
        <f t="shared" si="3"/>
        <v>0.18721133042044297</v>
      </c>
      <c r="AG66">
        <f t="shared" si="4"/>
        <v>0.40879196811808394</v>
      </c>
      <c r="AH66">
        <f>(Table134[[#This Row],[Survived]]-AG67)^2</f>
        <v>0.18458098537947587</v>
      </c>
    </row>
    <row r="67" spans="1:34" x14ac:dyDescent="0.35">
      <c r="A67">
        <v>0</v>
      </c>
      <c r="B67" t="s">
        <v>9</v>
      </c>
      <c r="C67">
        <v>3</v>
      </c>
      <c r="D67" t="s">
        <v>8</v>
      </c>
      <c r="E67">
        <v>4</v>
      </c>
      <c r="F67" s="2">
        <v>27.9</v>
      </c>
      <c r="G67">
        <v>3</v>
      </c>
      <c r="H67">
        <v>2</v>
      </c>
      <c r="I67" s="3">
        <f>Table134[Age]/$E$1</f>
        <v>0.05</v>
      </c>
      <c r="J67" s="3">
        <f>LOG10(Table134[Fare] + 1)</f>
        <v>1.4608978427565478</v>
      </c>
      <c r="K67" s="5">
        <v>0</v>
      </c>
      <c r="L67">
        <v>0</v>
      </c>
      <c r="M67">
        <f t="shared" si="0"/>
        <v>0</v>
      </c>
      <c r="N67">
        <f t="shared" si="1"/>
        <v>1</v>
      </c>
      <c r="O67">
        <f>IF(Table134[Sex]="male",1,0)</f>
        <v>1</v>
      </c>
      <c r="P67">
        <v>1</v>
      </c>
      <c r="AC67" s="3">
        <f>SUMPRODUCT(Table134[[#This Row],[SibSp]:[Ones]],$R$4:$AA$4)</f>
        <v>0.31880187691729611</v>
      </c>
      <c r="AD67" s="3">
        <f>SUMPRODUCT(Table134[[#This Row],[SibSp]:[Ones]],$R$5:$AA$5)</f>
        <v>0.11082701570920761</v>
      </c>
      <c r="AE67">
        <f t="shared" si="2"/>
        <v>0.31880187691729611</v>
      </c>
      <c r="AF67">
        <f t="shared" si="3"/>
        <v>0.11082701570920761</v>
      </c>
      <c r="AG67">
        <f t="shared" si="4"/>
        <v>0.42962889262650372</v>
      </c>
      <c r="AH67">
        <f>(Table134[[#This Row],[Survived]]-AG68)^2</f>
        <v>0.1892208740492948</v>
      </c>
    </row>
    <row r="68" spans="1:34" x14ac:dyDescent="0.35">
      <c r="A68">
        <v>0</v>
      </c>
      <c r="B68" t="s">
        <v>11</v>
      </c>
      <c r="C68">
        <v>1</v>
      </c>
      <c r="D68" t="s">
        <v>8</v>
      </c>
      <c r="F68" s="2">
        <v>27.720800000000001</v>
      </c>
      <c r="G68">
        <v>0</v>
      </c>
      <c r="H68">
        <v>0</v>
      </c>
      <c r="I68" s="3">
        <f>Table134[Age]/$E$1</f>
        <v>0</v>
      </c>
      <c r="J68" s="3">
        <f>LOG10(Table134[Fare] + 1)</f>
        <v>1.4581965327411079</v>
      </c>
      <c r="K68" s="5">
        <v>1</v>
      </c>
      <c r="L68">
        <v>0</v>
      </c>
      <c r="M68">
        <f t="shared" ref="M68:M131" si="5">IF(Embarked="S",1,0)</f>
        <v>1</v>
      </c>
      <c r="N68">
        <f t="shared" ref="N68:N131" si="6">IF(Embarked="C",1,0)</f>
        <v>0</v>
      </c>
      <c r="O68">
        <f>IF(Table134[Sex]="male",1,0)</f>
        <v>1</v>
      </c>
      <c r="P68">
        <v>1</v>
      </c>
      <c r="AC68" s="3">
        <f>SUMPRODUCT(Table134[[#This Row],[SibSp]:[Ones]],$R$4:$AA$4)</f>
        <v>0.24535070342085169</v>
      </c>
      <c r="AD68" s="3">
        <f>SUMPRODUCT(Table134[[#This Row],[SibSp]:[Ones]],$R$5:$AA$5)</f>
        <v>0.18964455408122133</v>
      </c>
      <c r="AE68">
        <f t="shared" si="2"/>
        <v>0.24535070342085169</v>
      </c>
      <c r="AF68">
        <f t="shared" si="3"/>
        <v>0.18964455408122133</v>
      </c>
      <c r="AG68">
        <f t="shared" si="4"/>
        <v>0.43499525750207302</v>
      </c>
      <c r="AH68">
        <f>(Table134[[#This Row],[Survived]]-AG69)^2</f>
        <v>0.1443165931686296</v>
      </c>
    </row>
    <row r="69" spans="1:34" x14ac:dyDescent="0.35">
      <c r="A69">
        <v>1</v>
      </c>
      <c r="B69" t="s">
        <v>11</v>
      </c>
      <c r="C69">
        <v>3</v>
      </c>
      <c r="D69" t="s">
        <v>8</v>
      </c>
      <c r="F69" s="2">
        <v>15.245799999999999</v>
      </c>
      <c r="G69">
        <v>1</v>
      </c>
      <c r="H69">
        <v>1</v>
      </c>
      <c r="I69" s="3">
        <f>Table134[Age]/$E$1</f>
        <v>0</v>
      </c>
      <c r="J69" s="3">
        <f>LOG10(Table134[Fare] + 1)</f>
        <v>1.2107411023865056</v>
      </c>
      <c r="K69" s="5">
        <v>0</v>
      </c>
      <c r="L69">
        <v>0</v>
      </c>
      <c r="M69">
        <f t="shared" si="5"/>
        <v>1</v>
      </c>
      <c r="N69">
        <f t="shared" si="6"/>
        <v>0</v>
      </c>
      <c r="O69">
        <f>IF(Table134[Sex]="male",1,0)</f>
        <v>1</v>
      </c>
      <c r="P69">
        <v>1</v>
      </c>
      <c r="AC69" s="3">
        <f>SUMPRODUCT(Table134[[#This Row],[SibSp]:[Ones]],$R$4:$AA$4)</f>
        <v>0.26662999894712269</v>
      </c>
      <c r="AD69" s="3">
        <f>SUMPRODUCT(Table134[[#This Row],[SibSp]:[Ones]],$R$5:$AA$5)</f>
        <v>0.11326023936998597</v>
      </c>
      <c r="AE69">
        <f t="shared" ref="AE69:AE132" si="7">IF(AC69&lt;0,0,AC69)</f>
        <v>0.26662999894712269</v>
      </c>
      <c r="AF69">
        <f t="shared" ref="AF69:AF132" si="8">IF(AD69&lt;0,0,AD69)</f>
        <v>0.11326023936998597</v>
      </c>
      <c r="AG69">
        <f t="shared" ref="AG69:AG132" si="9">AE69+AF69</f>
        <v>0.37989023831710866</v>
      </c>
      <c r="AH69">
        <f>(Table134[[#This Row],[Survived]]-AG70)^2</f>
        <v>0.48448797655722153</v>
      </c>
    </row>
    <row r="70" spans="1:34" x14ac:dyDescent="0.35">
      <c r="A70">
        <v>1</v>
      </c>
      <c r="B70" t="s">
        <v>9</v>
      </c>
      <c r="C70">
        <v>2</v>
      </c>
      <c r="D70" t="s">
        <v>10</v>
      </c>
      <c r="E70">
        <v>29</v>
      </c>
      <c r="F70" s="2">
        <v>10.5</v>
      </c>
      <c r="G70">
        <v>0</v>
      </c>
      <c r="H70">
        <v>0</v>
      </c>
      <c r="I70" s="3">
        <f>Table134[Age]/$E$1</f>
        <v>0.36249999999999999</v>
      </c>
      <c r="J70" s="3">
        <f>LOG10(Table134[Fare] + 1)</f>
        <v>1.0606978403536116</v>
      </c>
      <c r="K70" s="5">
        <v>0</v>
      </c>
      <c r="L70">
        <v>1</v>
      </c>
      <c r="M70">
        <f t="shared" si="5"/>
        <v>1</v>
      </c>
      <c r="N70">
        <f t="shared" si="6"/>
        <v>0</v>
      </c>
      <c r="O70">
        <f>IF(Table134[Sex]="male",1,0)</f>
        <v>0</v>
      </c>
      <c r="P70">
        <v>1</v>
      </c>
      <c r="AC70" s="3">
        <f>SUMPRODUCT(Table134[[#This Row],[SibSp]:[Ones]],$R$4:$AA$4)</f>
        <v>0.1906880552537385</v>
      </c>
      <c r="AD70" s="3">
        <f>SUMPRODUCT(Table134[[#This Row],[SibSp]:[Ones]],$R$5:$AA$5)</f>
        <v>0.11326023936998597</v>
      </c>
      <c r="AE70">
        <f t="shared" si="7"/>
        <v>0.1906880552537385</v>
      </c>
      <c r="AF70">
        <f t="shared" si="8"/>
        <v>0.11326023936998597</v>
      </c>
      <c r="AG70">
        <f t="shared" si="9"/>
        <v>0.30394829462372447</v>
      </c>
      <c r="AH70">
        <f>(Table134[[#This Row],[Survived]]-AG71)^2</f>
        <v>0.48448797655722153</v>
      </c>
    </row>
    <row r="71" spans="1:34" x14ac:dyDescent="0.35">
      <c r="A71">
        <v>0</v>
      </c>
      <c r="B71" t="s">
        <v>9</v>
      </c>
      <c r="C71">
        <v>3</v>
      </c>
      <c r="D71" t="s">
        <v>8</v>
      </c>
      <c r="E71">
        <v>19</v>
      </c>
      <c r="F71" s="2">
        <v>8.1583000000000006</v>
      </c>
      <c r="G71">
        <v>0</v>
      </c>
      <c r="H71">
        <v>0</v>
      </c>
      <c r="I71" s="3">
        <f>Table134[Age]/$E$1</f>
        <v>0.23749999999999999</v>
      </c>
      <c r="J71" s="3">
        <f>LOG10(Table134[Fare] + 1)</f>
        <v>0.96181486568333707</v>
      </c>
      <c r="K71" s="5">
        <v>0</v>
      </c>
      <c r="L71">
        <v>0</v>
      </c>
      <c r="M71">
        <f t="shared" si="5"/>
        <v>1</v>
      </c>
      <c r="N71">
        <f t="shared" si="6"/>
        <v>0</v>
      </c>
      <c r="O71">
        <f>IF(Table134[Sex]="male",1,0)</f>
        <v>1</v>
      </c>
      <c r="P71">
        <v>1</v>
      </c>
      <c r="AC71" s="3">
        <f>SUMPRODUCT(Table134[[#This Row],[SibSp]:[Ones]],$R$4:$AA$4)</f>
        <v>0.1906880552537385</v>
      </c>
      <c r="AD71" s="3">
        <f>SUMPRODUCT(Table134[[#This Row],[SibSp]:[Ones]],$R$5:$AA$5)</f>
        <v>0.11326023936998597</v>
      </c>
      <c r="AE71">
        <f t="shared" si="7"/>
        <v>0.1906880552537385</v>
      </c>
      <c r="AF71">
        <f t="shared" si="8"/>
        <v>0.11326023936998597</v>
      </c>
      <c r="AG71">
        <f t="shared" si="9"/>
        <v>0.30394829462372447</v>
      </c>
      <c r="AH71">
        <f>(Table134[[#This Row],[Survived]]-AG72)^2</f>
        <v>0.20778297815644703</v>
      </c>
    </row>
    <row r="72" spans="1:34" x14ac:dyDescent="0.35">
      <c r="A72">
        <v>1</v>
      </c>
      <c r="B72" t="s">
        <v>9</v>
      </c>
      <c r="C72">
        <v>3</v>
      </c>
      <c r="D72" t="s">
        <v>10</v>
      </c>
      <c r="E72">
        <v>17</v>
      </c>
      <c r="F72" s="2">
        <v>7.9249999999999998</v>
      </c>
      <c r="G72">
        <v>4</v>
      </c>
      <c r="H72">
        <v>2</v>
      </c>
      <c r="I72" s="3">
        <f>Table134[Age]/$E$1</f>
        <v>0.21249999999999999</v>
      </c>
      <c r="J72" s="3">
        <f>LOG10(Table134[Fare] + 1)</f>
        <v>0.95060822478423079</v>
      </c>
      <c r="K72" s="5">
        <v>0</v>
      </c>
      <c r="L72">
        <v>0</v>
      </c>
      <c r="M72">
        <f t="shared" si="5"/>
        <v>1</v>
      </c>
      <c r="N72">
        <f t="shared" si="6"/>
        <v>0</v>
      </c>
      <c r="O72">
        <f>IF(Table134[Sex]="male",1,0)</f>
        <v>0</v>
      </c>
      <c r="P72">
        <v>1</v>
      </c>
      <c r="AC72" s="3">
        <f>SUMPRODUCT(Table134[[#This Row],[SibSp]:[Ones]],$R$4:$AA$4)</f>
        <v>0.34257194264050683</v>
      </c>
      <c r="AD72" s="3">
        <f>SUMPRODUCT(Table134[[#This Row],[SibSp]:[Ones]],$R$5:$AA$5)</f>
        <v>0.11326023936998597</v>
      </c>
      <c r="AE72">
        <f t="shared" si="7"/>
        <v>0.34257194264050683</v>
      </c>
      <c r="AF72">
        <f t="shared" si="8"/>
        <v>0.11326023936998597</v>
      </c>
      <c r="AG72">
        <f t="shared" si="9"/>
        <v>0.4558321820104928</v>
      </c>
      <c r="AH72">
        <f>(Table134[[#This Row],[Survived]]-AG73)^2</f>
        <v>0.48448797655722153</v>
      </c>
    </row>
    <row r="73" spans="1:34" x14ac:dyDescent="0.35">
      <c r="A73">
        <v>0</v>
      </c>
      <c r="B73" t="s">
        <v>9</v>
      </c>
      <c r="C73">
        <v>3</v>
      </c>
      <c r="D73" t="s">
        <v>8</v>
      </c>
      <c r="E73">
        <v>26</v>
      </c>
      <c r="F73" s="2">
        <v>8.6624999999999996</v>
      </c>
      <c r="G73">
        <v>2</v>
      </c>
      <c r="H73">
        <v>0</v>
      </c>
      <c r="I73" s="3">
        <f>Table134[Age]/$E$1</f>
        <v>0.32500000000000001</v>
      </c>
      <c r="J73" s="3">
        <f>LOG10(Table134[Fare] + 1)</f>
        <v>0.98508950692638131</v>
      </c>
      <c r="K73" s="5">
        <v>0</v>
      </c>
      <c r="L73">
        <v>0</v>
      </c>
      <c r="M73">
        <f t="shared" si="5"/>
        <v>1</v>
      </c>
      <c r="N73">
        <f t="shared" si="6"/>
        <v>0</v>
      </c>
      <c r="O73">
        <f>IF(Table134[Sex]="male",1,0)</f>
        <v>1</v>
      </c>
      <c r="P73">
        <v>1</v>
      </c>
      <c r="AC73" s="3">
        <f>SUMPRODUCT(Table134[[#This Row],[SibSp]:[Ones]],$R$4:$AA$4)</f>
        <v>0.1906880552537385</v>
      </c>
      <c r="AD73" s="3">
        <f>SUMPRODUCT(Table134[[#This Row],[SibSp]:[Ones]],$R$5:$AA$5)</f>
        <v>0.11326023936998597</v>
      </c>
      <c r="AE73">
        <f t="shared" si="7"/>
        <v>0.1906880552537385</v>
      </c>
      <c r="AF73">
        <f t="shared" si="8"/>
        <v>0.11326023936998597</v>
      </c>
      <c r="AG73">
        <f t="shared" si="9"/>
        <v>0.30394829462372447</v>
      </c>
      <c r="AH73">
        <f>(Table134[[#This Row],[Survived]]-AG74)^2</f>
        <v>9.2384565804670415E-2</v>
      </c>
    </row>
    <row r="74" spans="1:34" x14ac:dyDescent="0.35">
      <c r="A74">
        <v>0</v>
      </c>
      <c r="B74" t="s">
        <v>9</v>
      </c>
      <c r="C74">
        <v>2</v>
      </c>
      <c r="D74" t="s">
        <v>8</v>
      </c>
      <c r="E74">
        <v>32</v>
      </c>
      <c r="F74" s="2">
        <v>10.5</v>
      </c>
      <c r="G74">
        <v>0</v>
      </c>
      <c r="H74">
        <v>0</v>
      </c>
      <c r="I74" s="3">
        <f>Table134[Age]/$E$1</f>
        <v>0.4</v>
      </c>
      <c r="J74" s="3">
        <f>LOG10(Table134[Fare] + 1)</f>
        <v>1.0606978403536116</v>
      </c>
      <c r="K74" s="5">
        <v>0</v>
      </c>
      <c r="L74">
        <v>1</v>
      </c>
      <c r="M74">
        <f t="shared" si="5"/>
        <v>1</v>
      </c>
      <c r="N74">
        <f t="shared" si="6"/>
        <v>0</v>
      </c>
      <c r="O74">
        <f>IF(Table134[Sex]="male",1,0)</f>
        <v>1</v>
      </c>
      <c r="P74">
        <v>1</v>
      </c>
      <c r="AC74" s="3">
        <f>SUMPRODUCT(Table134[[#This Row],[SibSp]:[Ones]],$R$4:$AA$4)</f>
        <v>0.1906880552537385</v>
      </c>
      <c r="AD74" s="3">
        <f>SUMPRODUCT(Table134[[#This Row],[SibSp]:[Ones]],$R$5:$AA$5)</f>
        <v>0.11326023936998597</v>
      </c>
      <c r="AE74">
        <f t="shared" si="7"/>
        <v>0.1906880552537385</v>
      </c>
      <c r="AF74">
        <f t="shared" si="8"/>
        <v>0.11326023936998597</v>
      </c>
      <c r="AG74">
        <f t="shared" si="9"/>
        <v>0.30394829462372447</v>
      </c>
      <c r="AH74">
        <f>(Table134[[#This Row],[Survived]]-AG75)^2</f>
        <v>0.18458098537947587</v>
      </c>
    </row>
    <row r="75" spans="1:34" x14ac:dyDescent="0.35">
      <c r="A75">
        <v>0</v>
      </c>
      <c r="B75" t="s">
        <v>9</v>
      </c>
      <c r="C75">
        <v>3</v>
      </c>
      <c r="D75" t="s">
        <v>10</v>
      </c>
      <c r="E75">
        <v>16</v>
      </c>
      <c r="F75" s="2">
        <v>46.9</v>
      </c>
      <c r="G75">
        <v>5</v>
      </c>
      <c r="H75">
        <v>2</v>
      </c>
      <c r="I75" s="3">
        <f>Table134[Age]/$E$1</f>
        <v>0.2</v>
      </c>
      <c r="J75" s="3">
        <f>LOG10(Table134[Fare] + 1)</f>
        <v>1.6803355134145632</v>
      </c>
      <c r="K75" s="5">
        <v>0</v>
      </c>
      <c r="L75">
        <v>0</v>
      </c>
      <c r="M75">
        <f t="shared" si="5"/>
        <v>0</v>
      </c>
      <c r="N75">
        <f t="shared" si="6"/>
        <v>1</v>
      </c>
      <c r="O75">
        <f>IF(Table134[Sex]="male",1,0)</f>
        <v>0</v>
      </c>
      <c r="P75">
        <v>1</v>
      </c>
      <c r="AC75" s="3">
        <f>SUMPRODUCT(Table134[[#This Row],[SibSp]:[Ones]],$R$4:$AA$4)</f>
        <v>0.31880187691729611</v>
      </c>
      <c r="AD75" s="3">
        <f>SUMPRODUCT(Table134[[#This Row],[SibSp]:[Ones]],$R$5:$AA$5)</f>
        <v>0.11082701570920761</v>
      </c>
      <c r="AE75">
        <f t="shared" si="7"/>
        <v>0.31880187691729611</v>
      </c>
      <c r="AF75">
        <f t="shared" si="8"/>
        <v>0.11082701570920761</v>
      </c>
      <c r="AG75">
        <f t="shared" si="9"/>
        <v>0.42962889262650372</v>
      </c>
      <c r="AH75">
        <f>(Table134[[#This Row],[Survived]]-AG76)^2</f>
        <v>9.2384565804670415E-2</v>
      </c>
    </row>
    <row r="76" spans="1:34" x14ac:dyDescent="0.35">
      <c r="A76">
        <v>0</v>
      </c>
      <c r="B76" t="s">
        <v>9</v>
      </c>
      <c r="C76">
        <v>2</v>
      </c>
      <c r="D76" t="s">
        <v>8</v>
      </c>
      <c r="E76">
        <v>21</v>
      </c>
      <c r="F76" s="2">
        <v>73.5</v>
      </c>
      <c r="G76">
        <v>0</v>
      </c>
      <c r="H76">
        <v>0</v>
      </c>
      <c r="I76" s="3">
        <f>Table134[Age]/$E$1</f>
        <v>0.26250000000000001</v>
      </c>
      <c r="J76" s="3">
        <f>LOG10(Table134[Fare] + 1)</f>
        <v>1.8721562727482928</v>
      </c>
      <c r="K76" s="5">
        <v>0</v>
      </c>
      <c r="L76">
        <v>1</v>
      </c>
      <c r="M76">
        <f t="shared" si="5"/>
        <v>1</v>
      </c>
      <c r="N76">
        <f t="shared" si="6"/>
        <v>0</v>
      </c>
      <c r="O76">
        <f>IF(Table134[Sex]="male",1,0)</f>
        <v>1</v>
      </c>
      <c r="P76">
        <v>1</v>
      </c>
      <c r="AC76" s="3">
        <f>SUMPRODUCT(Table134[[#This Row],[SibSp]:[Ones]],$R$4:$AA$4)</f>
        <v>0.1906880552537385</v>
      </c>
      <c r="AD76" s="3">
        <f>SUMPRODUCT(Table134[[#This Row],[SibSp]:[Ones]],$R$5:$AA$5)</f>
        <v>0.11326023936998597</v>
      </c>
      <c r="AE76">
        <f t="shared" si="7"/>
        <v>0.1906880552537385</v>
      </c>
      <c r="AF76">
        <f t="shared" si="8"/>
        <v>0.11326023936998597</v>
      </c>
      <c r="AG76">
        <f t="shared" si="9"/>
        <v>0.30394829462372447</v>
      </c>
      <c r="AH76">
        <f>(Table134[[#This Row],[Survived]]-AG77)^2</f>
        <v>9.2384565804670415E-2</v>
      </c>
    </row>
    <row r="77" spans="1:34" x14ac:dyDescent="0.35">
      <c r="A77">
        <v>0</v>
      </c>
      <c r="B77" t="s">
        <v>11</v>
      </c>
      <c r="C77">
        <v>3</v>
      </c>
      <c r="D77" t="s">
        <v>8</v>
      </c>
      <c r="E77">
        <v>26</v>
      </c>
      <c r="F77" s="2">
        <v>14.4542</v>
      </c>
      <c r="G77">
        <v>1</v>
      </c>
      <c r="H77">
        <v>0</v>
      </c>
      <c r="I77" s="3">
        <f>Table134[Age]/$E$1</f>
        <v>0.32500000000000001</v>
      </c>
      <c r="J77" s="3">
        <f>LOG10(Table134[Fare] + 1)</f>
        <v>1.1890465283525415</v>
      </c>
      <c r="K77" s="5">
        <v>0</v>
      </c>
      <c r="L77">
        <v>0</v>
      </c>
      <c r="M77">
        <f t="shared" si="5"/>
        <v>1</v>
      </c>
      <c r="N77">
        <f t="shared" si="6"/>
        <v>0</v>
      </c>
      <c r="O77">
        <f>IF(Table134[Sex]="male",1,0)</f>
        <v>1</v>
      </c>
      <c r="P77">
        <v>1</v>
      </c>
      <c r="AC77" s="3">
        <f>SUMPRODUCT(Table134[[#This Row],[SibSp]:[Ones]],$R$4:$AA$4)</f>
        <v>0.1906880552537385</v>
      </c>
      <c r="AD77" s="3">
        <f>SUMPRODUCT(Table134[[#This Row],[SibSp]:[Ones]],$R$5:$AA$5)</f>
        <v>0.11326023936998597</v>
      </c>
      <c r="AE77">
        <f t="shared" si="7"/>
        <v>0.1906880552537385</v>
      </c>
      <c r="AF77">
        <f t="shared" si="8"/>
        <v>0.11326023936998597</v>
      </c>
      <c r="AG77">
        <f t="shared" si="9"/>
        <v>0.30394829462372447</v>
      </c>
      <c r="AH77">
        <f>(Table134[[#This Row],[Survived]]-AG78)^2</f>
        <v>9.2384565804670415E-2</v>
      </c>
    </row>
    <row r="78" spans="1:34" x14ac:dyDescent="0.35">
      <c r="A78">
        <v>1</v>
      </c>
      <c r="B78" t="s">
        <v>9</v>
      </c>
      <c r="C78">
        <v>3</v>
      </c>
      <c r="D78" t="s">
        <v>8</v>
      </c>
      <c r="E78">
        <v>32</v>
      </c>
      <c r="F78" s="2">
        <v>56.495800000000003</v>
      </c>
      <c r="G78">
        <v>0</v>
      </c>
      <c r="H78">
        <v>0</v>
      </c>
      <c r="I78" s="3">
        <f>Table134[Age]/$E$1</f>
        <v>0.4</v>
      </c>
      <c r="J78" s="3">
        <f>LOG10(Table134[Fare] + 1)</f>
        <v>1.7596361211514699</v>
      </c>
      <c r="K78" s="5">
        <v>0</v>
      </c>
      <c r="L78">
        <v>0</v>
      </c>
      <c r="M78">
        <f t="shared" si="5"/>
        <v>1</v>
      </c>
      <c r="N78">
        <f t="shared" si="6"/>
        <v>0</v>
      </c>
      <c r="O78">
        <f>IF(Table134[Sex]="male",1,0)</f>
        <v>1</v>
      </c>
      <c r="P78">
        <v>1</v>
      </c>
      <c r="AC78" s="3">
        <f>SUMPRODUCT(Table134[[#This Row],[SibSp]:[Ones]],$R$4:$AA$4)</f>
        <v>0.1906880552537385</v>
      </c>
      <c r="AD78" s="3">
        <f>SUMPRODUCT(Table134[[#This Row],[SibSp]:[Ones]],$R$5:$AA$5)</f>
        <v>0.11326023936998597</v>
      </c>
      <c r="AE78">
        <f t="shared" si="7"/>
        <v>0.1906880552537385</v>
      </c>
      <c r="AF78">
        <f t="shared" si="8"/>
        <v>0.11326023936998597</v>
      </c>
      <c r="AG78">
        <f t="shared" si="9"/>
        <v>0.30394829462372447</v>
      </c>
      <c r="AH78">
        <f>(Table134[[#This Row],[Survived]]-AG79)^2</f>
        <v>0.48448797655722153</v>
      </c>
    </row>
    <row r="79" spans="1:34" x14ac:dyDescent="0.35">
      <c r="A79">
        <v>0</v>
      </c>
      <c r="B79" t="s">
        <v>9</v>
      </c>
      <c r="C79">
        <v>3</v>
      </c>
      <c r="D79" t="s">
        <v>8</v>
      </c>
      <c r="E79">
        <v>25</v>
      </c>
      <c r="F79" s="2">
        <v>7.65</v>
      </c>
      <c r="G79">
        <v>0</v>
      </c>
      <c r="H79">
        <v>0</v>
      </c>
      <c r="I79" s="3">
        <f>Table134[Age]/$E$1</f>
        <v>0.3125</v>
      </c>
      <c r="J79" s="3">
        <f>LOG10(Table134[Fare] + 1)</f>
        <v>0.93701610746481423</v>
      </c>
      <c r="K79" s="5">
        <v>0</v>
      </c>
      <c r="L79">
        <v>0</v>
      </c>
      <c r="M79">
        <f t="shared" si="5"/>
        <v>1</v>
      </c>
      <c r="N79">
        <f t="shared" si="6"/>
        <v>0</v>
      </c>
      <c r="O79">
        <f>IF(Table134[Sex]="male",1,0)</f>
        <v>1</v>
      </c>
      <c r="P79">
        <v>1</v>
      </c>
      <c r="AC79" s="3">
        <f>SUMPRODUCT(Table134[[#This Row],[SibSp]:[Ones]],$R$4:$AA$4)</f>
        <v>0.1906880552537385</v>
      </c>
      <c r="AD79" s="3">
        <f>SUMPRODUCT(Table134[[#This Row],[SibSp]:[Ones]],$R$5:$AA$5)</f>
        <v>0.11326023936998597</v>
      </c>
      <c r="AE79">
        <f t="shared" si="7"/>
        <v>0.1906880552537385</v>
      </c>
      <c r="AF79">
        <f t="shared" si="8"/>
        <v>0.11326023936998597</v>
      </c>
      <c r="AG79">
        <f t="shared" si="9"/>
        <v>0.30394829462372447</v>
      </c>
      <c r="AH79">
        <f>(Table134[[#This Row],[Survived]]-AG80)^2</f>
        <v>9.2384565804670415E-2</v>
      </c>
    </row>
    <row r="80" spans="1:34" x14ac:dyDescent="0.35">
      <c r="A80">
        <v>0</v>
      </c>
      <c r="B80" t="s">
        <v>9</v>
      </c>
      <c r="C80">
        <v>3</v>
      </c>
      <c r="D80" t="s">
        <v>8</v>
      </c>
      <c r="F80" s="2">
        <v>7.8958000000000004</v>
      </c>
      <c r="G80">
        <v>0</v>
      </c>
      <c r="H80">
        <v>0</v>
      </c>
      <c r="I80" s="3">
        <f>Table134[Age]/$E$1</f>
        <v>0</v>
      </c>
      <c r="J80" s="3">
        <f>LOG10(Table134[Fare] + 1)</f>
        <v>0.94918501031343461</v>
      </c>
      <c r="K80" s="5">
        <v>0</v>
      </c>
      <c r="L80">
        <v>0</v>
      </c>
      <c r="M80">
        <f t="shared" si="5"/>
        <v>1</v>
      </c>
      <c r="N80">
        <f t="shared" si="6"/>
        <v>0</v>
      </c>
      <c r="O80">
        <f>IF(Table134[Sex]="male",1,0)</f>
        <v>1</v>
      </c>
      <c r="P80">
        <v>1</v>
      </c>
      <c r="AC80" s="3">
        <f>SUMPRODUCT(Table134[[#This Row],[SibSp]:[Ones]],$R$4:$AA$4)</f>
        <v>0.1906880552537385</v>
      </c>
      <c r="AD80" s="3">
        <f>SUMPRODUCT(Table134[[#This Row],[SibSp]:[Ones]],$R$5:$AA$5)</f>
        <v>0.11326023936998597</v>
      </c>
      <c r="AE80">
        <f t="shared" si="7"/>
        <v>0.1906880552537385</v>
      </c>
      <c r="AF80">
        <f t="shared" si="8"/>
        <v>0.11326023936998597</v>
      </c>
      <c r="AG80">
        <f t="shared" si="9"/>
        <v>0.30394829462372447</v>
      </c>
      <c r="AH80">
        <f>(Table134[[#This Row],[Survived]]-AG81)^2</f>
        <v>9.2384565804670415E-2</v>
      </c>
    </row>
    <row r="81" spans="1:34" x14ac:dyDescent="0.35">
      <c r="A81">
        <v>0</v>
      </c>
      <c r="B81" t="s">
        <v>9</v>
      </c>
      <c r="C81">
        <v>3</v>
      </c>
      <c r="D81" t="s">
        <v>8</v>
      </c>
      <c r="F81" s="2">
        <v>8.0500000000000007</v>
      </c>
      <c r="G81">
        <v>0</v>
      </c>
      <c r="H81">
        <v>0</v>
      </c>
      <c r="I81" s="3">
        <f>Table134[Age]/$E$1</f>
        <v>0</v>
      </c>
      <c r="J81" s="3">
        <f>LOG10(Table134[Fare] + 1)</f>
        <v>0.9566485792052033</v>
      </c>
      <c r="K81" s="5">
        <v>0</v>
      </c>
      <c r="L81">
        <v>0</v>
      </c>
      <c r="M81">
        <f t="shared" si="5"/>
        <v>1</v>
      </c>
      <c r="N81">
        <f t="shared" si="6"/>
        <v>0</v>
      </c>
      <c r="O81">
        <f>IF(Table134[Sex]="male",1,0)</f>
        <v>1</v>
      </c>
      <c r="P81">
        <v>1</v>
      </c>
      <c r="AC81" s="3">
        <f>SUMPRODUCT(Table134[[#This Row],[SibSp]:[Ones]],$R$4:$AA$4)</f>
        <v>0.1906880552537385</v>
      </c>
      <c r="AD81" s="3">
        <f>SUMPRODUCT(Table134[[#This Row],[SibSp]:[Ones]],$R$5:$AA$5)</f>
        <v>0.11326023936998597</v>
      </c>
      <c r="AE81">
        <f t="shared" si="7"/>
        <v>0.1906880552537385</v>
      </c>
      <c r="AF81">
        <f t="shared" si="8"/>
        <v>0.11326023936998597</v>
      </c>
      <c r="AG81">
        <f t="shared" si="9"/>
        <v>0.30394829462372447</v>
      </c>
      <c r="AH81">
        <f>(Table134[[#This Row],[Survived]]-AG82)^2</f>
        <v>0.20778297815644703</v>
      </c>
    </row>
    <row r="82" spans="1:34" x14ac:dyDescent="0.35">
      <c r="A82">
        <v>1</v>
      </c>
      <c r="B82" t="s">
        <v>9</v>
      </c>
      <c r="C82">
        <v>2</v>
      </c>
      <c r="D82" t="s">
        <v>8</v>
      </c>
      <c r="E82">
        <v>0.83</v>
      </c>
      <c r="F82" s="2">
        <v>29</v>
      </c>
      <c r="G82">
        <v>0</v>
      </c>
      <c r="H82">
        <v>2</v>
      </c>
      <c r="I82" s="3">
        <f>Table134[Age]/$E$1</f>
        <v>1.0374999999999999E-2</v>
      </c>
      <c r="J82" s="3">
        <f>LOG10(Table134[Fare] + 1)</f>
        <v>1.4771212547196624</v>
      </c>
      <c r="K82" s="5">
        <v>0</v>
      </c>
      <c r="L82">
        <v>1</v>
      </c>
      <c r="M82">
        <f t="shared" si="5"/>
        <v>1</v>
      </c>
      <c r="N82">
        <f t="shared" si="6"/>
        <v>0</v>
      </c>
      <c r="O82">
        <f>IF(Table134[Sex]="male",1,0)</f>
        <v>1</v>
      </c>
      <c r="P82">
        <v>1</v>
      </c>
      <c r="AC82" s="3">
        <f>SUMPRODUCT(Table134[[#This Row],[SibSp]:[Ones]],$R$4:$AA$4)</f>
        <v>0.34257194264050683</v>
      </c>
      <c r="AD82" s="3">
        <f>SUMPRODUCT(Table134[[#This Row],[SibSp]:[Ones]],$R$5:$AA$5)</f>
        <v>0.11326023936998597</v>
      </c>
      <c r="AE82">
        <f t="shared" si="7"/>
        <v>0.34257194264050683</v>
      </c>
      <c r="AF82">
        <f t="shared" si="8"/>
        <v>0.11326023936998597</v>
      </c>
      <c r="AG82">
        <f t="shared" si="9"/>
        <v>0.4558321820104928</v>
      </c>
      <c r="AH82">
        <f>(Table134[[#This Row],[Survived]]-AG83)^2</f>
        <v>0.48448797655722153</v>
      </c>
    </row>
    <row r="83" spans="1:34" x14ac:dyDescent="0.35">
      <c r="A83">
        <v>1</v>
      </c>
      <c r="B83" t="s">
        <v>9</v>
      </c>
      <c r="C83">
        <v>3</v>
      </c>
      <c r="D83" t="s">
        <v>10</v>
      </c>
      <c r="E83">
        <v>30</v>
      </c>
      <c r="F83" s="2">
        <v>12.475</v>
      </c>
      <c r="G83">
        <v>0</v>
      </c>
      <c r="H83">
        <v>0</v>
      </c>
      <c r="I83" s="3">
        <f>Table134[Age]/$E$1</f>
        <v>0.375</v>
      </c>
      <c r="J83" s="3">
        <f>LOG10(Table134[Fare] + 1)</f>
        <v>1.1295287738587763</v>
      </c>
      <c r="K83" s="5">
        <v>0</v>
      </c>
      <c r="L83">
        <v>0</v>
      </c>
      <c r="M83">
        <f t="shared" si="5"/>
        <v>1</v>
      </c>
      <c r="N83">
        <f t="shared" si="6"/>
        <v>0</v>
      </c>
      <c r="O83">
        <f>IF(Table134[Sex]="male",1,0)</f>
        <v>0</v>
      </c>
      <c r="P83">
        <v>1</v>
      </c>
      <c r="AC83" s="3">
        <f>SUMPRODUCT(Table134[[#This Row],[SibSp]:[Ones]],$R$4:$AA$4)</f>
        <v>0.1906880552537385</v>
      </c>
      <c r="AD83" s="3">
        <f>SUMPRODUCT(Table134[[#This Row],[SibSp]:[Ones]],$R$5:$AA$5)</f>
        <v>0.11326023936998597</v>
      </c>
      <c r="AE83">
        <f t="shared" si="7"/>
        <v>0.1906880552537385</v>
      </c>
      <c r="AF83">
        <f t="shared" si="8"/>
        <v>0.11326023936998597</v>
      </c>
      <c r="AG83">
        <f t="shared" si="9"/>
        <v>0.30394829462372447</v>
      </c>
      <c r="AH83">
        <f>(Table134[[#This Row],[Survived]]-AG84)^2</f>
        <v>0.52165227745614984</v>
      </c>
    </row>
    <row r="84" spans="1:34" x14ac:dyDescent="0.35">
      <c r="A84">
        <v>0</v>
      </c>
      <c r="B84" t="s">
        <v>9</v>
      </c>
      <c r="C84">
        <v>3</v>
      </c>
      <c r="D84" t="s">
        <v>8</v>
      </c>
      <c r="E84">
        <v>22</v>
      </c>
      <c r="F84" s="2">
        <v>9</v>
      </c>
      <c r="G84">
        <v>0</v>
      </c>
      <c r="H84">
        <v>0</v>
      </c>
      <c r="I84" s="3">
        <f>Table134[Age]/$E$1</f>
        <v>0.27500000000000002</v>
      </c>
      <c r="J84" s="3">
        <f>LOG10(Table134[Fare] + 1)</f>
        <v>1</v>
      </c>
      <c r="K84" s="5">
        <v>0</v>
      </c>
      <c r="L84">
        <v>0</v>
      </c>
      <c r="M84">
        <f t="shared" si="5"/>
        <v>0</v>
      </c>
      <c r="N84">
        <f t="shared" si="6"/>
        <v>0</v>
      </c>
      <c r="O84">
        <f>IF(Table134[Sex]="male",1,0)</f>
        <v>1</v>
      </c>
      <c r="P84">
        <v>1</v>
      </c>
      <c r="AC84" s="3">
        <f>SUMPRODUCT(Table134[[#This Row],[SibSp]:[Ones]],$R$4:$AA$4)</f>
        <v>0.16691798953052778</v>
      </c>
      <c r="AD84" s="3">
        <f>SUMPRODUCT(Table134[[#This Row],[SibSp]:[Ones]],$R$5:$AA$5)</f>
        <v>0.11082701570920761</v>
      </c>
      <c r="AE84">
        <f t="shared" si="7"/>
        <v>0.16691798953052778</v>
      </c>
      <c r="AF84">
        <f t="shared" si="8"/>
        <v>0.11082701570920761</v>
      </c>
      <c r="AG84">
        <f t="shared" si="9"/>
        <v>0.27774500523973539</v>
      </c>
      <c r="AH84">
        <f>(Table134[[#This Row],[Survived]]-AG85)^2</f>
        <v>9.2384565804670415E-2</v>
      </c>
    </row>
    <row r="85" spans="1:34" x14ac:dyDescent="0.35">
      <c r="A85">
        <v>1</v>
      </c>
      <c r="B85" t="s">
        <v>9</v>
      </c>
      <c r="C85">
        <v>3</v>
      </c>
      <c r="D85" t="s">
        <v>8</v>
      </c>
      <c r="E85">
        <v>29</v>
      </c>
      <c r="F85" s="2">
        <v>9.5</v>
      </c>
      <c r="G85">
        <v>0</v>
      </c>
      <c r="H85">
        <v>0</v>
      </c>
      <c r="I85" s="3">
        <f>Table134[Age]/$E$1</f>
        <v>0.36249999999999999</v>
      </c>
      <c r="J85" s="3">
        <f>LOG10(Table134[Fare] + 1)</f>
        <v>1.0211892990699381</v>
      </c>
      <c r="K85" s="5">
        <v>0</v>
      </c>
      <c r="L85">
        <v>0</v>
      </c>
      <c r="M85">
        <f t="shared" si="5"/>
        <v>1</v>
      </c>
      <c r="N85">
        <f t="shared" si="6"/>
        <v>0</v>
      </c>
      <c r="O85">
        <f>IF(Table134[Sex]="male",1,0)</f>
        <v>1</v>
      </c>
      <c r="P85">
        <v>1</v>
      </c>
      <c r="AC85" s="3">
        <f>SUMPRODUCT(Table134[[#This Row],[SibSp]:[Ones]],$R$4:$AA$4)</f>
        <v>0.1906880552537385</v>
      </c>
      <c r="AD85" s="3">
        <f>SUMPRODUCT(Table134[[#This Row],[SibSp]:[Ones]],$R$5:$AA$5)</f>
        <v>0.11326023936998597</v>
      </c>
      <c r="AE85">
        <f t="shared" si="7"/>
        <v>0.1906880552537385</v>
      </c>
      <c r="AF85">
        <f t="shared" si="8"/>
        <v>0.11326023936998597</v>
      </c>
      <c r="AG85">
        <f t="shared" si="9"/>
        <v>0.30394829462372447</v>
      </c>
      <c r="AH85">
        <f>(Table134[[#This Row],[Survived]]-AG86)^2</f>
        <v>0.48448797655722153</v>
      </c>
    </row>
    <row r="86" spans="1:34" x14ac:dyDescent="0.35">
      <c r="A86">
        <v>1</v>
      </c>
      <c r="B86" t="s">
        <v>12</v>
      </c>
      <c r="C86">
        <v>3</v>
      </c>
      <c r="D86" t="s">
        <v>10</v>
      </c>
      <c r="F86" s="2">
        <v>7.7874999999999996</v>
      </c>
      <c r="G86">
        <v>0</v>
      </c>
      <c r="H86">
        <v>0</v>
      </c>
      <c r="I86" s="3">
        <f>Table134[Age]/$E$1</f>
        <v>0</v>
      </c>
      <c r="J86" s="3">
        <f>LOG10(Table134[Fare] + 1)</f>
        <v>0.94386533802788031</v>
      </c>
      <c r="K86" s="5">
        <v>0</v>
      </c>
      <c r="L86">
        <v>0</v>
      </c>
      <c r="M86">
        <f t="shared" si="5"/>
        <v>1</v>
      </c>
      <c r="N86">
        <f t="shared" si="6"/>
        <v>0</v>
      </c>
      <c r="O86">
        <f>IF(Table134[Sex]="male",1,0)</f>
        <v>0</v>
      </c>
      <c r="P86">
        <v>1</v>
      </c>
      <c r="AC86" s="3">
        <f>SUMPRODUCT(Table134[[#This Row],[SibSp]:[Ones]],$R$4:$AA$4)</f>
        <v>0.1906880552537385</v>
      </c>
      <c r="AD86" s="3">
        <f>SUMPRODUCT(Table134[[#This Row],[SibSp]:[Ones]],$R$5:$AA$5)</f>
        <v>0.11326023936998597</v>
      </c>
      <c r="AE86">
        <f t="shared" si="7"/>
        <v>0.1906880552537385</v>
      </c>
      <c r="AF86">
        <f t="shared" si="8"/>
        <v>0.11326023936998597</v>
      </c>
      <c r="AG86">
        <f t="shared" si="9"/>
        <v>0.30394829462372447</v>
      </c>
      <c r="AH86">
        <f>(Table134[[#This Row],[Survived]]-AG87)^2</f>
        <v>0.31923035904514879</v>
      </c>
    </row>
    <row r="87" spans="1:34" x14ac:dyDescent="0.35">
      <c r="A87">
        <v>0</v>
      </c>
      <c r="B87" t="s">
        <v>9</v>
      </c>
      <c r="C87">
        <v>1</v>
      </c>
      <c r="D87" t="s">
        <v>8</v>
      </c>
      <c r="E87">
        <v>28</v>
      </c>
      <c r="F87" s="2">
        <v>47.1</v>
      </c>
      <c r="G87">
        <v>0</v>
      </c>
      <c r="H87">
        <v>0</v>
      </c>
      <c r="I87" s="3">
        <f>Table134[Age]/$E$1</f>
        <v>0.35</v>
      </c>
      <c r="J87" s="3">
        <f>LOG10(Table134[Fare] + 1)</f>
        <v>1.6821450763738317</v>
      </c>
      <c r="K87" s="5">
        <v>1</v>
      </c>
      <c r="L87">
        <v>0</v>
      </c>
      <c r="M87">
        <f t="shared" si="5"/>
        <v>1</v>
      </c>
      <c r="N87">
        <f t="shared" si="6"/>
        <v>0</v>
      </c>
      <c r="O87">
        <f>IF(Table134[Sex]="male",1,0)</f>
        <v>1</v>
      </c>
      <c r="P87">
        <v>1</v>
      </c>
      <c r="AC87" s="3">
        <f>SUMPRODUCT(Table134[[#This Row],[SibSp]:[Ones]],$R$4:$AA$4)</f>
        <v>0.24535070342085169</v>
      </c>
      <c r="AD87" s="3">
        <f>SUMPRODUCT(Table134[[#This Row],[SibSp]:[Ones]],$R$5:$AA$5)</f>
        <v>0.18964455408122133</v>
      </c>
      <c r="AE87">
        <f t="shared" si="7"/>
        <v>0.24535070342085169</v>
      </c>
      <c r="AF87">
        <f t="shared" si="8"/>
        <v>0.18964455408122133</v>
      </c>
      <c r="AG87">
        <f t="shared" si="9"/>
        <v>0.43499525750207302</v>
      </c>
      <c r="AH87">
        <f>(Table134[[#This Row],[Survived]]-AG88)^2</f>
        <v>9.2384565804670415E-2</v>
      </c>
    </row>
    <row r="88" spans="1:34" x14ac:dyDescent="0.35">
      <c r="A88">
        <v>1</v>
      </c>
      <c r="B88" t="s">
        <v>9</v>
      </c>
      <c r="C88">
        <v>2</v>
      </c>
      <c r="D88" t="s">
        <v>10</v>
      </c>
      <c r="E88">
        <v>17</v>
      </c>
      <c r="F88" s="2">
        <v>10.5</v>
      </c>
      <c r="G88">
        <v>0</v>
      </c>
      <c r="H88">
        <v>0</v>
      </c>
      <c r="I88" s="3">
        <f>Table134[Age]/$E$1</f>
        <v>0.21249999999999999</v>
      </c>
      <c r="J88" s="3">
        <f>LOG10(Table134[Fare] + 1)</f>
        <v>1.0606978403536116</v>
      </c>
      <c r="K88" s="5">
        <v>0</v>
      </c>
      <c r="L88">
        <v>1</v>
      </c>
      <c r="M88">
        <f t="shared" si="5"/>
        <v>1</v>
      </c>
      <c r="N88">
        <f t="shared" si="6"/>
        <v>0</v>
      </c>
      <c r="O88">
        <f>IF(Table134[Sex]="male",1,0)</f>
        <v>0</v>
      </c>
      <c r="P88">
        <v>1</v>
      </c>
      <c r="AC88" s="3">
        <f>SUMPRODUCT(Table134[[#This Row],[SibSp]:[Ones]],$R$4:$AA$4)</f>
        <v>0.1906880552537385</v>
      </c>
      <c r="AD88" s="3">
        <f>SUMPRODUCT(Table134[[#This Row],[SibSp]:[Ones]],$R$5:$AA$5)</f>
        <v>0.11326023936998597</v>
      </c>
      <c r="AE88">
        <f t="shared" si="7"/>
        <v>0.1906880552537385</v>
      </c>
      <c r="AF88">
        <f t="shared" si="8"/>
        <v>0.11326023936998597</v>
      </c>
      <c r="AG88">
        <f t="shared" si="9"/>
        <v>0.30394829462372447</v>
      </c>
      <c r="AH88">
        <f>(Table134[[#This Row],[Survived]]-AG89)^2</f>
        <v>0.48448797655722153</v>
      </c>
    </row>
    <row r="89" spans="1:34" x14ac:dyDescent="0.35">
      <c r="A89">
        <v>1</v>
      </c>
      <c r="B89" t="s">
        <v>9</v>
      </c>
      <c r="C89">
        <v>3</v>
      </c>
      <c r="D89" t="s">
        <v>10</v>
      </c>
      <c r="E89">
        <v>33</v>
      </c>
      <c r="F89" s="2">
        <v>15.85</v>
      </c>
      <c r="G89">
        <v>3</v>
      </c>
      <c r="H89">
        <v>0</v>
      </c>
      <c r="I89" s="3">
        <f>Table134[Age]/$E$1</f>
        <v>0.41249999999999998</v>
      </c>
      <c r="J89" s="3">
        <f>LOG10(Table134[Fare] + 1)</f>
        <v>1.2265999052073575</v>
      </c>
      <c r="K89" s="5">
        <v>0</v>
      </c>
      <c r="L89">
        <v>0</v>
      </c>
      <c r="M89">
        <f t="shared" si="5"/>
        <v>1</v>
      </c>
      <c r="N89">
        <f t="shared" si="6"/>
        <v>0</v>
      </c>
      <c r="O89">
        <f>IF(Table134[Sex]="male",1,0)</f>
        <v>0</v>
      </c>
      <c r="P89">
        <v>1</v>
      </c>
      <c r="AC89" s="3">
        <f>SUMPRODUCT(Table134[[#This Row],[SibSp]:[Ones]],$R$4:$AA$4)</f>
        <v>0.1906880552537385</v>
      </c>
      <c r="AD89" s="3">
        <f>SUMPRODUCT(Table134[[#This Row],[SibSp]:[Ones]],$R$5:$AA$5)</f>
        <v>0.11326023936998597</v>
      </c>
      <c r="AE89">
        <f t="shared" si="7"/>
        <v>0.1906880552537385</v>
      </c>
      <c r="AF89">
        <f t="shared" si="8"/>
        <v>0.11326023936998597</v>
      </c>
      <c r="AG89">
        <f t="shared" si="9"/>
        <v>0.30394829462372447</v>
      </c>
      <c r="AH89">
        <f>(Table134[[#This Row],[Survived]]-AG90)^2</f>
        <v>0.21923546936036872</v>
      </c>
    </row>
    <row r="90" spans="1:34" x14ac:dyDescent="0.35">
      <c r="A90">
        <v>0</v>
      </c>
      <c r="B90" t="s">
        <v>9</v>
      </c>
      <c r="C90">
        <v>3</v>
      </c>
      <c r="D90" t="s">
        <v>8</v>
      </c>
      <c r="E90">
        <v>16</v>
      </c>
      <c r="F90" s="2">
        <v>34.375</v>
      </c>
      <c r="G90">
        <v>1</v>
      </c>
      <c r="H90">
        <v>3</v>
      </c>
      <c r="I90" s="3">
        <f>Table134[Age]/$E$1</f>
        <v>0.2</v>
      </c>
      <c r="J90" s="3">
        <f>LOG10(Table134[Fare] + 1)</f>
        <v>1.5486964485323467</v>
      </c>
      <c r="K90" s="5">
        <v>0</v>
      </c>
      <c r="L90">
        <v>0</v>
      </c>
      <c r="M90">
        <f t="shared" si="5"/>
        <v>1</v>
      </c>
      <c r="N90">
        <f t="shared" si="6"/>
        <v>0</v>
      </c>
      <c r="O90">
        <f>IF(Table134[Sex]="male",1,0)</f>
        <v>1</v>
      </c>
      <c r="P90">
        <v>1</v>
      </c>
      <c r="AC90" s="3">
        <f>SUMPRODUCT(Table134[[#This Row],[SibSp]:[Ones]],$R$4:$AA$4)</f>
        <v>0.41851388633389103</v>
      </c>
      <c r="AD90" s="3">
        <f>SUMPRODUCT(Table134[[#This Row],[SibSp]:[Ones]],$R$5:$AA$5)</f>
        <v>0.11326023936998597</v>
      </c>
      <c r="AE90">
        <f t="shared" si="7"/>
        <v>0.41851388633389103</v>
      </c>
      <c r="AF90">
        <f t="shared" si="8"/>
        <v>0.11326023936998597</v>
      </c>
      <c r="AG90">
        <f t="shared" si="9"/>
        <v>0.53177412570387705</v>
      </c>
      <c r="AH90">
        <f>(Table134[[#This Row],[Survived]]-AG91)^2</f>
        <v>9.2384565804670415E-2</v>
      </c>
    </row>
    <row r="91" spans="1:34" x14ac:dyDescent="0.35">
      <c r="A91">
        <v>0</v>
      </c>
      <c r="B91" t="s">
        <v>9</v>
      </c>
      <c r="C91">
        <v>3</v>
      </c>
      <c r="D91" t="s">
        <v>8</v>
      </c>
      <c r="F91" s="2">
        <v>8.0500000000000007</v>
      </c>
      <c r="G91">
        <v>0</v>
      </c>
      <c r="H91">
        <v>0</v>
      </c>
      <c r="I91" s="3">
        <f>Table134[Age]/$E$1</f>
        <v>0</v>
      </c>
      <c r="J91" s="3">
        <f>LOG10(Table134[Fare] + 1)</f>
        <v>0.9566485792052033</v>
      </c>
      <c r="K91" s="5">
        <v>0</v>
      </c>
      <c r="L91">
        <v>0</v>
      </c>
      <c r="M91">
        <f t="shared" si="5"/>
        <v>1</v>
      </c>
      <c r="N91">
        <f t="shared" si="6"/>
        <v>0</v>
      </c>
      <c r="O91">
        <f>IF(Table134[Sex]="male",1,0)</f>
        <v>1</v>
      </c>
      <c r="P91">
        <v>1</v>
      </c>
      <c r="AC91" s="3">
        <f>SUMPRODUCT(Table134[[#This Row],[SibSp]:[Ones]],$R$4:$AA$4)</f>
        <v>0.1906880552537385</v>
      </c>
      <c r="AD91" s="3">
        <f>SUMPRODUCT(Table134[[#This Row],[SibSp]:[Ones]],$R$5:$AA$5)</f>
        <v>0.11326023936998597</v>
      </c>
      <c r="AE91">
        <f t="shared" si="7"/>
        <v>0.1906880552537385</v>
      </c>
      <c r="AF91">
        <f t="shared" si="8"/>
        <v>0.11326023936998597</v>
      </c>
      <c r="AG91">
        <f t="shared" si="9"/>
        <v>0.30394829462372447</v>
      </c>
      <c r="AH91">
        <f>(Table134[[#This Row],[Survived]]-AG92)^2</f>
        <v>0.34442713070545755</v>
      </c>
    </row>
    <row r="92" spans="1:34" x14ac:dyDescent="0.35">
      <c r="A92">
        <v>1</v>
      </c>
      <c r="B92" t="s">
        <v>9</v>
      </c>
      <c r="C92">
        <v>1</v>
      </c>
      <c r="D92" t="s">
        <v>10</v>
      </c>
      <c r="E92">
        <v>23</v>
      </c>
      <c r="F92" s="2">
        <v>263</v>
      </c>
      <c r="G92">
        <v>3</v>
      </c>
      <c r="H92">
        <v>2</v>
      </c>
      <c r="I92" s="3">
        <f>Table134[Age]/$E$1</f>
        <v>0.28749999999999998</v>
      </c>
      <c r="J92" s="3">
        <f>LOG10(Table134[Fare] + 1)</f>
        <v>2.4216039268698313</v>
      </c>
      <c r="K92" s="5">
        <v>1</v>
      </c>
      <c r="L92">
        <v>0</v>
      </c>
      <c r="M92">
        <f t="shared" si="5"/>
        <v>1</v>
      </c>
      <c r="N92">
        <f t="shared" si="6"/>
        <v>0</v>
      </c>
      <c r="O92">
        <f>IF(Table134[Sex]="male",1,0)</f>
        <v>0</v>
      </c>
      <c r="P92">
        <v>1</v>
      </c>
      <c r="AC92" s="3">
        <f>SUMPRODUCT(Table134[[#This Row],[SibSp]:[Ones]],$R$4:$AA$4)</f>
        <v>0.39723459080762002</v>
      </c>
      <c r="AD92" s="3">
        <f>SUMPRODUCT(Table134[[#This Row],[SibSp]:[Ones]],$R$5:$AA$5)</f>
        <v>0.18964455408122133</v>
      </c>
      <c r="AE92">
        <f t="shared" si="7"/>
        <v>0.39723459080762002</v>
      </c>
      <c r="AF92">
        <f t="shared" si="8"/>
        <v>0.18964455408122133</v>
      </c>
      <c r="AG92">
        <f t="shared" si="9"/>
        <v>0.5868791448888413</v>
      </c>
      <c r="AH92">
        <f>(Table134[[#This Row],[Survived]]-AG93)^2</f>
        <v>0.48448797655722153</v>
      </c>
    </row>
    <row r="93" spans="1:34" x14ac:dyDescent="0.35">
      <c r="A93">
        <v>0</v>
      </c>
      <c r="B93" t="s">
        <v>9</v>
      </c>
      <c r="C93">
        <v>3</v>
      </c>
      <c r="D93" t="s">
        <v>8</v>
      </c>
      <c r="E93">
        <v>24</v>
      </c>
      <c r="F93" s="2">
        <v>8.0500000000000007</v>
      </c>
      <c r="G93">
        <v>0</v>
      </c>
      <c r="H93">
        <v>0</v>
      </c>
      <c r="I93" s="3">
        <f>Table134[Age]/$E$1</f>
        <v>0.3</v>
      </c>
      <c r="J93" s="3">
        <f>LOG10(Table134[Fare] + 1)</f>
        <v>0.9566485792052033</v>
      </c>
      <c r="K93" s="5">
        <v>0</v>
      </c>
      <c r="L93">
        <v>0</v>
      </c>
      <c r="M93">
        <f t="shared" si="5"/>
        <v>1</v>
      </c>
      <c r="N93">
        <f t="shared" si="6"/>
        <v>0</v>
      </c>
      <c r="O93">
        <f>IF(Table134[Sex]="male",1,0)</f>
        <v>1</v>
      </c>
      <c r="P93">
        <v>1</v>
      </c>
      <c r="AC93" s="3">
        <f>SUMPRODUCT(Table134[[#This Row],[SibSp]:[Ones]],$R$4:$AA$4)</f>
        <v>0.1906880552537385</v>
      </c>
      <c r="AD93" s="3">
        <f>SUMPRODUCT(Table134[[#This Row],[SibSp]:[Ones]],$R$5:$AA$5)</f>
        <v>0.11326023936998597</v>
      </c>
      <c r="AE93">
        <f t="shared" si="7"/>
        <v>0.1906880552537385</v>
      </c>
      <c r="AF93">
        <f t="shared" si="8"/>
        <v>0.11326023936998597</v>
      </c>
      <c r="AG93">
        <f t="shared" si="9"/>
        <v>0.30394829462372447</v>
      </c>
      <c r="AH93">
        <f>(Table134[[#This Row],[Survived]]-AG94)^2</f>
        <v>9.2384565804670415E-2</v>
      </c>
    </row>
    <row r="94" spans="1:34" x14ac:dyDescent="0.35">
      <c r="A94">
        <v>0</v>
      </c>
      <c r="B94" t="s">
        <v>9</v>
      </c>
      <c r="C94">
        <v>3</v>
      </c>
      <c r="D94" t="s">
        <v>8</v>
      </c>
      <c r="E94">
        <v>29</v>
      </c>
      <c r="F94" s="2">
        <v>8.0500000000000007</v>
      </c>
      <c r="G94">
        <v>0</v>
      </c>
      <c r="H94">
        <v>0</v>
      </c>
      <c r="I94" s="3">
        <f>Table134[Age]/$E$1</f>
        <v>0.36249999999999999</v>
      </c>
      <c r="J94" s="3">
        <f>LOG10(Table134[Fare] + 1)</f>
        <v>0.9566485792052033</v>
      </c>
      <c r="K94" s="5">
        <v>0</v>
      </c>
      <c r="L94">
        <v>0</v>
      </c>
      <c r="M94">
        <f t="shared" si="5"/>
        <v>1</v>
      </c>
      <c r="N94">
        <f t="shared" si="6"/>
        <v>0</v>
      </c>
      <c r="O94">
        <f>IF(Table134[Sex]="male",1,0)</f>
        <v>1</v>
      </c>
      <c r="P94">
        <v>1</v>
      </c>
      <c r="AC94" s="3">
        <f>SUMPRODUCT(Table134[[#This Row],[SibSp]:[Ones]],$R$4:$AA$4)</f>
        <v>0.1906880552537385</v>
      </c>
      <c r="AD94" s="3">
        <f>SUMPRODUCT(Table134[[#This Row],[SibSp]:[Ones]],$R$5:$AA$5)</f>
        <v>0.11326023936998597</v>
      </c>
      <c r="AE94">
        <f t="shared" si="7"/>
        <v>0.1906880552537385</v>
      </c>
      <c r="AF94">
        <f t="shared" si="8"/>
        <v>0.11326023936998597</v>
      </c>
      <c r="AG94">
        <f t="shared" si="9"/>
        <v>0.30394829462372447</v>
      </c>
      <c r="AH94">
        <f>(Table134[[#This Row],[Survived]]-AG95)^2</f>
        <v>9.2384565804670415E-2</v>
      </c>
    </row>
    <row r="95" spans="1:34" x14ac:dyDescent="0.35">
      <c r="A95">
        <v>0</v>
      </c>
      <c r="B95" t="s">
        <v>9</v>
      </c>
      <c r="C95">
        <v>3</v>
      </c>
      <c r="D95" t="s">
        <v>8</v>
      </c>
      <c r="E95">
        <v>20</v>
      </c>
      <c r="F95" s="2">
        <v>7.8541999999999996</v>
      </c>
      <c r="G95">
        <v>0</v>
      </c>
      <c r="H95">
        <v>0</v>
      </c>
      <c r="I95" s="3">
        <f>Table134[Age]/$E$1</f>
        <v>0.25</v>
      </c>
      <c r="J95" s="3">
        <f>LOG10(Table134[Fare] + 1)</f>
        <v>0.94714932766263737</v>
      </c>
      <c r="K95" s="5">
        <v>0</v>
      </c>
      <c r="L95">
        <v>0</v>
      </c>
      <c r="M95">
        <f t="shared" si="5"/>
        <v>1</v>
      </c>
      <c r="N95">
        <f t="shared" si="6"/>
        <v>0</v>
      </c>
      <c r="O95">
        <f>IF(Table134[Sex]="male",1,0)</f>
        <v>1</v>
      </c>
      <c r="P95">
        <v>1</v>
      </c>
      <c r="AC95" s="3">
        <f>SUMPRODUCT(Table134[[#This Row],[SibSp]:[Ones]],$R$4:$AA$4)</f>
        <v>0.1906880552537385</v>
      </c>
      <c r="AD95" s="3">
        <f>SUMPRODUCT(Table134[[#This Row],[SibSp]:[Ones]],$R$5:$AA$5)</f>
        <v>0.11326023936998597</v>
      </c>
      <c r="AE95">
        <f t="shared" si="7"/>
        <v>0.1906880552537385</v>
      </c>
      <c r="AF95">
        <f t="shared" si="8"/>
        <v>0.11326023936998597</v>
      </c>
      <c r="AG95">
        <f t="shared" si="9"/>
        <v>0.30394829462372447</v>
      </c>
      <c r="AH95">
        <f>(Table134[[#This Row],[Survived]]-AG96)^2</f>
        <v>0.1892208740492948</v>
      </c>
    </row>
    <row r="96" spans="1:34" x14ac:dyDescent="0.35">
      <c r="A96">
        <v>0</v>
      </c>
      <c r="B96" t="s">
        <v>9</v>
      </c>
      <c r="C96">
        <v>1</v>
      </c>
      <c r="D96" t="s">
        <v>8</v>
      </c>
      <c r="E96">
        <v>46</v>
      </c>
      <c r="F96" s="2">
        <v>61.174999999999997</v>
      </c>
      <c r="G96">
        <v>1</v>
      </c>
      <c r="H96">
        <v>0</v>
      </c>
      <c r="I96" s="3">
        <f>Table134[Age]/$E$1</f>
        <v>0.57499999999999996</v>
      </c>
      <c r="J96" s="3">
        <f>LOG10(Table134[Fare] + 1)</f>
        <v>1.7936157939419737</v>
      </c>
      <c r="K96" s="5">
        <v>1</v>
      </c>
      <c r="L96">
        <v>0</v>
      </c>
      <c r="M96">
        <f t="shared" si="5"/>
        <v>1</v>
      </c>
      <c r="N96">
        <f t="shared" si="6"/>
        <v>0</v>
      </c>
      <c r="O96">
        <f>IF(Table134[Sex]="male",1,0)</f>
        <v>1</v>
      </c>
      <c r="P96">
        <v>1</v>
      </c>
      <c r="AC96" s="3">
        <f>SUMPRODUCT(Table134[[#This Row],[SibSp]:[Ones]],$R$4:$AA$4)</f>
        <v>0.24535070342085169</v>
      </c>
      <c r="AD96" s="3">
        <f>SUMPRODUCT(Table134[[#This Row],[SibSp]:[Ones]],$R$5:$AA$5)</f>
        <v>0.18964455408122133</v>
      </c>
      <c r="AE96">
        <f t="shared" si="7"/>
        <v>0.24535070342085169</v>
      </c>
      <c r="AF96">
        <f t="shared" si="8"/>
        <v>0.18964455408122133</v>
      </c>
      <c r="AG96">
        <f t="shared" si="9"/>
        <v>0.43499525750207302</v>
      </c>
      <c r="AH96">
        <f>(Table134[[#This Row],[Survived]]-AG97)^2</f>
        <v>0.20778297815644703</v>
      </c>
    </row>
    <row r="97" spans="1:34" x14ac:dyDescent="0.35">
      <c r="A97">
        <v>0</v>
      </c>
      <c r="B97" t="s">
        <v>9</v>
      </c>
      <c r="C97">
        <v>3</v>
      </c>
      <c r="D97" t="s">
        <v>8</v>
      </c>
      <c r="E97">
        <v>26</v>
      </c>
      <c r="F97" s="2">
        <v>20.574999999999999</v>
      </c>
      <c r="G97">
        <v>1</v>
      </c>
      <c r="H97">
        <v>2</v>
      </c>
      <c r="I97" s="3">
        <f>Table134[Age]/$E$1</f>
        <v>0.32500000000000001</v>
      </c>
      <c r="J97" s="3">
        <f>LOG10(Table134[Fare] + 1)</f>
        <v>1.3339508043872472</v>
      </c>
      <c r="K97" s="5">
        <v>0</v>
      </c>
      <c r="L97">
        <v>0</v>
      </c>
      <c r="M97">
        <f t="shared" si="5"/>
        <v>1</v>
      </c>
      <c r="N97">
        <f t="shared" si="6"/>
        <v>0</v>
      </c>
      <c r="O97">
        <f>IF(Table134[Sex]="male",1,0)</f>
        <v>1</v>
      </c>
      <c r="P97">
        <v>1</v>
      </c>
      <c r="AC97" s="3">
        <f>SUMPRODUCT(Table134[[#This Row],[SibSp]:[Ones]],$R$4:$AA$4)</f>
        <v>0.34257194264050683</v>
      </c>
      <c r="AD97" s="3">
        <f>SUMPRODUCT(Table134[[#This Row],[SibSp]:[Ones]],$R$5:$AA$5)</f>
        <v>0.11326023936998597</v>
      </c>
      <c r="AE97">
        <f t="shared" si="7"/>
        <v>0.34257194264050683</v>
      </c>
      <c r="AF97">
        <f t="shared" si="8"/>
        <v>0.11326023936998597</v>
      </c>
      <c r="AG97">
        <f t="shared" si="9"/>
        <v>0.4558321820104928</v>
      </c>
      <c r="AH97">
        <f>(Table134[[#This Row],[Survived]]-AG98)^2</f>
        <v>7.714228793562064E-2</v>
      </c>
    </row>
    <row r="98" spans="1:34" x14ac:dyDescent="0.35">
      <c r="A98">
        <v>0</v>
      </c>
      <c r="B98" t="s">
        <v>9</v>
      </c>
      <c r="C98">
        <v>3</v>
      </c>
      <c r="D98" t="s">
        <v>8</v>
      </c>
      <c r="E98">
        <v>59</v>
      </c>
      <c r="F98" s="2">
        <v>7.25</v>
      </c>
      <c r="G98">
        <v>0</v>
      </c>
      <c r="H98">
        <v>0</v>
      </c>
      <c r="I98" s="3">
        <f>Table134[Age]/$E$1</f>
        <v>0.73750000000000004</v>
      </c>
      <c r="J98" s="3">
        <f>LOG10(Table134[Fare] + 1)</f>
        <v>0.91645394854992512</v>
      </c>
      <c r="K98" s="5">
        <v>0</v>
      </c>
      <c r="L98">
        <v>0</v>
      </c>
      <c r="M98">
        <f t="shared" si="5"/>
        <v>0</v>
      </c>
      <c r="N98">
        <f t="shared" si="6"/>
        <v>1</v>
      </c>
      <c r="O98">
        <f>IF(Table134[Sex]="male",1,0)</f>
        <v>1</v>
      </c>
      <c r="P98">
        <v>1</v>
      </c>
      <c r="AC98" s="3">
        <f>SUMPRODUCT(Table134[[#This Row],[SibSp]:[Ones]],$R$4:$AA$4)</f>
        <v>0.16691798953052778</v>
      </c>
      <c r="AD98" s="3">
        <f>SUMPRODUCT(Table134[[#This Row],[SibSp]:[Ones]],$R$5:$AA$5)</f>
        <v>0.11082701570920761</v>
      </c>
      <c r="AE98">
        <f t="shared" si="7"/>
        <v>0.16691798953052778</v>
      </c>
      <c r="AF98">
        <f t="shared" si="8"/>
        <v>0.11082701570920761</v>
      </c>
      <c r="AG98">
        <f t="shared" si="9"/>
        <v>0.27774500523973539</v>
      </c>
      <c r="AH98">
        <f>(Table134[[#This Row],[Survived]]-AG99)^2</f>
        <v>7.714228793562064E-2</v>
      </c>
    </row>
    <row r="99" spans="1:34" x14ac:dyDescent="0.35">
      <c r="A99">
        <v>0</v>
      </c>
      <c r="B99" t="s">
        <v>9</v>
      </c>
      <c r="C99">
        <v>3</v>
      </c>
      <c r="D99" t="s">
        <v>8</v>
      </c>
      <c r="F99" s="2">
        <v>8.0500000000000007</v>
      </c>
      <c r="G99">
        <v>0</v>
      </c>
      <c r="H99">
        <v>0</v>
      </c>
      <c r="I99" s="3">
        <f>Table134[Age]/$E$1</f>
        <v>0</v>
      </c>
      <c r="J99" s="3">
        <f>LOG10(Table134[Fare] + 1)</f>
        <v>0.9566485792052033</v>
      </c>
      <c r="K99" s="5">
        <v>0</v>
      </c>
      <c r="L99">
        <v>0</v>
      </c>
      <c r="M99">
        <f t="shared" si="5"/>
        <v>0</v>
      </c>
      <c r="N99">
        <f t="shared" si="6"/>
        <v>1</v>
      </c>
      <c r="O99">
        <f>IF(Table134[Sex]="male",1,0)</f>
        <v>1</v>
      </c>
      <c r="P99">
        <v>1</v>
      </c>
      <c r="AC99" s="3">
        <f>SUMPRODUCT(Table134[[#This Row],[SibSp]:[Ones]],$R$4:$AA$4)</f>
        <v>0.16691798953052778</v>
      </c>
      <c r="AD99" s="3">
        <f>SUMPRODUCT(Table134[[#This Row],[SibSp]:[Ones]],$R$5:$AA$5)</f>
        <v>0.11082701570920761</v>
      </c>
      <c r="AE99">
        <f t="shared" si="7"/>
        <v>0.16691798953052778</v>
      </c>
      <c r="AF99">
        <f t="shared" si="8"/>
        <v>0.11082701570920761</v>
      </c>
      <c r="AG99">
        <f t="shared" si="9"/>
        <v>0.27774500523973539</v>
      </c>
      <c r="AH99">
        <f>(Table134[[#This Row],[Survived]]-AG100)^2</f>
        <v>0.1892208740492948</v>
      </c>
    </row>
    <row r="100" spans="1:34" x14ac:dyDescent="0.35">
      <c r="A100">
        <v>0</v>
      </c>
      <c r="B100" t="s">
        <v>11</v>
      </c>
      <c r="C100">
        <v>1</v>
      </c>
      <c r="D100" t="s">
        <v>8</v>
      </c>
      <c r="E100">
        <v>71</v>
      </c>
      <c r="F100" s="2">
        <v>34.654200000000003</v>
      </c>
      <c r="G100">
        <v>0</v>
      </c>
      <c r="H100">
        <v>0</v>
      </c>
      <c r="I100" s="3">
        <f>Table134[Age]/$E$1</f>
        <v>0.88749999999999996</v>
      </c>
      <c r="J100" s="3">
        <f>LOG10(Table134[Fare] + 1)</f>
        <v>1.5521106963024893</v>
      </c>
      <c r="K100" s="5">
        <v>1</v>
      </c>
      <c r="L100">
        <v>0</v>
      </c>
      <c r="M100">
        <f t="shared" si="5"/>
        <v>1</v>
      </c>
      <c r="N100">
        <f t="shared" si="6"/>
        <v>0</v>
      </c>
      <c r="O100">
        <f>IF(Table134[Sex]="male",1,0)</f>
        <v>1</v>
      </c>
      <c r="P100">
        <v>1</v>
      </c>
      <c r="AC100" s="3">
        <f>SUMPRODUCT(Table134[[#This Row],[SibSp]:[Ones]],$R$4:$AA$4)</f>
        <v>0.24535070342085169</v>
      </c>
      <c r="AD100" s="3">
        <f>SUMPRODUCT(Table134[[#This Row],[SibSp]:[Ones]],$R$5:$AA$5)</f>
        <v>0.18964455408122133</v>
      </c>
      <c r="AE100">
        <f t="shared" si="7"/>
        <v>0.24535070342085169</v>
      </c>
      <c r="AF100">
        <f t="shared" si="8"/>
        <v>0.18964455408122133</v>
      </c>
      <c r="AG100">
        <f t="shared" si="9"/>
        <v>0.43499525750207302</v>
      </c>
      <c r="AH100">
        <f>(Table134[[#This Row],[Survived]]-AG101)^2</f>
        <v>0.26105682356544707</v>
      </c>
    </row>
    <row r="101" spans="1:34" x14ac:dyDescent="0.35">
      <c r="A101">
        <v>1</v>
      </c>
      <c r="B101" t="s">
        <v>11</v>
      </c>
      <c r="C101">
        <v>1</v>
      </c>
      <c r="D101" t="s">
        <v>8</v>
      </c>
      <c r="E101">
        <v>23</v>
      </c>
      <c r="F101" s="2">
        <v>63.3583</v>
      </c>
      <c r="G101">
        <v>0</v>
      </c>
      <c r="H101">
        <v>1</v>
      </c>
      <c r="I101" s="3">
        <f>Table134[Age]/$E$1</f>
        <v>0.28749999999999998</v>
      </c>
      <c r="J101" s="3">
        <f>LOG10(Table134[Fare] + 1)</f>
        <v>1.808604563855051</v>
      </c>
      <c r="K101" s="5">
        <v>1</v>
      </c>
      <c r="L101">
        <v>0</v>
      </c>
      <c r="M101">
        <f t="shared" si="5"/>
        <v>1</v>
      </c>
      <c r="N101">
        <f t="shared" si="6"/>
        <v>0</v>
      </c>
      <c r="O101">
        <f>IF(Table134[Sex]="male",1,0)</f>
        <v>1</v>
      </c>
      <c r="P101">
        <v>1</v>
      </c>
      <c r="AC101" s="3">
        <f>SUMPRODUCT(Table134[[#This Row],[SibSp]:[Ones]],$R$4:$AA$4)</f>
        <v>0.32129264711423589</v>
      </c>
      <c r="AD101" s="3">
        <f>SUMPRODUCT(Table134[[#This Row],[SibSp]:[Ones]],$R$5:$AA$5)</f>
        <v>0.18964455408122133</v>
      </c>
      <c r="AE101">
        <f t="shared" si="7"/>
        <v>0.32129264711423589</v>
      </c>
      <c r="AF101">
        <f t="shared" si="8"/>
        <v>0.18964455408122133</v>
      </c>
      <c r="AG101">
        <f t="shared" si="9"/>
        <v>0.51093720119545716</v>
      </c>
      <c r="AH101">
        <f>(Table134[[#This Row],[Survived]]-AG102)^2</f>
        <v>0.38453611653441228</v>
      </c>
    </row>
    <row r="102" spans="1:34" x14ac:dyDescent="0.35">
      <c r="A102">
        <v>1</v>
      </c>
      <c r="B102" t="s">
        <v>9</v>
      </c>
      <c r="C102">
        <v>2</v>
      </c>
      <c r="D102" t="s">
        <v>10</v>
      </c>
      <c r="E102">
        <v>34</v>
      </c>
      <c r="F102" s="2">
        <v>23</v>
      </c>
      <c r="G102">
        <v>0</v>
      </c>
      <c r="H102">
        <v>1</v>
      </c>
      <c r="I102" s="3">
        <f>Table134[Age]/$E$1</f>
        <v>0.42499999999999999</v>
      </c>
      <c r="J102" s="3">
        <f>LOG10(Table134[Fare] + 1)</f>
        <v>1.3802112417116059</v>
      </c>
      <c r="K102" s="5">
        <v>0</v>
      </c>
      <c r="L102">
        <v>1</v>
      </c>
      <c r="M102">
        <f t="shared" si="5"/>
        <v>1</v>
      </c>
      <c r="N102">
        <f t="shared" si="6"/>
        <v>0</v>
      </c>
      <c r="O102">
        <f>IF(Table134[Sex]="male",1,0)</f>
        <v>0</v>
      </c>
      <c r="P102">
        <v>1</v>
      </c>
      <c r="AC102" s="3">
        <f>SUMPRODUCT(Table134[[#This Row],[SibSp]:[Ones]],$R$4:$AA$4)</f>
        <v>0.26662999894712269</v>
      </c>
      <c r="AD102" s="3">
        <f>SUMPRODUCT(Table134[[#This Row],[SibSp]:[Ones]],$R$5:$AA$5)</f>
        <v>0.11326023936998597</v>
      </c>
      <c r="AE102">
        <f t="shared" si="7"/>
        <v>0.26662999894712269</v>
      </c>
      <c r="AF102">
        <f t="shared" si="8"/>
        <v>0.11326023936998597</v>
      </c>
      <c r="AG102">
        <f t="shared" si="9"/>
        <v>0.37989023831710866</v>
      </c>
      <c r="AH102">
        <f>(Table134[[#This Row],[Survived]]-AG103)^2</f>
        <v>0.48448797655722153</v>
      </c>
    </row>
    <row r="103" spans="1:34" x14ac:dyDescent="0.35">
      <c r="A103">
        <v>0</v>
      </c>
      <c r="B103" t="s">
        <v>9</v>
      </c>
      <c r="C103">
        <v>2</v>
      </c>
      <c r="D103" t="s">
        <v>8</v>
      </c>
      <c r="E103">
        <v>34</v>
      </c>
      <c r="F103" s="2">
        <v>26</v>
      </c>
      <c r="G103">
        <v>1</v>
      </c>
      <c r="H103">
        <v>0</v>
      </c>
      <c r="I103" s="3">
        <f>Table134[Age]/$E$1</f>
        <v>0.42499999999999999</v>
      </c>
      <c r="J103" s="3">
        <f>LOG10(Table134[Fare] + 1)</f>
        <v>1.4313637641589874</v>
      </c>
      <c r="K103" s="5">
        <v>0</v>
      </c>
      <c r="L103">
        <v>1</v>
      </c>
      <c r="M103">
        <f t="shared" si="5"/>
        <v>1</v>
      </c>
      <c r="N103">
        <f t="shared" si="6"/>
        <v>0</v>
      </c>
      <c r="O103">
        <f>IF(Table134[Sex]="male",1,0)</f>
        <v>1</v>
      </c>
      <c r="P103">
        <v>1</v>
      </c>
      <c r="AC103" s="3">
        <f>SUMPRODUCT(Table134[[#This Row],[SibSp]:[Ones]],$R$4:$AA$4)</f>
        <v>0.1906880552537385</v>
      </c>
      <c r="AD103" s="3">
        <f>SUMPRODUCT(Table134[[#This Row],[SibSp]:[Ones]],$R$5:$AA$5)</f>
        <v>0.11326023936998597</v>
      </c>
      <c r="AE103">
        <f t="shared" si="7"/>
        <v>0.1906880552537385</v>
      </c>
      <c r="AF103">
        <f t="shared" si="8"/>
        <v>0.11326023936998597</v>
      </c>
      <c r="AG103">
        <f t="shared" si="9"/>
        <v>0.30394829462372447</v>
      </c>
      <c r="AH103">
        <f>(Table134[[#This Row],[Survived]]-AG104)^2</f>
        <v>9.2384565804670415E-2</v>
      </c>
    </row>
    <row r="104" spans="1:34" x14ac:dyDescent="0.35">
      <c r="A104">
        <v>0</v>
      </c>
      <c r="B104" t="s">
        <v>9</v>
      </c>
      <c r="C104">
        <v>3</v>
      </c>
      <c r="D104" t="s">
        <v>10</v>
      </c>
      <c r="E104">
        <v>28</v>
      </c>
      <c r="F104" s="2">
        <v>7.8958000000000004</v>
      </c>
      <c r="G104">
        <v>0</v>
      </c>
      <c r="H104">
        <v>0</v>
      </c>
      <c r="I104" s="3">
        <f>Table134[Age]/$E$1</f>
        <v>0.35</v>
      </c>
      <c r="J104" s="3">
        <f>LOG10(Table134[Fare] + 1)</f>
        <v>0.94918501031343461</v>
      </c>
      <c r="K104" s="5">
        <v>0</v>
      </c>
      <c r="L104">
        <v>0</v>
      </c>
      <c r="M104">
        <f t="shared" si="5"/>
        <v>1</v>
      </c>
      <c r="N104">
        <f t="shared" si="6"/>
        <v>0</v>
      </c>
      <c r="O104">
        <f>IF(Table134[Sex]="male",1,0)</f>
        <v>0</v>
      </c>
      <c r="P104">
        <v>1</v>
      </c>
      <c r="AC104" s="3">
        <f>SUMPRODUCT(Table134[[#This Row],[SibSp]:[Ones]],$R$4:$AA$4)</f>
        <v>0.1906880552537385</v>
      </c>
      <c r="AD104" s="3">
        <f>SUMPRODUCT(Table134[[#This Row],[SibSp]:[Ones]],$R$5:$AA$5)</f>
        <v>0.11326023936998597</v>
      </c>
      <c r="AE104">
        <f t="shared" si="7"/>
        <v>0.1906880552537385</v>
      </c>
      <c r="AF104">
        <f t="shared" si="8"/>
        <v>0.11326023936998597</v>
      </c>
      <c r="AG104">
        <f t="shared" si="9"/>
        <v>0.30394829462372447</v>
      </c>
      <c r="AH104">
        <f>(Table134[[#This Row],[Survived]]-AG105)^2</f>
        <v>9.2384565804670415E-2</v>
      </c>
    </row>
    <row r="105" spans="1:34" x14ac:dyDescent="0.35">
      <c r="A105">
        <v>0</v>
      </c>
      <c r="B105" t="s">
        <v>9</v>
      </c>
      <c r="C105">
        <v>3</v>
      </c>
      <c r="D105" t="s">
        <v>8</v>
      </c>
      <c r="F105" s="2">
        <v>7.8958000000000004</v>
      </c>
      <c r="G105">
        <v>0</v>
      </c>
      <c r="H105">
        <v>0</v>
      </c>
      <c r="I105" s="3">
        <f>Table134[Age]/$E$1</f>
        <v>0</v>
      </c>
      <c r="J105" s="3">
        <f>LOG10(Table134[Fare] + 1)</f>
        <v>0.94918501031343461</v>
      </c>
      <c r="K105" s="5">
        <v>0</v>
      </c>
      <c r="L105">
        <v>0</v>
      </c>
      <c r="M105">
        <f t="shared" si="5"/>
        <v>1</v>
      </c>
      <c r="N105">
        <f t="shared" si="6"/>
        <v>0</v>
      </c>
      <c r="O105">
        <f>IF(Table134[Sex]="male",1,0)</f>
        <v>1</v>
      </c>
      <c r="P105">
        <v>1</v>
      </c>
      <c r="AC105" s="3">
        <f>SUMPRODUCT(Table134[[#This Row],[SibSp]:[Ones]],$R$4:$AA$4)</f>
        <v>0.1906880552537385</v>
      </c>
      <c r="AD105" s="3">
        <f>SUMPRODUCT(Table134[[#This Row],[SibSp]:[Ones]],$R$5:$AA$5)</f>
        <v>0.11326023936998597</v>
      </c>
      <c r="AE105">
        <f t="shared" si="7"/>
        <v>0.1906880552537385</v>
      </c>
      <c r="AF105">
        <f t="shared" si="8"/>
        <v>0.11326023936998597</v>
      </c>
      <c r="AG105">
        <f t="shared" si="9"/>
        <v>0.30394829462372447</v>
      </c>
      <c r="AH105">
        <f>(Table134[[#This Row],[Survived]]-AG106)^2</f>
        <v>0.26105682356544707</v>
      </c>
    </row>
    <row r="106" spans="1:34" x14ac:dyDescent="0.35">
      <c r="A106">
        <v>0</v>
      </c>
      <c r="B106" t="s">
        <v>9</v>
      </c>
      <c r="C106">
        <v>1</v>
      </c>
      <c r="D106" t="s">
        <v>8</v>
      </c>
      <c r="E106">
        <v>21</v>
      </c>
      <c r="F106" s="2">
        <v>77.287499999999994</v>
      </c>
      <c r="G106">
        <v>0</v>
      </c>
      <c r="H106">
        <v>1</v>
      </c>
      <c r="I106" s="3">
        <f>Table134[Age]/$E$1</f>
        <v>0.26250000000000001</v>
      </c>
      <c r="J106" s="3">
        <f>LOG10(Table134[Fare] + 1)</f>
        <v>1.8936924247093643</v>
      </c>
      <c r="K106" s="5">
        <v>1</v>
      </c>
      <c r="L106">
        <v>0</v>
      </c>
      <c r="M106">
        <f t="shared" si="5"/>
        <v>1</v>
      </c>
      <c r="N106">
        <f t="shared" si="6"/>
        <v>0</v>
      </c>
      <c r="O106">
        <f>IF(Table134[Sex]="male",1,0)</f>
        <v>1</v>
      </c>
      <c r="P106">
        <v>1</v>
      </c>
      <c r="AC106" s="3">
        <f>SUMPRODUCT(Table134[[#This Row],[SibSp]:[Ones]],$R$4:$AA$4)</f>
        <v>0.32129264711423589</v>
      </c>
      <c r="AD106" s="3">
        <f>SUMPRODUCT(Table134[[#This Row],[SibSp]:[Ones]],$R$5:$AA$5)</f>
        <v>0.18964455408122133</v>
      </c>
      <c r="AE106">
        <f t="shared" si="7"/>
        <v>0.32129264711423589</v>
      </c>
      <c r="AF106">
        <f t="shared" si="8"/>
        <v>0.18964455408122133</v>
      </c>
      <c r="AG106">
        <f t="shared" si="9"/>
        <v>0.51093720119545716</v>
      </c>
      <c r="AH106">
        <f>(Table134[[#This Row],[Survived]]-AG107)^2</f>
        <v>9.2384565804670415E-2</v>
      </c>
    </row>
    <row r="107" spans="1:34" x14ac:dyDescent="0.35">
      <c r="A107">
        <v>0</v>
      </c>
      <c r="B107" t="s">
        <v>9</v>
      </c>
      <c r="C107">
        <v>3</v>
      </c>
      <c r="D107" t="s">
        <v>8</v>
      </c>
      <c r="E107">
        <v>33</v>
      </c>
      <c r="F107" s="2">
        <v>8.6541999999999994</v>
      </c>
      <c r="G107">
        <v>0</v>
      </c>
      <c r="H107">
        <v>0</v>
      </c>
      <c r="I107" s="3">
        <f>Table134[Age]/$E$1</f>
        <v>0.41249999999999998</v>
      </c>
      <c r="J107" s="3">
        <f>LOG10(Table134[Fare] + 1)</f>
        <v>0.98471629158197649</v>
      </c>
      <c r="K107" s="5">
        <v>0</v>
      </c>
      <c r="L107">
        <v>0</v>
      </c>
      <c r="M107">
        <f t="shared" si="5"/>
        <v>1</v>
      </c>
      <c r="N107">
        <f t="shared" si="6"/>
        <v>0</v>
      </c>
      <c r="O107">
        <f>IF(Table134[Sex]="male",1,0)</f>
        <v>1</v>
      </c>
      <c r="P107">
        <v>1</v>
      </c>
      <c r="AC107" s="3">
        <f>SUMPRODUCT(Table134[[#This Row],[SibSp]:[Ones]],$R$4:$AA$4)</f>
        <v>0.1906880552537385</v>
      </c>
      <c r="AD107" s="3">
        <f>SUMPRODUCT(Table134[[#This Row],[SibSp]:[Ones]],$R$5:$AA$5)</f>
        <v>0.11326023936998597</v>
      </c>
      <c r="AE107">
        <f t="shared" si="7"/>
        <v>0.1906880552537385</v>
      </c>
      <c r="AF107">
        <f t="shared" si="8"/>
        <v>0.11326023936998597</v>
      </c>
      <c r="AG107">
        <f t="shared" si="9"/>
        <v>0.30394829462372447</v>
      </c>
      <c r="AH107">
        <f>(Table134[[#This Row],[Survived]]-AG108)^2</f>
        <v>9.2384565804670415E-2</v>
      </c>
    </row>
    <row r="108" spans="1:34" x14ac:dyDescent="0.35">
      <c r="A108">
        <v>0</v>
      </c>
      <c r="B108" t="s">
        <v>9</v>
      </c>
      <c r="C108">
        <v>3</v>
      </c>
      <c r="D108" t="s">
        <v>8</v>
      </c>
      <c r="E108">
        <v>37</v>
      </c>
      <c r="F108" s="2">
        <v>7.9249999999999998</v>
      </c>
      <c r="G108">
        <v>2</v>
      </c>
      <c r="H108">
        <v>0</v>
      </c>
      <c r="I108" s="3">
        <f>Table134[Age]/$E$1</f>
        <v>0.46250000000000002</v>
      </c>
      <c r="J108" s="3">
        <f>LOG10(Table134[Fare] + 1)</f>
        <v>0.95060822478423079</v>
      </c>
      <c r="K108" s="5">
        <v>0</v>
      </c>
      <c r="L108">
        <v>0</v>
      </c>
      <c r="M108">
        <f t="shared" si="5"/>
        <v>1</v>
      </c>
      <c r="N108">
        <f t="shared" si="6"/>
        <v>0</v>
      </c>
      <c r="O108">
        <f>IF(Table134[Sex]="male",1,0)</f>
        <v>1</v>
      </c>
      <c r="P108">
        <v>1</v>
      </c>
      <c r="AC108" s="3">
        <f>SUMPRODUCT(Table134[[#This Row],[SibSp]:[Ones]],$R$4:$AA$4)</f>
        <v>0.1906880552537385</v>
      </c>
      <c r="AD108" s="3">
        <f>SUMPRODUCT(Table134[[#This Row],[SibSp]:[Ones]],$R$5:$AA$5)</f>
        <v>0.11326023936998597</v>
      </c>
      <c r="AE108">
        <f t="shared" si="7"/>
        <v>0.1906880552537385</v>
      </c>
      <c r="AF108">
        <f t="shared" si="8"/>
        <v>0.11326023936998597</v>
      </c>
      <c r="AG108">
        <f t="shared" si="9"/>
        <v>0.30394829462372447</v>
      </c>
      <c r="AH108">
        <f>(Table134[[#This Row],[Survived]]-AG109)^2</f>
        <v>9.2384565804670415E-2</v>
      </c>
    </row>
    <row r="109" spans="1:34" x14ac:dyDescent="0.35">
      <c r="A109">
        <v>0</v>
      </c>
      <c r="B109" t="s">
        <v>9</v>
      </c>
      <c r="C109">
        <v>3</v>
      </c>
      <c r="D109" t="s">
        <v>8</v>
      </c>
      <c r="E109">
        <v>28</v>
      </c>
      <c r="F109" s="2">
        <v>7.8958000000000004</v>
      </c>
      <c r="G109">
        <v>0</v>
      </c>
      <c r="H109">
        <v>0</v>
      </c>
      <c r="I109" s="3">
        <f>Table134[Age]/$E$1</f>
        <v>0.35</v>
      </c>
      <c r="J109" s="3">
        <f>LOG10(Table134[Fare] + 1)</f>
        <v>0.94918501031343461</v>
      </c>
      <c r="K109" s="5">
        <v>0</v>
      </c>
      <c r="L109">
        <v>0</v>
      </c>
      <c r="M109">
        <f t="shared" si="5"/>
        <v>1</v>
      </c>
      <c r="N109">
        <f t="shared" si="6"/>
        <v>0</v>
      </c>
      <c r="O109">
        <f>IF(Table134[Sex]="male",1,0)</f>
        <v>1</v>
      </c>
      <c r="P109">
        <v>1</v>
      </c>
      <c r="AC109" s="3">
        <f>SUMPRODUCT(Table134[[#This Row],[SibSp]:[Ones]],$R$4:$AA$4)</f>
        <v>0.1906880552537385</v>
      </c>
      <c r="AD109" s="3">
        <f>SUMPRODUCT(Table134[[#This Row],[SibSp]:[Ones]],$R$5:$AA$5)</f>
        <v>0.11326023936998597</v>
      </c>
      <c r="AE109">
        <f t="shared" si="7"/>
        <v>0.1906880552537385</v>
      </c>
      <c r="AF109">
        <f t="shared" si="8"/>
        <v>0.11326023936998597</v>
      </c>
      <c r="AG109">
        <f t="shared" si="9"/>
        <v>0.30394829462372447</v>
      </c>
      <c r="AH109">
        <f>(Table134[[#This Row],[Survived]]-AG110)^2</f>
        <v>9.2384565804670415E-2</v>
      </c>
    </row>
    <row r="110" spans="1:34" x14ac:dyDescent="0.35">
      <c r="A110">
        <v>1</v>
      </c>
      <c r="B110" t="s">
        <v>9</v>
      </c>
      <c r="C110">
        <v>3</v>
      </c>
      <c r="D110" t="s">
        <v>10</v>
      </c>
      <c r="E110">
        <v>21</v>
      </c>
      <c r="F110" s="2">
        <v>7.65</v>
      </c>
      <c r="G110">
        <v>0</v>
      </c>
      <c r="H110">
        <v>0</v>
      </c>
      <c r="I110" s="3">
        <f>Table134[Age]/$E$1</f>
        <v>0.26250000000000001</v>
      </c>
      <c r="J110" s="3">
        <f>LOG10(Table134[Fare] + 1)</f>
        <v>0.93701610746481423</v>
      </c>
      <c r="K110" s="5">
        <v>0</v>
      </c>
      <c r="L110">
        <v>0</v>
      </c>
      <c r="M110">
        <f t="shared" si="5"/>
        <v>1</v>
      </c>
      <c r="N110">
        <f t="shared" si="6"/>
        <v>0</v>
      </c>
      <c r="O110">
        <f>IF(Table134[Sex]="male",1,0)</f>
        <v>0</v>
      </c>
      <c r="P110">
        <v>1</v>
      </c>
      <c r="AC110" s="3">
        <f>SUMPRODUCT(Table134[[#This Row],[SibSp]:[Ones]],$R$4:$AA$4)</f>
        <v>0.1906880552537385</v>
      </c>
      <c r="AD110" s="3">
        <f>SUMPRODUCT(Table134[[#This Row],[SibSp]:[Ones]],$R$5:$AA$5)</f>
        <v>0.11326023936998597</v>
      </c>
      <c r="AE110">
        <f t="shared" si="7"/>
        <v>0.1906880552537385</v>
      </c>
      <c r="AF110">
        <f t="shared" si="8"/>
        <v>0.11326023936998597</v>
      </c>
      <c r="AG110">
        <f t="shared" si="9"/>
        <v>0.30394829462372447</v>
      </c>
      <c r="AH110">
        <f>(Table134[[#This Row],[Survived]]-AG111)^2</f>
        <v>0.52165227745614984</v>
      </c>
    </row>
    <row r="111" spans="1:34" x14ac:dyDescent="0.35">
      <c r="A111">
        <v>1</v>
      </c>
      <c r="B111" t="s">
        <v>9</v>
      </c>
      <c r="C111">
        <v>3</v>
      </c>
      <c r="D111" t="s">
        <v>8</v>
      </c>
      <c r="F111" s="2">
        <v>7.7750000000000004</v>
      </c>
      <c r="G111">
        <v>0</v>
      </c>
      <c r="H111">
        <v>0</v>
      </c>
      <c r="I111" s="3">
        <f>Table134[Age]/$E$1</f>
        <v>0</v>
      </c>
      <c r="J111" s="3">
        <f>LOG10(Table134[Fare] + 1)</f>
        <v>0.94324712513786169</v>
      </c>
      <c r="K111" s="5">
        <v>0</v>
      </c>
      <c r="L111">
        <v>0</v>
      </c>
      <c r="M111">
        <f t="shared" si="5"/>
        <v>0</v>
      </c>
      <c r="N111">
        <f t="shared" si="6"/>
        <v>0</v>
      </c>
      <c r="O111">
        <f>IF(Table134[Sex]="male",1,0)</f>
        <v>1</v>
      </c>
      <c r="P111">
        <v>1</v>
      </c>
      <c r="AC111" s="3">
        <f>SUMPRODUCT(Table134[[#This Row],[SibSp]:[Ones]],$R$4:$AA$4)</f>
        <v>0.16691798953052778</v>
      </c>
      <c r="AD111" s="3">
        <f>SUMPRODUCT(Table134[[#This Row],[SibSp]:[Ones]],$R$5:$AA$5)</f>
        <v>0.11082701570920761</v>
      </c>
      <c r="AE111">
        <f t="shared" si="7"/>
        <v>0.16691798953052778</v>
      </c>
      <c r="AF111">
        <f t="shared" si="8"/>
        <v>0.11082701570920761</v>
      </c>
      <c r="AG111">
        <f t="shared" si="9"/>
        <v>0.27774500523973539</v>
      </c>
      <c r="AH111">
        <f>(Table134[[#This Row],[Survived]]-AG112)^2</f>
        <v>0.48448797655722153</v>
      </c>
    </row>
    <row r="112" spans="1:34" x14ac:dyDescent="0.35">
      <c r="A112">
        <v>0</v>
      </c>
      <c r="B112" t="s">
        <v>9</v>
      </c>
      <c r="C112">
        <v>3</v>
      </c>
      <c r="D112" t="s">
        <v>8</v>
      </c>
      <c r="E112">
        <v>38</v>
      </c>
      <c r="F112" s="2">
        <v>7.8958000000000004</v>
      </c>
      <c r="G112">
        <v>0</v>
      </c>
      <c r="H112">
        <v>0</v>
      </c>
      <c r="I112" s="3">
        <f>Table134[Age]/$E$1</f>
        <v>0.47499999999999998</v>
      </c>
      <c r="J112" s="3">
        <f>LOG10(Table134[Fare] + 1)</f>
        <v>0.94918501031343461</v>
      </c>
      <c r="K112" s="5">
        <v>0</v>
      </c>
      <c r="L112">
        <v>0</v>
      </c>
      <c r="M112">
        <f t="shared" si="5"/>
        <v>1</v>
      </c>
      <c r="N112">
        <f t="shared" si="6"/>
        <v>0</v>
      </c>
      <c r="O112">
        <f>IF(Table134[Sex]="male",1,0)</f>
        <v>1</v>
      </c>
      <c r="P112">
        <v>1</v>
      </c>
      <c r="AC112" s="3">
        <f>SUMPRODUCT(Table134[[#This Row],[SibSp]:[Ones]],$R$4:$AA$4)</f>
        <v>0.1906880552537385</v>
      </c>
      <c r="AD112" s="3">
        <f>SUMPRODUCT(Table134[[#This Row],[SibSp]:[Ones]],$R$5:$AA$5)</f>
        <v>0.11326023936998597</v>
      </c>
      <c r="AE112">
        <f t="shared" si="7"/>
        <v>0.1906880552537385</v>
      </c>
      <c r="AF112">
        <f t="shared" si="8"/>
        <v>0.11326023936998597</v>
      </c>
      <c r="AG112">
        <f t="shared" si="9"/>
        <v>0.30394829462372447</v>
      </c>
      <c r="AH112">
        <f>(Table134[[#This Row],[Survived]]-AG113)^2</f>
        <v>7.714228793562064E-2</v>
      </c>
    </row>
    <row r="113" spans="1:34" x14ac:dyDescent="0.35">
      <c r="A113">
        <v>1</v>
      </c>
      <c r="B113" t="s">
        <v>12</v>
      </c>
      <c r="C113">
        <v>3</v>
      </c>
      <c r="D113" t="s">
        <v>10</v>
      </c>
      <c r="F113" s="2">
        <v>24.15</v>
      </c>
      <c r="G113">
        <v>1</v>
      </c>
      <c r="H113">
        <v>0</v>
      </c>
      <c r="I113" s="3">
        <f>Table134[Age]/$E$1</f>
        <v>0</v>
      </c>
      <c r="J113" s="3">
        <f>LOG10(Table134[Fare] + 1)</f>
        <v>1.4005379893919461</v>
      </c>
      <c r="K113" s="5">
        <v>0</v>
      </c>
      <c r="L113">
        <v>0</v>
      </c>
      <c r="M113">
        <f t="shared" si="5"/>
        <v>0</v>
      </c>
      <c r="N113">
        <f t="shared" si="6"/>
        <v>1</v>
      </c>
      <c r="O113">
        <f>IF(Table134[Sex]="male",1,0)</f>
        <v>0</v>
      </c>
      <c r="P113">
        <v>1</v>
      </c>
      <c r="AC113" s="3">
        <f>SUMPRODUCT(Table134[[#This Row],[SibSp]:[Ones]],$R$4:$AA$4)</f>
        <v>0.16691798953052778</v>
      </c>
      <c r="AD113" s="3">
        <f>SUMPRODUCT(Table134[[#This Row],[SibSp]:[Ones]],$R$5:$AA$5)</f>
        <v>0.11082701570920761</v>
      </c>
      <c r="AE113">
        <f t="shared" si="7"/>
        <v>0.16691798953052778</v>
      </c>
      <c r="AF113">
        <f t="shared" si="8"/>
        <v>0.11082701570920761</v>
      </c>
      <c r="AG113">
        <f t="shared" si="9"/>
        <v>0.27774500523973539</v>
      </c>
      <c r="AH113">
        <f>(Table134[[#This Row],[Survived]]-AG114)^2</f>
        <v>0.31923035904514879</v>
      </c>
    </row>
    <row r="114" spans="1:34" x14ac:dyDescent="0.35">
      <c r="A114">
        <v>0</v>
      </c>
      <c r="B114" t="s">
        <v>9</v>
      </c>
      <c r="C114">
        <v>1</v>
      </c>
      <c r="D114" t="s">
        <v>8</v>
      </c>
      <c r="E114">
        <v>47</v>
      </c>
      <c r="F114" s="2">
        <v>52</v>
      </c>
      <c r="G114">
        <v>0</v>
      </c>
      <c r="H114">
        <v>0</v>
      </c>
      <c r="I114" s="3">
        <f>Table134[Age]/$E$1</f>
        <v>0.58750000000000002</v>
      </c>
      <c r="J114" s="3">
        <f>LOG10(Table134[Fare] + 1)</f>
        <v>1.7242758696007889</v>
      </c>
      <c r="K114" s="5">
        <v>1</v>
      </c>
      <c r="L114">
        <v>0</v>
      </c>
      <c r="M114">
        <f t="shared" si="5"/>
        <v>1</v>
      </c>
      <c r="N114">
        <f t="shared" si="6"/>
        <v>0</v>
      </c>
      <c r="O114">
        <f>IF(Table134[Sex]="male",1,0)</f>
        <v>1</v>
      </c>
      <c r="P114">
        <v>1</v>
      </c>
      <c r="AC114" s="3">
        <f>SUMPRODUCT(Table134[[#This Row],[SibSp]:[Ones]],$R$4:$AA$4)</f>
        <v>0.24535070342085169</v>
      </c>
      <c r="AD114" s="3">
        <f>SUMPRODUCT(Table134[[#This Row],[SibSp]:[Ones]],$R$5:$AA$5)</f>
        <v>0.18964455408122133</v>
      </c>
      <c r="AE114">
        <f t="shared" si="7"/>
        <v>0.24535070342085169</v>
      </c>
      <c r="AF114">
        <f t="shared" si="8"/>
        <v>0.18964455408122133</v>
      </c>
      <c r="AG114">
        <f t="shared" si="9"/>
        <v>0.43499525750207302</v>
      </c>
      <c r="AH114">
        <f>(Table134[[#This Row],[Survived]]-AG115)^2</f>
        <v>9.2384565804670415E-2</v>
      </c>
    </row>
    <row r="115" spans="1:34" x14ac:dyDescent="0.35">
      <c r="A115">
        <v>0</v>
      </c>
      <c r="B115" t="s">
        <v>11</v>
      </c>
      <c r="C115">
        <v>3</v>
      </c>
      <c r="D115" t="s">
        <v>10</v>
      </c>
      <c r="E115">
        <v>14.5</v>
      </c>
      <c r="F115" s="2">
        <v>14.4542</v>
      </c>
      <c r="G115">
        <v>1</v>
      </c>
      <c r="H115">
        <v>0</v>
      </c>
      <c r="I115" s="3">
        <f>Table134[Age]/$E$1</f>
        <v>0.18124999999999999</v>
      </c>
      <c r="J115" s="3">
        <f>LOG10(Table134[Fare] + 1)</f>
        <v>1.1890465283525415</v>
      </c>
      <c r="K115" s="5">
        <v>0</v>
      </c>
      <c r="L115">
        <v>0</v>
      </c>
      <c r="M115">
        <f t="shared" si="5"/>
        <v>1</v>
      </c>
      <c r="N115">
        <f t="shared" si="6"/>
        <v>0</v>
      </c>
      <c r="O115">
        <f>IF(Table134[Sex]="male",1,0)</f>
        <v>0</v>
      </c>
      <c r="P115">
        <v>1</v>
      </c>
      <c r="AC115" s="3">
        <f>SUMPRODUCT(Table134[[#This Row],[SibSp]:[Ones]],$R$4:$AA$4)</f>
        <v>0.1906880552537385</v>
      </c>
      <c r="AD115" s="3">
        <f>SUMPRODUCT(Table134[[#This Row],[SibSp]:[Ones]],$R$5:$AA$5)</f>
        <v>0.11326023936998597</v>
      </c>
      <c r="AE115">
        <f t="shared" si="7"/>
        <v>0.1906880552537385</v>
      </c>
      <c r="AF115">
        <f t="shared" si="8"/>
        <v>0.11326023936998597</v>
      </c>
      <c r="AG115">
        <f t="shared" si="9"/>
        <v>0.30394829462372447</v>
      </c>
      <c r="AH115">
        <f>(Table134[[#This Row],[Survived]]-AG116)^2</f>
        <v>7.714228793562064E-2</v>
      </c>
    </row>
    <row r="116" spans="1:34" x14ac:dyDescent="0.35">
      <c r="A116">
        <v>0</v>
      </c>
      <c r="B116" t="s">
        <v>9</v>
      </c>
      <c r="C116">
        <v>3</v>
      </c>
      <c r="D116" t="s">
        <v>8</v>
      </c>
      <c r="E116">
        <v>22</v>
      </c>
      <c r="F116" s="2">
        <v>8.0500000000000007</v>
      </c>
      <c r="G116">
        <v>0</v>
      </c>
      <c r="H116">
        <v>0</v>
      </c>
      <c r="I116" s="3">
        <f>Table134[Age]/$E$1</f>
        <v>0.27500000000000002</v>
      </c>
      <c r="J116" s="3">
        <f>LOG10(Table134[Fare] + 1)</f>
        <v>0.9566485792052033</v>
      </c>
      <c r="K116" s="5">
        <v>0</v>
      </c>
      <c r="L116">
        <v>0</v>
      </c>
      <c r="M116">
        <f t="shared" si="5"/>
        <v>0</v>
      </c>
      <c r="N116">
        <f t="shared" si="6"/>
        <v>1</v>
      </c>
      <c r="O116">
        <f>IF(Table134[Sex]="male",1,0)</f>
        <v>1</v>
      </c>
      <c r="P116">
        <v>1</v>
      </c>
      <c r="AC116" s="3">
        <f>SUMPRODUCT(Table134[[#This Row],[SibSp]:[Ones]],$R$4:$AA$4)</f>
        <v>0.16691798953052778</v>
      </c>
      <c r="AD116" s="3">
        <f>SUMPRODUCT(Table134[[#This Row],[SibSp]:[Ones]],$R$5:$AA$5)</f>
        <v>0.11082701570920761</v>
      </c>
      <c r="AE116">
        <f t="shared" si="7"/>
        <v>0.16691798953052778</v>
      </c>
      <c r="AF116">
        <f t="shared" si="8"/>
        <v>0.11082701570920761</v>
      </c>
      <c r="AG116">
        <f t="shared" si="9"/>
        <v>0.27774500523973539</v>
      </c>
      <c r="AH116">
        <f>(Table134[[#This Row],[Survived]]-AG117)^2</f>
        <v>9.2384565804670415E-2</v>
      </c>
    </row>
    <row r="117" spans="1:34" x14ac:dyDescent="0.35">
      <c r="A117">
        <v>0</v>
      </c>
      <c r="B117" t="s">
        <v>9</v>
      </c>
      <c r="C117">
        <v>3</v>
      </c>
      <c r="D117" t="s">
        <v>10</v>
      </c>
      <c r="E117">
        <v>20</v>
      </c>
      <c r="F117" s="2">
        <v>9.8249999999999993</v>
      </c>
      <c r="G117">
        <v>1</v>
      </c>
      <c r="H117">
        <v>0</v>
      </c>
      <c r="I117" s="3">
        <f>Table134[Age]/$E$1</f>
        <v>0.25</v>
      </c>
      <c r="J117" s="3">
        <f>LOG10(Table134[Fare] + 1)</f>
        <v>1.034427905025403</v>
      </c>
      <c r="K117" s="5">
        <v>0</v>
      </c>
      <c r="L117">
        <v>0</v>
      </c>
      <c r="M117">
        <f t="shared" si="5"/>
        <v>1</v>
      </c>
      <c r="N117">
        <f t="shared" si="6"/>
        <v>0</v>
      </c>
      <c r="O117">
        <f>IF(Table134[Sex]="male",1,0)</f>
        <v>0</v>
      </c>
      <c r="P117">
        <v>1</v>
      </c>
      <c r="AC117" s="3">
        <f>SUMPRODUCT(Table134[[#This Row],[SibSp]:[Ones]],$R$4:$AA$4)</f>
        <v>0.1906880552537385</v>
      </c>
      <c r="AD117" s="3">
        <f>SUMPRODUCT(Table134[[#This Row],[SibSp]:[Ones]],$R$5:$AA$5)</f>
        <v>0.11326023936998597</v>
      </c>
      <c r="AE117">
        <f t="shared" si="7"/>
        <v>0.1906880552537385</v>
      </c>
      <c r="AF117">
        <f t="shared" si="8"/>
        <v>0.11326023936998597</v>
      </c>
      <c r="AG117">
        <f t="shared" si="9"/>
        <v>0.30394829462372447</v>
      </c>
      <c r="AH117">
        <f>(Table134[[#This Row],[Survived]]-AG118)^2</f>
        <v>7.714228793562064E-2</v>
      </c>
    </row>
    <row r="118" spans="1:34" x14ac:dyDescent="0.35">
      <c r="A118">
        <v>0</v>
      </c>
      <c r="B118" t="s">
        <v>11</v>
      </c>
      <c r="C118">
        <v>3</v>
      </c>
      <c r="D118" t="s">
        <v>10</v>
      </c>
      <c r="E118">
        <v>17</v>
      </c>
      <c r="F118" s="2">
        <v>14.458299999999999</v>
      </c>
      <c r="G118">
        <v>0</v>
      </c>
      <c r="H118">
        <v>0</v>
      </c>
      <c r="I118" s="3">
        <f>Table134[Age]/$E$1</f>
        <v>0.21249999999999999</v>
      </c>
      <c r="J118" s="3">
        <f>LOG10(Table134[Fare] + 1)</f>
        <v>1.1891617314183722</v>
      </c>
      <c r="K118" s="5">
        <v>0</v>
      </c>
      <c r="L118">
        <v>0</v>
      </c>
      <c r="M118">
        <f t="shared" si="5"/>
        <v>0</v>
      </c>
      <c r="N118">
        <f t="shared" si="6"/>
        <v>0</v>
      </c>
      <c r="O118">
        <f>IF(Table134[Sex]="male",1,0)</f>
        <v>0</v>
      </c>
      <c r="P118">
        <v>1</v>
      </c>
      <c r="AC118" s="3">
        <f>SUMPRODUCT(Table134[[#This Row],[SibSp]:[Ones]],$R$4:$AA$4)</f>
        <v>0.16691798953052778</v>
      </c>
      <c r="AD118" s="3">
        <f>SUMPRODUCT(Table134[[#This Row],[SibSp]:[Ones]],$R$5:$AA$5)</f>
        <v>0.11082701570920761</v>
      </c>
      <c r="AE118">
        <f t="shared" si="7"/>
        <v>0.16691798953052778</v>
      </c>
      <c r="AF118">
        <f t="shared" si="8"/>
        <v>0.11082701570920761</v>
      </c>
      <c r="AG118">
        <f t="shared" si="9"/>
        <v>0.27774500523973539</v>
      </c>
      <c r="AH118">
        <f>(Table134[[#This Row],[Survived]]-AG119)^2</f>
        <v>9.2384565804670415E-2</v>
      </c>
    </row>
    <row r="119" spans="1:34" x14ac:dyDescent="0.35">
      <c r="A119">
        <v>0</v>
      </c>
      <c r="B119" t="s">
        <v>9</v>
      </c>
      <c r="C119">
        <v>3</v>
      </c>
      <c r="D119" t="s">
        <v>8</v>
      </c>
      <c r="E119">
        <v>21</v>
      </c>
      <c r="F119" s="2">
        <v>7.9249999999999998</v>
      </c>
      <c r="G119">
        <v>0</v>
      </c>
      <c r="H119">
        <v>0</v>
      </c>
      <c r="I119" s="3">
        <f>Table134[Age]/$E$1</f>
        <v>0.26250000000000001</v>
      </c>
      <c r="J119" s="3">
        <f>LOG10(Table134[Fare] + 1)</f>
        <v>0.95060822478423079</v>
      </c>
      <c r="K119" s="5">
        <v>0</v>
      </c>
      <c r="L119">
        <v>0</v>
      </c>
      <c r="M119">
        <f t="shared" si="5"/>
        <v>1</v>
      </c>
      <c r="N119">
        <f t="shared" si="6"/>
        <v>0</v>
      </c>
      <c r="O119">
        <f>IF(Table134[Sex]="male",1,0)</f>
        <v>1</v>
      </c>
      <c r="P119">
        <v>1</v>
      </c>
      <c r="AC119" s="3">
        <f>SUMPRODUCT(Table134[[#This Row],[SibSp]:[Ones]],$R$4:$AA$4)</f>
        <v>0.1906880552537385</v>
      </c>
      <c r="AD119" s="3">
        <f>SUMPRODUCT(Table134[[#This Row],[SibSp]:[Ones]],$R$5:$AA$5)</f>
        <v>0.11326023936998597</v>
      </c>
      <c r="AE119">
        <f t="shared" si="7"/>
        <v>0.1906880552537385</v>
      </c>
      <c r="AF119">
        <f t="shared" si="8"/>
        <v>0.11326023936998597</v>
      </c>
      <c r="AG119">
        <f t="shared" si="9"/>
        <v>0.30394829462372447</v>
      </c>
      <c r="AH119">
        <f>(Table134[[#This Row],[Survived]]-AG120)^2</f>
        <v>7.714228793562064E-2</v>
      </c>
    </row>
    <row r="120" spans="1:34" x14ac:dyDescent="0.35">
      <c r="A120">
        <v>0</v>
      </c>
      <c r="B120" t="s">
        <v>12</v>
      </c>
      <c r="C120">
        <v>3</v>
      </c>
      <c r="D120" t="s">
        <v>8</v>
      </c>
      <c r="E120">
        <v>70.5</v>
      </c>
      <c r="F120" s="2">
        <v>7.75</v>
      </c>
      <c r="G120">
        <v>0</v>
      </c>
      <c r="H120">
        <v>0</v>
      </c>
      <c r="I120" s="3">
        <f>Table134[Age]/$E$1</f>
        <v>0.88124999999999998</v>
      </c>
      <c r="J120" s="3">
        <f>LOG10(Table134[Fare] + 1)</f>
        <v>0.94200805302231327</v>
      </c>
      <c r="K120" s="5">
        <v>0</v>
      </c>
      <c r="L120">
        <v>0</v>
      </c>
      <c r="M120">
        <f t="shared" si="5"/>
        <v>0</v>
      </c>
      <c r="N120">
        <f t="shared" si="6"/>
        <v>1</v>
      </c>
      <c r="O120">
        <f>IF(Table134[Sex]="male",1,0)</f>
        <v>1</v>
      </c>
      <c r="P120">
        <v>1</v>
      </c>
      <c r="AC120" s="3">
        <f>SUMPRODUCT(Table134[[#This Row],[SibSp]:[Ones]],$R$4:$AA$4)</f>
        <v>0.16691798953052778</v>
      </c>
      <c r="AD120" s="3">
        <f>SUMPRODUCT(Table134[[#This Row],[SibSp]:[Ones]],$R$5:$AA$5)</f>
        <v>0.11082701570920761</v>
      </c>
      <c r="AE120">
        <f t="shared" si="7"/>
        <v>0.16691798953052778</v>
      </c>
      <c r="AF120">
        <f t="shared" si="8"/>
        <v>0.11082701570920761</v>
      </c>
      <c r="AG120">
        <f t="shared" si="9"/>
        <v>0.27774500523973539</v>
      </c>
      <c r="AH120">
        <f>(Table134[[#This Row],[Survived]]-AG121)^2</f>
        <v>9.2384565804670415E-2</v>
      </c>
    </row>
    <row r="121" spans="1:34" x14ac:dyDescent="0.35">
      <c r="A121">
        <v>0</v>
      </c>
      <c r="B121" t="s">
        <v>9</v>
      </c>
      <c r="C121">
        <v>2</v>
      </c>
      <c r="D121" t="s">
        <v>8</v>
      </c>
      <c r="E121">
        <v>29</v>
      </c>
      <c r="F121" s="2">
        <v>21</v>
      </c>
      <c r="G121">
        <v>1</v>
      </c>
      <c r="H121">
        <v>0</v>
      </c>
      <c r="I121" s="3">
        <f>Table134[Age]/$E$1</f>
        <v>0.36249999999999999</v>
      </c>
      <c r="J121" s="3">
        <f>LOG10(Table134[Fare] + 1)</f>
        <v>1.3424226808222062</v>
      </c>
      <c r="K121" s="5">
        <v>0</v>
      </c>
      <c r="L121">
        <v>1</v>
      </c>
      <c r="M121">
        <f t="shared" si="5"/>
        <v>1</v>
      </c>
      <c r="N121">
        <f t="shared" si="6"/>
        <v>0</v>
      </c>
      <c r="O121">
        <f>IF(Table134[Sex]="male",1,0)</f>
        <v>1</v>
      </c>
      <c r="P121">
        <v>1</v>
      </c>
      <c r="AC121" s="3">
        <f>SUMPRODUCT(Table134[[#This Row],[SibSp]:[Ones]],$R$4:$AA$4)</f>
        <v>0.1906880552537385</v>
      </c>
      <c r="AD121" s="3">
        <f>SUMPRODUCT(Table134[[#This Row],[SibSp]:[Ones]],$R$5:$AA$5)</f>
        <v>0.11326023936998597</v>
      </c>
      <c r="AE121">
        <f t="shared" si="7"/>
        <v>0.1906880552537385</v>
      </c>
      <c r="AF121">
        <f t="shared" si="8"/>
        <v>0.11326023936998597</v>
      </c>
      <c r="AG121">
        <f t="shared" si="9"/>
        <v>0.30394829462372447</v>
      </c>
      <c r="AH121">
        <f>(Table134[[#This Row],[Survived]]-AG122)^2</f>
        <v>0.26105682356544707</v>
      </c>
    </row>
    <row r="122" spans="1:34" x14ac:dyDescent="0.35">
      <c r="A122">
        <v>0</v>
      </c>
      <c r="B122" t="s">
        <v>11</v>
      </c>
      <c r="C122">
        <v>1</v>
      </c>
      <c r="D122" t="s">
        <v>8</v>
      </c>
      <c r="E122">
        <v>24</v>
      </c>
      <c r="F122" s="2">
        <v>247.52080000000001</v>
      </c>
      <c r="G122">
        <v>0</v>
      </c>
      <c r="H122">
        <v>1</v>
      </c>
      <c r="I122" s="3">
        <f>Table134[Age]/$E$1</f>
        <v>0.3</v>
      </c>
      <c r="J122" s="3">
        <f>LOG10(Table134[Fare] + 1)</f>
        <v>2.3953627429574396</v>
      </c>
      <c r="K122" s="5">
        <v>1</v>
      </c>
      <c r="L122">
        <v>0</v>
      </c>
      <c r="M122">
        <f t="shared" si="5"/>
        <v>1</v>
      </c>
      <c r="N122">
        <f t="shared" si="6"/>
        <v>0</v>
      </c>
      <c r="O122">
        <f>IF(Table134[Sex]="male",1,0)</f>
        <v>1</v>
      </c>
      <c r="P122">
        <v>1</v>
      </c>
      <c r="AC122" s="3">
        <f>SUMPRODUCT(Table134[[#This Row],[SibSp]:[Ones]],$R$4:$AA$4)</f>
        <v>0.32129264711423589</v>
      </c>
      <c r="AD122" s="3">
        <f>SUMPRODUCT(Table134[[#This Row],[SibSp]:[Ones]],$R$5:$AA$5)</f>
        <v>0.18964455408122133</v>
      </c>
      <c r="AE122">
        <f t="shared" si="7"/>
        <v>0.32129264711423589</v>
      </c>
      <c r="AF122">
        <f t="shared" si="8"/>
        <v>0.18964455408122133</v>
      </c>
      <c r="AG122">
        <f t="shared" si="9"/>
        <v>0.51093720119545716</v>
      </c>
      <c r="AH122">
        <f>(Table134[[#This Row],[Survived]]-AG123)^2</f>
        <v>0.20778297815644703</v>
      </c>
    </row>
    <row r="123" spans="1:34" x14ac:dyDescent="0.35">
      <c r="A123">
        <v>0</v>
      </c>
      <c r="B123" t="s">
        <v>9</v>
      </c>
      <c r="C123">
        <v>3</v>
      </c>
      <c r="D123" t="s">
        <v>10</v>
      </c>
      <c r="E123">
        <v>2</v>
      </c>
      <c r="F123" s="2">
        <v>31.274999999999999</v>
      </c>
      <c r="G123">
        <v>4</v>
      </c>
      <c r="H123">
        <v>2</v>
      </c>
      <c r="I123" s="3">
        <f>Table134[Age]/$E$1</f>
        <v>2.5000000000000001E-2</v>
      </c>
      <c r="J123" s="3">
        <f>LOG10(Table134[Fare] + 1)</f>
        <v>1.5088662509384578</v>
      </c>
      <c r="K123" s="5">
        <v>0</v>
      </c>
      <c r="L123">
        <v>0</v>
      </c>
      <c r="M123">
        <f t="shared" si="5"/>
        <v>1</v>
      </c>
      <c r="N123">
        <f t="shared" si="6"/>
        <v>0</v>
      </c>
      <c r="O123">
        <f>IF(Table134[Sex]="male",1,0)</f>
        <v>0</v>
      </c>
      <c r="P123">
        <v>1</v>
      </c>
      <c r="AC123" s="3">
        <f>SUMPRODUCT(Table134[[#This Row],[SibSp]:[Ones]],$R$4:$AA$4)</f>
        <v>0.34257194264050683</v>
      </c>
      <c r="AD123" s="3">
        <f>SUMPRODUCT(Table134[[#This Row],[SibSp]:[Ones]],$R$5:$AA$5)</f>
        <v>0.11326023936998597</v>
      </c>
      <c r="AE123">
        <f t="shared" si="7"/>
        <v>0.34257194264050683</v>
      </c>
      <c r="AF123">
        <f t="shared" si="8"/>
        <v>0.11326023936998597</v>
      </c>
      <c r="AG123">
        <f t="shared" si="9"/>
        <v>0.4558321820104928</v>
      </c>
      <c r="AH123">
        <f>(Table134[[#This Row],[Survived]]-AG124)^2</f>
        <v>7.714228793562064E-2</v>
      </c>
    </row>
    <row r="124" spans="1:34" x14ac:dyDescent="0.35">
      <c r="A124">
        <v>0</v>
      </c>
      <c r="B124" t="s">
        <v>9</v>
      </c>
      <c r="C124">
        <v>2</v>
      </c>
      <c r="D124" t="s">
        <v>8</v>
      </c>
      <c r="E124">
        <v>21</v>
      </c>
      <c r="F124" s="2">
        <v>73.5</v>
      </c>
      <c r="G124">
        <v>2</v>
      </c>
      <c r="H124">
        <v>0</v>
      </c>
      <c r="I124" s="3">
        <f>Table134[Age]/$E$1</f>
        <v>0.26250000000000001</v>
      </c>
      <c r="J124" s="3">
        <f>LOG10(Table134[Fare] + 1)</f>
        <v>1.8721562727482928</v>
      </c>
      <c r="K124" s="5">
        <v>0</v>
      </c>
      <c r="L124">
        <v>1</v>
      </c>
      <c r="M124">
        <f t="shared" si="5"/>
        <v>0</v>
      </c>
      <c r="N124">
        <f t="shared" si="6"/>
        <v>1</v>
      </c>
      <c r="O124">
        <f>IF(Table134[Sex]="male",1,0)</f>
        <v>1</v>
      </c>
      <c r="P124">
        <v>1</v>
      </c>
      <c r="AC124" s="3">
        <f>SUMPRODUCT(Table134[[#This Row],[SibSp]:[Ones]],$R$4:$AA$4)</f>
        <v>0.16691798953052778</v>
      </c>
      <c r="AD124" s="3">
        <f>SUMPRODUCT(Table134[[#This Row],[SibSp]:[Ones]],$R$5:$AA$5)</f>
        <v>0.11082701570920761</v>
      </c>
      <c r="AE124">
        <f t="shared" si="7"/>
        <v>0.16691798953052778</v>
      </c>
      <c r="AF124">
        <f t="shared" si="8"/>
        <v>0.11082701570920761</v>
      </c>
      <c r="AG124">
        <f t="shared" si="9"/>
        <v>0.27774500523973539</v>
      </c>
      <c r="AH124">
        <f>(Table134[[#This Row],[Survived]]-AG125)^2</f>
        <v>9.2384565804670415E-2</v>
      </c>
    </row>
    <row r="125" spans="1:34" x14ac:dyDescent="0.35">
      <c r="A125">
        <v>0</v>
      </c>
      <c r="B125" t="s">
        <v>9</v>
      </c>
      <c r="C125">
        <v>3</v>
      </c>
      <c r="D125" t="s">
        <v>8</v>
      </c>
      <c r="F125" s="2">
        <v>8.0500000000000007</v>
      </c>
      <c r="G125">
        <v>0</v>
      </c>
      <c r="H125">
        <v>0</v>
      </c>
      <c r="I125" s="3">
        <f>Table134[Age]/$E$1</f>
        <v>0</v>
      </c>
      <c r="J125" s="3">
        <f>LOG10(Table134[Fare] + 1)</f>
        <v>0.9566485792052033</v>
      </c>
      <c r="K125" s="5">
        <v>0</v>
      </c>
      <c r="L125">
        <v>0</v>
      </c>
      <c r="M125">
        <f t="shared" si="5"/>
        <v>1</v>
      </c>
      <c r="N125">
        <f t="shared" si="6"/>
        <v>0</v>
      </c>
      <c r="O125">
        <f>IF(Table134[Sex]="male",1,0)</f>
        <v>1</v>
      </c>
      <c r="P125">
        <v>1</v>
      </c>
      <c r="AC125" s="3">
        <f>SUMPRODUCT(Table134[[#This Row],[SibSp]:[Ones]],$R$4:$AA$4)</f>
        <v>0.1906880552537385</v>
      </c>
      <c r="AD125" s="3">
        <f>SUMPRODUCT(Table134[[#This Row],[SibSp]:[Ones]],$R$5:$AA$5)</f>
        <v>0.11326023936998597</v>
      </c>
      <c r="AE125">
        <f t="shared" si="7"/>
        <v>0.1906880552537385</v>
      </c>
      <c r="AF125">
        <f t="shared" si="8"/>
        <v>0.11326023936998597</v>
      </c>
      <c r="AG125">
        <f t="shared" si="9"/>
        <v>0.30394829462372447</v>
      </c>
      <c r="AH125">
        <f>(Table134[[#This Row],[Survived]]-AG126)^2</f>
        <v>9.2384565804670415E-2</v>
      </c>
    </row>
    <row r="126" spans="1:34" x14ac:dyDescent="0.35">
      <c r="A126">
        <v>0</v>
      </c>
      <c r="B126" t="s">
        <v>11</v>
      </c>
      <c r="C126">
        <v>2</v>
      </c>
      <c r="D126" t="s">
        <v>8</v>
      </c>
      <c r="E126">
        <v>32.5</v>
      </c>
      <c r="F126" s="2">
        <v>30.070799999999998</v>
      </c>
      <c r="G126">
        <v>1</v>
      </c>
      <c r="H126">
        <v>0</v>
      </c>
      <c r="I126" s="3">
        <f>Table134[Age]/$E$1</f>
        <v>0.40625</v>
      </c>
      <c r="J126" s="3">
        <f>LOG10(Table134[Fare] + 1)</f>
        <v>1.492352435460081</v>
      </c>
      <c r="K126" s="5">
        <v>0</v>
      </c>
      <c r="L126">
        <v>1</v>
      </c>
      <c r="M126">
        <f t="shared" si="5"/>
        <v>1</v>
      </c>
      <c r="N126">
        <f t="shared" si="6"/>
        <v>0</v>
      </c>
      <c r="O126">
        <f>IF(Table134[Sex]="male",1,0)</f>
        <v>1</v>
      </c>
      <c r="P126">
        <v>1</v>
      </c>
      <c r="AC126" s="3">
        <f>SUMPRODUCT(Table134[[#This Row],[SibSp]:[Ones]],$R$4:$AA$4)</f>
        <v>0.1906880552537385</v>
      </c>
      <c r="AD126" s="3">
        <f>SUMPRODUCT(Table134[[#This Row],[SibSp]:[Ones]],$R$5:$AA$5)</f>
        <v>0.11326023936998597</v>
      </c>
      <c r="AE126">
        <f t="shared" si="7"/>
        <v>0.1906880552537385</v>
      </c>
      <c r="AF126">
        <f t="shared" si="8"/>
        <v>0.11326023936998597</v>
      </c>
      <c r="AG126">
        <f t="shared" si="9"/>
        <v>0.30394829462372447</v>
      </c>
      <c r="AH126">
        <f>(Table134[[#This Row],[Survived]]-AG127)^2</f>
        <v>7.714228793562064E-2</v>
      </c>
    </row>
    <row r="127" spans="1:34" x14ac:dyDescent="0.35">
      <c r="A127">
        <v>1</v>
      </c>
      <c r="B127" t="s">
        <v>9</v>
      </c>
      <c r="C127">
        <v>2</v>
      </c>
      <c r="D127" t="s">
        <v>10</v>
      </c>
      <c r="E127">
        <v>32.5</v>
      </c>
      <c r="F127" s="2">
        <v>13</v>
      </c>
      <c r="G127">
        <v>0</v>
      </c>
      <c r="H127">
        <v>0</v>
      </c>
      <c r="I127" s="3">
        <f>Table134[Age]/$E$1</f>
        <v>0.40625</v>
      </c>
      <c r="J127" s="3">
        <f>LOG10(Table134[Fare] + 1)</f>
        <v>1.146128035678238</v>
      </c>
      <c r="K127" s="5">
        <v>0</v>
      </c>
      <c r="L127">
        <v>1</v>
      </c>
      <c r="M127">
        <f t="shared" si="5"/>
        <v>0</v>
      </c>
      <c r="N127">
        <f t="shared" si="6"/>
        <v>1</v>
      </c>
      <c r="O127">
        <f>IF(Table134[Sex]="male",1,0)</f>
        <v>0</v>
      </c>
      <c r="P127">
        <v>1</v>
      </c>
      <c r="AC127" s="3">
        <f>SUMPRODUCT(Table134[[#This Row],[SibSp]:[Ones]],$R$4:$AA$4)</f>
        <v>0.16691798953052778</v>
      </c>
      <c r="AD127" s="3">
        <f>SUMPRODUCT(Table134[[#This Row],[SibSp]:[Ones]],$R$5:$AA$5)</f>
        <v>0.11082701570920761</v>
      </c>
      <c r="AE127">
        <f t="shared" si="7"/>
        <v>0.16691798953052778</v>
      </c>
      <c r="AF127">
        <f t="shared" si="8"/>
        <v>0.11082701570920761</v>
      </c>
      <c r="AG127">
        <f t="shared" si="9"/>
        <v>0.27774500523973539</v>
      </c>
      <c r="AH127">
        <f>(Table134[[#This Row],[Survived]]-AG128)^2</f>
        <v>0.26549914163711186</v>
      </c>
    </row>
    <row r="128" spans="1:34" x14ac:dyDescent="0.35">
      <c r="A128">
        <v>0</v>
      </c>
      <c r="B128" t="s">
        <v>9</v>
      </c>
      <c r="C128">
        <v>1</v>
      </c>
      <c r="D128" t="s">
        <v>8</v>
      </c>
      <c r="E128">
        <v>54</v>
      </c>
      <c r="F128" s="2">
        <v>77.287499999999994</v>
      </c>
      <c r="G128">
        <v>0</v>
      </c>
      <c r="H128">
        <v>1</v>
      </c>
      <c r="I128" s="3">
        <f>Table134[Age]/$E$1</f>
        <v>0.67500000000000004</v>
      </c>
      <c r="J128" s="3">
        <f>LOG10(Table134[Fare] + 1)</f>
        <v>1.8936924247093643</v>
      </c>
      <c r="K128" s="5">
        <v>1</v>
      </c>
      <c r="L128">
        <v>0</v>
      </c>
      <c r="M128">
        <f t="shared" si="5"/>
        <v>0</v>
      </c>
      <c r="N128">
        <f t="shared" si="6"/>
        <v>0</v>
      </c>
      <c r="O128">
        <f>IF(Table134[Sex]="male",1,0)</f>
        <v>1</v>
      </c>
      <c r="P128">
        <v>1</v>
      </c>
      <c r="AC128" s="3">
        <f>SUMPRODUCT(Table134[[#This Row],[SibSp]:[Ones]],$R$4:$AA$4)</f>
        <v>0.29752258139102516</v>
      </c>
      <c r="AD128" s="3">
        <f>SUMPRODUCT(Table134[[#This Row],[SibSp]:[Ones]],$R$5:$AA$5)</f>
        <v>0.18721133042044297</v>
      </c>
      <c r="AE128">
        <f t="shared" si="7"/>
        <v>0.29752258139102516</v>
      </c>
      <c r="AF128">
        <f t="shared" si="8"/>
        <v>0.18721133042044297</v>
      </c>
      <c r="AG128">
        <f t="shared" si="9"/>
        <v>0.48473391181146813</v>
      </c>
      <c r="AH128">
        <f>(Table134[[#This Row],[Survived]]-AG129)^2</f>
        <v>9.2384565804670415E-2</v>
      </c>
    </row>
    <row r="129" spans="1:34" x14ac:dyDescent="0.35">
      <c r="A129">
        <v>1</v>
      </c>
      <c r="B129" t="s">
        <v>11</v>
      </c>
      <c r="C129">
        <v>3</v>
      </c>
      <c r="D129" t="s">
        <v>8</v>
      </c>
      <c r="E129">
        <v>12</v>
      </c>
      <c r="F129" s="2">
        <v>11.2417</v>
      </c>
      <c r="G129">
        <v>1</v>
      </c>
      <c r="H129">
        <v>0</v>
      </c>
      <c r="I129" s="3">
        <f>Table134[Age]/$E$1</f>
        <v>0.15</v>
      </c>
      <c r="J129" s="3">
        <f>LOG10(Table134[Fare] + 1)</f>
        <v>1.0878417322991751</v>
      </c>
      <c r="K129" s="5">
        <v>0</v>
      </c>
      <c r="L129">
        <v>0</v>
      </c>
      <c r="M129">
        <f t="shared" si="5"/>
        <v>1</v>
      </c>
      <c r="N129">
        <f t="shared" si="6"/>
        <v>0</v>
      </c>
      <c r="O129">
        <f>IF(Table134[Sex]="male",1,0)</f>
        <v>1</v>
      </c>
      <c r="P129">
        <v>1</v>
      </c>
      <c r="AC129" s="3">
        <f>SUMPRODUCT(Table134[[#This Row],[SibSp]:[Ones]],$R$4:$AA$4)</f>
        <v>0.1906880552537385</v>
      </c>
      <c r="AD129" s="3">
        <f>SUMPRODUCT(Table134[[#This Row],[SibSp]:[Ones]],$R$5:$AA$5)</f>
        <v>0.11326023936998597</v>
      </c>
      <c r="AE129">
        <f t="shared" si="7"/>
        <v>0.1906880552537385</v>
      </c>
      <c r="AF129">
        <f t="shared" si="8"/>
        <v>0.11326023936998597</v>
      </c>
      <c r="AG129">
        <f t="shared" si="9"/>
        <v>0.30394829462372447</v>
      </c>
      <c r="AH129">
        <f>(Table134[[#This Row],[Survived]]-AG130)^2</f>
        <v>0.52165227745614984</v>
      </c>
    </row>
    <row r="130" spans="1:34" x14ac:dyDescent="0.35">
      <c r="A130">
        <v>0</v>
      </c>
      <c r="B130" t="s">
        <v>12</v>
      </c>
      <c r="C130">
        <v>3</v>
      </c>
      <c r="D130" t="s">
        <v>8</v>
      </c>
      <c r="F130" s="2">
        <v>7.75</v>
      </c>
      <c r="G130">
        <v>0</v>
      </c>
      <c r="H130">
        <v>0</v>
      </c>
      <c r="I130" s="3">
        <f>Table134[Age]/$E$1</f>
        <v>0</v>
      </c>
      <c r="J130" s="3">
        <f>LOG10(Table134[Fare] + 1)</f>
        <v>0.94200805302231327</v>
      </c>
      <c r="K130" s="5">
        <v>0</v>
      </c>
      <c r="L130">
        <v>0</v>
      </c>
      <c r="M130">
        <f t="shared" si="5"/>
        <v>0</v>
      </c>
      <c r="N130">
        <f t="shared" si="6"/>
        <v>1</v>
      </c>
      <c r="O130">
        <f>IF(Table134[Sex]="male",1,0)</f>
        <v>1</v>
      </c>
      <c r="P130">
        <v>1</v>
      </c>
      <c r="AC130" s="3">
        <f>SUMPRODUCT(Table134[[#This Row],[SibSp]:[Ones]],$R$4:$AA$4)</f>
        <v>0.16691798953052778</v>
      </c>
      <c r="AD130" s="3">
        <f>SUMPRODUCT(Table134[[#This Row],[SibSp]:[Ones]],$R$5:$AA$5)</f>
        <v>0.11082701570920761</v>
      </c>
      <c r="AE130">
        <f t="shared" si="7"/>
        <v>0.16691798953052778</v>
      </c>
      <c r="AF130">
        <f t="shared" si="8"/>
        <v>0.11082701570920761</v>
      </c>
      <c r="AG130">
        <f t="shared" si="9"/>
        <v>0.27774500523973539</v>
      </c>
      <c r="AH130">
        <f>(Table134[[#This Row],[Survived]]-AG131)^2</f>
        <v>9.2384565804670415E-2</v>
      </c>
    </row>
    <row r="131" spans="1:34" x14ac:dyDescent="0.35">
      <c r="A131">
        <v>1</v>
      </c>
      <c r="B131" t="s">
        <v>9</v>
      </c>
      <c r="C131">
        <v>3</v>
      </c>
      <c r="D131" t="s">
        <v>8</v>
      </c>
      <c r="E131">
        <v>24</v>
      </c>
      <c r="F131" s="2">
        <v>7.1417000000000002</v>
      </c>
      <c r="G131">
        <v>0</v>
      </c>
      <c r="H131">
        <v>0</v>
      </c>
      <c r="I131" s="3">
        <f>Table134[Age]/$E$1</f>
        <v>0.3</v>
      </c>
      <c r="J131" s="3">
        <f>LOG10(Table134[Fare] + 1)</f>
        <v>0.9107150957411293</v>
      </c>
      <c r="K131" s="5">
        <v>0</v>
      </c>
      <c r="L131">
        <v>0</v>
      </c>
      <c r="M131">
        <f t="shared" si="5"/>
        <v>1</v>
      </c>
      <c r="N131">
        <f t="shared" si="6"/>
        <v>0</v>
      </c>
      <c r="O131">
        <f>IF(Table134[Sex]="male",1,0)</f>
        <v>1</v>
      </c>
      <c r="P131">
        <v>1</v>
      </c>
      <c r="AC131" s="3">
        <f>SUMPRODUCT(Table134[[#This Row],[SibSp]:[Ones]],$R$4:$AA$4)</f>
        <v>0.1906880552537385</v>
      </c>
      <c r="AD131" s="3">
        <f>SUMPRODUCT(Table134[[#This Row],[SibSp]:[Ones]],$R$5:$AA$5)</f>
        <v>0.11326023936998597</v>
      </c>
      <c r="AE131">
        <f t="shared" si="7"/>
        <v>0.1906880552537385</v>
      </c>
      <c r="AF131">
        <f t="shared" si="8"/>
        <v>0.11326023936998597</v>
      </c>
      <c r="AG131">
        <f t="shared" si="9"/>
        <v>0.30394829462372447</v>
      </c>
      <c r="AH131">
        <f>(Table134[[#This Row],[Survived]]-AG132)^2</f>
        <v>0.41772055997937996</v>
      </c>
    </row>
    <row r="132" spans="1:34" x14ac:dyDescent="0.35">
      <c r="A132">
        <v>1</v>
      </c>
      <c r="B132" t="s">
        <v>11</v>
      </c>
      <c r="C132">
        <v>3</v>
      </c>
      <c r="D132" t="s">
        <v>10</v>
      </c>
      <c r="F132" s="2">
        <v>22.3583</v>
      </c>
      <c r="G132">
        <v>1</v>
      </c>
      <c r="H132">
        <v>1</v>
      </c>
      <c r="I132" s="3">
        <f>Table134[Age]/$E$1</f>
        <v>0</v>
      </c>
      <c r="J132" s="3">
        <f>LOG10(Table134[Fare] + 1)</f>
        <v>1.3684412319555557</v>
      </c>
      <c r="K132" s="5">
        <v>0</v>
      </c>
      <c r="L132">
        <v>0</v>
      </c>
      <c r="M132">
        <f t="shared" ref="M132:M195" si="10">IF(Embarked="S",1,0)</f>
        <v>0</v>
      </c>
      <c r="N132">
        <f t="shared" ref="N132:N195" si="11">IF(Embarked="C",1,0)</f>
        <v>1</v>
      </c>
      <c r="O132">
        <f>IF(Table134[Sex]="male",1,0)</f>
        <v>0</v>
      </c>
      <c r="P132">
        <v>1</v>
      </c>
      <c r="AC132" s="3">
        <f>SUMPRODUCT(Table134[[#This Row],[SibSp]:[Ones]],$R$4:$AA$4)</f>
        <v>0.24285993322391197</v>
      </c>
      <c r="AD132" s="3">
        <f>SUMPRODUCT(Table134[[#This Row],[SibSp]:[Ones]],$R$5:$AA$5)</f>
        <v>0.11082701570920761</v>
      </c>
      <c r="AE132">
        <f t="shared" si="7"/>
        <v>0.24285993322391197</v>
      </c>
      <c r="AF132">
        <f t="shared" si="8"/>
        <v>0.11082701570920761</v>
      </c>
      <c r="AG132">
        <f t="shared" si="9"/>
        <v>0.35368694893311958</v>
      </c>
      <c r="AH132">
        <f>(Table134[[#This Row],[Survived]]-AG133)^2</f>
        <v>0.48448797655722153</v>
      </c>
    </row>
    <row r="133" spans="1:34" x14ac:dyDescent="0.35">
      <c r="A133">
        <v>0</v>
      </c>
      <c r="B133" t="s">
        <v>9</v>
      </c>
      <c r="C133">
        <v>3</v>
      </c>
      <c r="D133" t="s">
        <v>8</v>
      </c>
      <c r="E133">
        <v>45</v>
      </c>
      <c r="F133" s="2">
        <v>6.9749999999999996</v>
      </c>
      <c r="G133">
        <v>0</v>
      </c>
      <c r="H133">
        <v>0</v>
      </c>
      <c r="I133" s="3">
        <f>Table134[Age]/$E$1</f>
        <v>0.5625</v>
      </c>
      <c r="J133" s="3">
        <f>LOG10(Table134[Fare] + 1)</f>
        <v>0.90173069172921871</v>
      </c>
      <c r="K133" s="5">
        <v>0</v>
      </c>
      <c r="L133">
        <v>0</v>
      </c>
      <c r="M133">
        <f t="shared" si="10"/>
        <v>1</v>
      </c>
      <c r="N133">
        <f t="shared" si="11"/>
        <v>0</v>
      </c>
      <c r="O133">
        <f>IF(Table134[Sex]="male",1,0)</f>
        <v>1</v>
      </c>
      <c r="P133">
        <v>1</v>
      </c>
      <c r="AC133" s="3">
        <f>SUMPRODUCT(Table134[[#This Row],[SibSp]:[Ones]],$R$4:$AA$4)</f>
        <v>0.1906880552537385</v>
      </c>
      <c r="AD133" s="3">
        <f>SUMPRODUCT(Table134[[#This Row],[SibSp]:[Ones]],$R$5:$AA$5)</f>
        <v>0.11326023936998597</v>
      </c>
      <c r="AE133">
        <f t="shared" ref="AE133:AE196" si="12">IF(AC133&lt;0,0,AC133)</f>
        <v>0.1906880552537385</v>
      </c>
      <c r="AF133">
        <f t="shared" ref="AF133:AF196" si="13">IF(AD133&lt;0,0,AD133)</f>
        <v>0.11326023936998597</v>
      </c>
      <c r="AG133">
        <f t="shared" ref="AG133:AG196" si="14">AE133+AF133</f>
        <v>0.30394829462372447</v>
      </c>
      <c r="AH133">
        <f>(Table134[[#This Row],[Survived]]-AG134)^2</f>
        <v>9.2384565804670415E-2</v>
      </c>
    </row>
    <row r="134" spans="1:34" x14ac:dyDescent="0.35">
      <c r="A134">
        <v>0</v>
      </c>
      <c r="B134" t="s">
        <v>11</v>
      </c>
      <c r="C134">
        <v>3</v>
      </c>
      <c r="D134" t="s">
        <v>8</v>
      </c>
      <c r="E134">
        <v>33</v>
      </c>
      <c r="F134" s="2">
        <v>7.8958000000000004</v>
      </c>
      <c r="G134">
        <v>0</v>
      </c>
      <c r="H134">
        <v>0</v>
      </c>
      <c r="I134" s="3">
        <f>Table134[Age]/$E$1</f>
        <v>0.41249999999999998</v>
      </c>
      <c r="J134" s="3">
        <f>LOG10(Table134[Fare] + 1)</f>
        <v>0.94918501031343461</v>
      </c>
      <c r="K134" s="5">
        <v>0</v>
      </c>
      <c r="L134">
        <v>0</v>
      </c>
      <c r="M134">
        <f t="shared" si="10"/>
        <v>1</v>
      </c>
      <c r="N134">
        <f t="shared" si="11"/>
        <v>0</v>
      </c>
      <c r="O134">
        <f>IF(Table134[Sex]="male",1,0)</f>
        <v>1</v>
      </c>
      <c r="P134">
        <v>1</v>
      </c>
      <c r="AC134" s="3">
        <f>SUMPRODUCT(Table134[[#This Row],[SibSp]:[Ones]],$R$4:$AA$4)</f>
        <v>0.1906880552537385</v>
      </c>
      <c r="AD134" s="3">
        <f>SUMPRODUCT(Table134[[#This Row],[SibSp]:[Ones]],$R$5:$AA$5)</f>
        <v>0.11326023936998597</v>
      </c>
      <c r="AE134">
        <f t="shared" si="12"/>
        <v>0.1906880552537385</v>
      </c>
      <c r="AF134">
        <f t="shared" si="13"/>
        <v>0.11326023936998597</v>
      </c>
      <c r="AG134">
        <f t="shared" si="14"/>
        <v>0.30394829462372447</v>
      </c>
      <c r="AH134">
        <f>(Table134[[#This Row],[Survived]]-AG135)^2</f>
        <v>9.2384565804670415E-2</v>
      </c>
    </row>
    <row r="135" spans="1:34" x14ac:dyDescent="0.35">
      <c r="A135">
        <v>0</v>
      </c>
      <c r="B135" t="s">
        <v>9</v>
      </c>
      <c r="C135">
        <v>3</v>
      </c>
      <c r="D135" t="s">
        <v>8</v>
      </c>
      <c r="E135">
        <v>20</v>
      </c>
      <c r="F135" s="2">
        <v>7.05</v>
      </c>
      <c r="G135">
        <v>0</v>
      </c>
      <c r="H135">
        <v>0</v>
      </c>
      <c r="I135" s="3">
        <f>Table134[Age]/$E$1</f>
        <v>0.25</v>
      </c>
      <c r="J135" s="3">
        <f>LOG10(Table134[Fare] + 1)</f>
        <v>0.90579588036786851</v>
      </c>
      <c r="K135" s="5">
        <v>0</v>
      </c>
      <c r="L135">
        <v>0</v>
      </c>
      <c r="M135">
        <f t="shared" si="10"/>
        <v>1</v>
      </c>
      <c r="N135">
        <f t="shared" si="11"/>
        <v>0</v>
      </c>
      <c r="O135">
        <f>IF(Table134[Sex]="male",1,0)</f>
        <v>1</v>
      </c>
      <c r="P135">
        <v>1</v>
      </c>
      <c r="AC135" s="3">
        <f>SUMPRODUCT(Table134[[#This Row],[SibSp]:[Ones]],$R$4:$AA$4)</f>
        <v>0.1906880552537385</v>
      </c>
      <c r="AD135" s="3">
        <f>SUMPRODUCT(Table134[[#This Row],[SibSp]:[Ones]],$R$5:$AA$5)</f>
        <v>0.11326023936998597</v>
      </c>
      <c r="AE135">
        <f t="shared" si="12"/>
        <v>0.1906880552537385</v>
      </c>
      <c r="AF135">
        <f t="shared" si="13"/>
        <v>0.11326023936998597</v>
      </c>
      <c r="AG135">
        <f t="shared" si="14"/>
        <v>0.30394829462372447</v>
      </c>
      <c r="AH135">
        <f>(Table134[[#This Row],[Survived]]-AG136)^2</f>
        <v>9.2384565804670415E-2</v>
      </c>
    </row>
    <row r="136" spans="1:34" x14ac:dyDescent="0.35">
      <c r="A136">
        <v>0</v>
      </c>
      <c r="B136" t="s">
        <v>9</v>
      </c>
      <c r="C136">
        <v>3</v>
      </c>
      <c r="D136" t="s">
        <v>10</v>
      </c>
      <c r="E136">
        <v>47</v>
      </c>
      <c r="F136" s="2">
        <v>14.5</v>
      </c>
      <c r="G136">
        <v>1</v>
      </c>
      <c r="H136">
        <v>0</v>
      </c>
      <c r="I136" s="3">
        <f>Table134[Age]/$E$1</f>
        <v>0.58750000000000002</v>
      </c>
      <c r="J136" s="3">
        <f>LOG10(Table134[Fare] + 1)</f>
        <v>1.1903316981702914</v>
      </c>
      <c r="K136" s="5">
        <v>0</v>
      </c>
      <c r="L136">
        <v>0</v>
      </c>
      <c r="M136">
        <f t="shared" si="10"/>
        <v>1</v>
      </c>
      <c r="N136">
        <f t="shared" si="11"/>
        <v>0</v>
      </c>
      <c r="O136">
        <f>IF(Table134[Sex]="male",1,0)</f>
        <v>0</v>
      </c>
      <c r="P136">
        <v>1</v>
      </c>
      <c r="AC136" s="3">
        <f>SUMPRODUCT(Table134[[#This Row],[SibSp]:[Ones]],$R$4:$AA$4)</f>
        <v>0.1906880552537385</v>
      </c>
      <c r="AD136" s="3">
        <f>SUMPRODUCT(Table134[[#This Row],[SibSp]:[Ones]],$R$5:$AA$5)</f>
        <v>0.11326023936998597</v>
      </c>
      <c r="AE136">
        <f t="shared" si="12"/>
        <v>0.1906880552537385</v>
      </c>
      <c r="AF136">
        <f t="shared" si="13"/>
        <v>0.11326023936998597</v>
      </c>
      <c r="AG136">
        <f t="shared" si="14"/>
        <v>0.30394829462372447</v>
      </c>
      <c r="AH136">
        <f>(Table134[[#This Row],[Survived]]-AG137)^2</f>
        <v>7.714228793562064E-2</v>
      </c>
    </row>
    <row r="137" spans="1:34" x14ac:dyDescent="0.35">
      <c r="A137">
        <v>1</v>
      </c>
      <c r="B137" t="s">
        <v>9</v>
      </c>
      <c r="C137">
        <v>2</v>
      </c>
      <c r="D137" t="s">
        <v>10</v>
      </c>
      <c r="E137">
        <v>29</v>
      </c>
      <c r="F137" s="2">
        <v>26</v>
      </c>
      <c r="G137">
        <v>1</v>
      </c>
      <c r="H137">
        <v>0</v>
      </c>
      <c r="I137" s="3">
        <f>Table134[Age]/$E$1</f>
        <v>0.36249999999999999</v>
      </c>
      <c r="J137" s="3">
        <f>LOG10(Table134[Fare] + 1)</f>
        <v>1.4313637641589874</v>
      </c>
      <c r="K137" s="5">
        <v>0</v>
      </c>
      <c r="L137">
        <v>1</v>
      </c>
      <c r="M137">
        <f t="shared" si="10"/>
        <v>0</v>
      </c>
      <c r="N137">
        <f t="shared" si="11"/>
        <v>1</v>
      </c>
      <c r="O137">
        <f>IF(Table134[Sex]="male",1,0)</f>
        <v>0</v>
      </c>
      <c r="P137">
        <v>1</v>
      </c>
      <c r="AC137" s="3">
        <f>SUMPRODUCT(Table134[[#This Row],[SibSp]:[Ones]],$R$4:$AA$4)</f>
        <v>0.16691798953052778</v>
      </c>
      <c r="AD137" s="3">
        <f>SUMPRODUCT(Table134[[#This Row],[SibSp]:[Ones]],$R$5:$AA$5)</f>
        <v>0.11082701570920761</v>
      </c>
      <c r="AE137">
        <f t="shared" si="12"/>
        <v>0.16691798953052778</v>
      </c>
      <c r="AF137">
        <f t="shared" si="13"/>
        <v>0.11082701570920761</v>
      </c>
      <c r="AG137">
        <f t="shared" si="14"/>
        <v>0.27774500523973539</v>
      </c>
      <c r="AH137">
        <f>(Table134[[#This Row],[Survived]]-AG138)^2</f>
        <v>0.48448797655722153</v>
      </c>
    </row>
    <row r="138" spans="1:34" x14ac:dyDescent="0.35">
      <c r="A138">
        <v>0</v>
      </c>
      <c r="B138" t="s">
        <v>9</v>
      </c>
      <c r="C138">
        <v>2</v>
      </c>
      <c r="D138" t="s">
        <v>8</v>
      </c>
      <c r="E138">
        <v>25</v>
      </c>
      <c r="F138" s="2">
        <v>13</v>
      </c>
      <c r="G138">
        <v>0</v>
      </c>
      <c r="H138">
        <v>0</v>
      </c>
      <c r="I138" s="3">
        <f>Table134[Age]/$E$1</f>
        <v>0.3125</v>
      </c>
      <c r="J138" s="3">
        <f>LOG10(Table134[Fare] + 1)</f>
        <v>1.146128035678238</v>
      </c>
      <c r="K138" s="5">
        <v>0</v>
      </c>
      <c r="L138">
        <v>1</v>
      </c>
      <c r="M138">
        <f t="shared" si="10"/>
        <v>1</v>
      </c>
      <c r="N138">
        <f t="shared" si="11"/>
        <v>0</v>
      </c>
      <c r="O138">
        <f>IF(Table134[Sex]="male",1,0)</f>
        <v>1</v>
      </c>
      <c r="P138">
        <v>1</v>
      </c>
      <c r="AC138" s="3">
        <f>SUMPRODUCT(Table134[[#This Row],[SibSp]:[Ones]],$R$4:$AA$4)</f>
        <v>0.1906880552537385</v>
      </c>
      <c r="AD138" s="3">
        <f>SUMPRODUCT(Table134[[#This Row],[SibSp]:[Ones]],$R$5:$AA$5)</f>
        <v>0.11326023936998597</v>
      </c>
      <c r="AE138">
        <f t="shared" si="12"/>
        <v>0.1906880552537385</v>
      </c>
      <c r="AF138">
        <f t="shared" si="13"/>
        <v>0.11326023936998597</v>
      </c>
      <c r="AG138">
        <f t="shared" si="14"/>
        <v>0.30394829462372447</v>
      </c>
      <c r="AH138">
        <f>(Table134[[#This Row],[Survived]]-AG139)^2</f>
        <v>9.2384565804670415E-2</v>
      </c>
    </row>
    <row r="139" spans="1:34" x14ac:dyDescent="0.35">
      <c r="A139">
        <v>0</v>
      </c>
      <c r="B139" t="s">
        <v>11</v>
      </c>
      <c r="C139">
        <v>2</v>
      </c>
      <c r="D139" t="s">
        <v>8</v>
      </c>
      <c r="E139">
        <v>23</v>
      </c>
      <c r="F139" s="2">
        <v>15.0458</v>
      </c>
      <c r="G139">
        <v>0</v>
      </c>
      <c r="H139">
        <v>0</v>
      </c>
      <c r="I139" s="3">
        <f>Table134[Age]/$E$1</f>
        <v>0.28749999999999998</v>
      </c>
      <c r="J139" s="3">
        <f>LOG10(Table134[Fare] + 1)</f>
        <v>1.2053613747144323</v>
      </c>
      <c r="K139" s="5">
        <v>0</v>
      </c>
      <c r="L139">
        <v>1</v>
      </c>
      <c r="M139">
        <f t="shared" si="10"/>
        <v>1</v>
      </c>
      <c r="N139">
        <f t="shared" si="11"/>
        <v>0</v>
      </c>
      <c r="O139">
        <f>IF(Table134[Sex]="male",1,0)</f>
        <v>1</v>
      </c>
      <c r="P139">
        <v>1</v>
      </c>
      <c r="AC139" s="3">
        <f>SUMPRODUCT(Table134[[#This Row],[SibSp]:[Ones]],$R$4:$AA$4)</f>
        <v>0.1906880552537385</v>
      </c>
      <c r="AD139" s="3">
        <f>SUMPRODUCT(Table134[[#This Row],[SibSp]:[Ones]],$R$5:$AA$5)</f>
        <v>0.11326023936998597</v>
      </c>
      <c r="AE139">
        <f t="shared" si="12"/>
        <v>0.1906880552537385</v>
      </c>
      <c r="AF139">
        <f t="shared" si="13"/>
        <v>0.11326023936998597</v>
      </c>
      <c r="AG139">
        <f t="shared" si="14"/>
        <v>0.30394829462372447</v>
      </c>
      <c r="AH139">
        <f>(Table134[[#This Row],[Survived]]-AG140)^2</f>
        <v>0.34442713070545755</v>
      </c>
    </row>
    <row r="140" spans="1:34" x14ac:dyDescent="0.35">
      <c r="A140">
        <v>1</v>
      </c>
      <c r="B140" t="s">
        <v>9</v>
      </c>
      <c r="C140">
        <v>1</v>
      </c>
      <c r="D140" t="s">
        <v>10</v>
      </c>
      <c r="E140">
        <v>19</v>
      </c>
      <c r="F140" s="2">
        <v>26.283300000000001</v>
      </c>
      <c r="G140">
        <v>0</v>
      </c>
      <c r="H140">
        <v>2</v>
      </c>
      <c r="I140" s="3">
        <f>Table134[Age]/$E$1</f>
        <v>0.23749999999999999</v>
      </c>
      <c r="J140" s="3">
        <f>LOG10(Table134[Fare] + 1)</f>
        <v>1.4358968984299505</v>
      </c>
      <c r="K140" s="5">
        <v>1</v>
      </c>
      <c r="L140">
        <v>0</v>
      </c>
      <c r="M140">
        <f t="shared" si="10"/>
        <v>1</v>
      </c>
      <c r="N140">
        <f t="shared" si="11"/>
        <v>0</v>
      </c>
      <c r="O140">
        <f>IF(Table134[Sex]="male",1,0)</f>
        <v>0</v>
      </c>
      <c r="P140">
        <v>1</v>
      </c>
      <c r="AC140" s="3">
        <f>SUMPRODUCT(Table134[[#This Row],[SibSp]:[Ones]],$R$4:$AA$4)</f>
        <v>0.39723459080762002</v>
      </c>
      <c r="AD140" s="3">
        <f>SUMPRODUCT(Table134[[#This Row],[SibSp]:[Ones]],$R$5:$AA$5)</f>
        <v>0.18964455408122133</v>
      </c>
      <c r="AE140">
        <f t="shared" si="12"/>
        <v>0.39723459080762002</v>
      </c>
      <c r="AF140">
        <f t="shared" si="13"/>
        <v>0.18964455408122133</v>
      </c>
      <c r="AG140">
        <f t="shared" si="14"/>
        <v>0.5868791448888413</v>
      </c>
      <c r="AH140">
        <f>(Table134[[#This Row],[Survived]]-AG141)^2</f>
        <v>0.34952693696168868</v>
      </c>
    </row>
    <row r="141" spans="1:34" x14ac:dyDescent="0.35">
      <c r="A141">
        <v>0</v>
      </c>
      <c r="B141" t="s">
        <v>9</v>
      </c>
      <c r="C141">
        <v>1</v>
      </c>
      <c r="D141" t="s">
        <v>8</v>
      </c>
      <c r="E141">
        <v>37</v>
      </c>
      <c r="F141" s="2">
        <v>53.1</v>
      </c>
      <c r="G141">
        <v>1</v>
      </c>
      <c r="H141">
        <v>0</v>
      </c>
      <c r="I141" s="3">
        <f>Table134[Age]/$E$1</f>
        <v>0.46250000000000002</v>
      </c>
      <c r="J141" s="3">
        <f>LOG10(Table134[Fare] + 1)</f>
        <v>1.7331972651065695</v>
      </c>
      <c r="K141" s="5">
        <v>1</v>
      </c>
      <c r="L141">
        <v>0</v>
      </c>
      <c r="M141">
        <f t="shared" si="10"/>
        <v>0</v>
      </c>
      <c r="N141">
        <f t="shared" si="11"/>
        <v>1</v>
      </c>
      <c r="O141">
        <f>IF(Table134[Sex]="male",1,0)</f>
        <v>1</v>
      </c>
      <c r="P141">
        <v>1</v>
      </c>
      <c r="AC141" s="3">
        <f>SUMPRODUCT(Table134[[#This Row],[SibSp]:[Ones]],$R$4:$AA$4)</f>
        <v>0.22158063769764097</v>
      </c>
      <c r="AD141" s="3">
        <f>SUMPRODUCT(Table134[[#This Row],[SibSp]:[Ones]],$R$5:$AA$5)</f>
        <v>0.18721133042044297</v>
      </c>
      <c r="AE141">
        <f t="shared" si="12"/>
        <v>0.22158063769764097</v>
      </c>
      <c r="AF141">
        <f t="shared" si="13"/>
        <v>0.18721133042044297</v>
      </c>
      <c r="AG141">
        <f t="shared" si="14"/>
        <v>0.40879196811808394</v>
      </c>
      <c r="AH141">
        <f>(Table134[[#This Row],[Survived]]-AG142)^2</f>
        <v>7.714228793562064E-2</v>
      </c>
    </row>
    <row r="142" spans="1:34" x14ac:dyDescent="0.35">
      <c r="A142">
        <v>0</v>
      </c>
      <c r="B142" t="s">
        <v>9</v>
      </c>
      <c r="C142">
        <v>3</v>
      </c>
      <c r="D142" t="s">
        <v>8</v>
      </c>
      <c r="E142">
        <v>16</v>
      </c>
      <c r="F142" s="2">
        <v>9.2166999999999994</v>
      </c>
      <c r="G142">
        <v>0</v>
      </c>
      <c r="H142">
        <v>0</v>
      </c>
      <c r="I142" s="3">
        <f>Table134[Age]/$E$1</f>
        <v>0.2</v>
      </c>
      <c r="J142" s="3">
        <f>LOG10(Table134[Fare] + 1)</f>
        <v>1.0093106410801986</v>
      </c>
      <c r="K142" s="5">
        <v>0</v>
      </c>
      <c r="L142">
        <v>0</v>
      </c>
      <c r="M142">
        <f t="shared" si="10"/>
        <v>0</v>
      </c>
      <c r="N142">
        <f t="shared" si="11"/>
        <v>1</v>
      </c>
      <c r="O142">
        <f>IF(Table134[Sex]="male",1,0)</f>
        <v>1</v>
      </c>
      <c r="P142">
        <v>1</v>
      </c>
      <c r="AC142" s="3">
        <f>SUMPRODUCT(Table134[[#This Row],[SibSp]:[Ones]],$R$4:$AA$4)</f>
        <v>0.16691798953052778</v>
      </c>
      <c r="AD142" s="3">
        <f>SUMPRODUCT(Table134[[#This Row],[SibSp]:[Ones]],$R$5:$AA$5)</f>
        <v>0.11082701570920761</v>
      </c>
      <c r="AE142">
        <f t="shared" si="12"/>
        <v>0.16691798953052778</v>
      </c>
      <c r="AF142">
        <f t="shared" si="13"/>
        <v>0.11082701570920761</v>
      </c>
      <c r="AG142">
        <f t="shared" si="14"/>
        <v>0.27774500523973539</v>
      </c>
      <c r="AH142">
        <f>(Table134[[#This Row],[Survived]]-AG143)^2</f>
        <v>0.1892208740492948</v>
      </c>
    </row>
    <row r="143" spans="1:34" x14ac:dyDescent="0.35">
      <c r="A143">
        <v>0</v>
      </c>
      <c r="B143" t="s">
        <v>11</v>
      </c>
      <c r="C143">
        <v>1</v>
      </c>
      <c r="D143" t="s">
        <v>8</v>
      </c>
      <c r="E143">
        <v>24</v>
      </c>
      <c r="F143" s="2">
        <v>79.2</v>
      </c>
      <c r="G143">
        <v>0</v>
      </c>
      <c r="H143">
        <v>0</v>
      </c>
      <c r="I143" s="3">
        <f>Table134[Age]/$E$1</f>
        <v>0.3</v>
      </c>
      <c r="J143" s="3">
        <f>LOG10(Table134[Fare] + 1)</f>
        <v>1.9041743682841634</v>
      </c>
      <c r="K143" s="5">
        <v>1</v>
      </c>
      <c r="L143">
        <v>0</v>
      </c>
      <c r="M143">
        <f t="shared" si="10"/>
        <v>1</v>
      </c>
      <c r="N143">
        <f t="shared" si="11"/>
        <v>0</v>
      </c>
      <c r="O143">
        <f>IF(Table134[Sex]="male",1,0)</f>
        <v>1</v>
      </c>
      <c r="P143">
        <v>1</v>
      </c>
      <c r="AC143" s="3">
        <f>SUMPRODUCT(Table134[[#This Row],[SibSp]:[Ones]],$R$4:$AA$4)</f>
        <v>0.24535070342085169</v>
      </c>
      <c r="AD143" s="3">
        <f>SUMPRODUCT(Table134[[#This Row],[SibSp]:[Ones]],$R$5:$AA$5)</f>
        <v>0.18964455408122133</v>
      </c>
      <c r="AE143">
        <f t="shared" si="12"/>
        <v>0.24535070342085169</v>
      </c>
      <c r="AF143">
        <f t="shared" si="13"/>
        <v>0.18964455408122133</v>
      </c>
      <c r="AG143">
        <f t="shared" si="14"/>
        <v>0.43499525750207302</v>
      </c>
      <c r="AH143">
        <f>(Table134[[#This Row],[Survived]]-AG144)^2</f>
        <v>0.20778297815644703</v>
      </c>
    </row>
    <row r="144" spans="1:34" x14ac:dyDescent="0.35">
      <c r="A144">
        <v>0</v>
      </c>
      <c r="B144" t="s">
        <v>11</v>
      </c>
      <c r="C144">
        <v>3</v>
      </c>
      <c r="D144" t="s">
        <v>10</v>
      </c>
      <c r="F144" s="2">
        <v>15.245799999999999</v>
      </c>
      <c r="G144">
        <v>0</v>
      </c>
      <c r="H144">
        <v>2</v>
      </c>
      <c r="I144" s="3">
        <f>Table134[Age]/$E$1</f>
        <v>0</v>
      </c>
      <c r="J144" s="3">
        <f>LOG10(Table134[Fare] + 1)</f>
        <v>1.2107411023865056</v>
      </c>
      <c r="K144" s="5">
        <v>0</v>
      </c>
      <c r="L144">
        <v>0</v>
      </c>
      <c r="M144">
        <f t="shared" si="10"/>
        <v>1</v>
      </c>
      <c r="N144">
        <f t="shared" si="11"/>
        <v>0</v>
      </c>
      <c r="O144">
        <f>IF(Table134[Sex]="male",1,0)</f>
        <v>0</v>
      </c>
      <c r="P144">
        <v>1</v>
      </c>
      <c r="AC144" s="3">
        <f>SUMPRODUCT(Table134[[#This Row],[SibSp]:[Ones]],$R$4:$AA$4)</f>
        <v>0.34257194264050683</v>
      </c>
      <c r="AD144" s="3">
        <f>SUMPRODUCT(Table134[[#This Row],[SibSp]:[Ones]],$R$5:$AA$5)</f>
        <v>0.11326023936998597</v>
      </c>
      <c r="AE144">
        <f t="shared" si="12"/>
        <v>0.34257194264050683</v>
      </c>
      <c r="AF144">
        <f t="shared" si="13"/>
        <v>0.11326023936998597</v>
      </c>
      <c r="AG144">
        <f t="shared" si="14"/>
        <v>0.4558321820104928</v>
      </c>
      <c r="AH144">
        <f>(Table134[[#This Row],[Survived]]-AG145)^2</f>
        <v>7.714228793562064E-2</v>
      </c>
    </row>
    <row r="145" spans="1:34" x14ac:dyDescent="0.35">
      <c r="A145">
        <v>1</v>
      </c>
      <c r="B145" t="s">
        <v>9</v>
      </c>
      <c r="C145">
        <v>3</v>
      </c>
      <c r="D145" t="s">
        <v>10</v>
      </c>
      <c r="E145">
        <v>22</v>
      </c>
      <c r="F145" s="2">
        <v>7.75</v>
      </c>
      <c r="G145">
        <v>0</v>
      </c>
      <c r="H145">
        <v>0</v>
      </c>
      <c r="I145" s="3">
        <f>Table134[Age]/$E$1</f>
        <v>0.27500000000000002</v>
      </c>
      <c r="J145" s="3">
        <f>LOG10(Table134[Fare] + 1)</f>
        <v>0.94200805302231327</v>
      </c>
      <c r="K145" s="5">
        <v>0</v>
      </c>
      <c r="L145">
        <v>0</v>
      </c>
      <c r="M145">
        <f t="shared" si="10"/>
        <v>0</v>
      </c>
      <c r="N145">
        <f t="shared" si="11"/>
        <v>0</v>
      </c>
      <c r="O145">
        <f>IF(Table134[Sex]="male",1,0)</f>
        <v>0</v>
      </c>
      <c r="P145">
        <v>1</v>
      </c>
      <c r="AC145" s="3">
        <f>SUMPRODUCT(Table134[[#This Row],[SibSp]:[Ones]],$R$4:$AA$4)</f>
        <v>0.16691798953052778</v>
      </c>
      <c r="AD145" s="3">
        <f>SUMPRODUCT(Table134[[#This Row],[SibSp]:[Ones]],$R$5:$AA$5)</f>
        <v>0.11082701570920761</v>
      </c>
      <c r="AE145">
        <f t="shared" si="12"/>
        <v>0.16691798953052778</v>
      </c>
      <c r="AF145">
        <f t="shared" si="13"/>
        <v>0.11082701570920761</v>
      </c>
      <c r="AG145">
        <f t="shared" si="14"/>
        <v>0.27774500523973539</v>
      </c>
      <c r="AH145">
        <f>(Table134[[#This Row],[Survived]]-AG146)^2</f>
        <v>0.48448797655722153</v>
      </c>
    </row>
    <row r="146" spans="1:34" x14ac:dyDescent="0.35">
      <c r="A146">
        <v>1</v>
      </c>
      <c r="B146" t="s">
        <v>9</v>
      </c>
      <c r="C146">
        <v>3</v>
      </c>
      <c r="D146" t="s">
        <v>10</v>
      </c>
      <c r="E146">
        <v>24</v>
      </c>
      <c r="F146" s="2">
        <v>15.85</v>
      </c>
      <c r="G146">
        <v>1</v>
      </c>
      <c r="H146">
        <v>0</v>
      </c>
      <c r="I146" s="3">
        <f>Table134[Age]/$E$1</f>
        <v>0.3</v>
      </c>
      <c r="J146" s="3">
        <f>LOG10(Table134[Fare] + 1)</f>
        <v>1.2265999052073575</v>
      </c>
      <c r="K146" s="5">
        <v>0</v>
      </c>
      <c r="L146">
        <v>0</v>
      </c>
      <c r="M146">
        <f t="shared" si="10"/>
        <v>1</v>
      </c>
      <c r="N146">
        <f t="shared" si="11"/>
        <v>0</v>
      </c>
      <c r="O146">
        <f>IF(Table134[Sex]="male",1,0)</f>
        <v>0</v>
      </c>
      <c r="P146">
        <v>1</v>
      </c>
      <c r="AC146" s="3">
        <f>SUMPRODUCT(Table134[[#This Row],[SibSp]:[Ones]],$R$4:$AA$4)</f>
        <v>0.1906880552537385</v>
      </c>
      <c r="AD146" s="3">
        <f>SUMPRODUCT(Table134[[#This Row],[SibSp]:[Ones]],$R$5:$AA$5)</f>
        <v>0.11326023936998597</v>
      </c>
      <c r="AE146">
        <f t="shared" si="12"/>
        <v>0.1906880552537385</v>
      </c>
      <c r="AF146">
        <f t="shared" si="13"/>
        <v>0.11326023936998597</v>
      </c>
      <c r="AG146">
        <f t="shared" si="14"/>
        <v>0.30394829462372447</v>
      </c>
      <c r="AH146">
        <f>(Table134[[#This Row],[Survived]]-AG147)^2</f>
        <v>0.48448797655722153</v>
      </c>
    </row>
    <row r="147" spans="1:34" x14ac:dyDescent="0.35">
      <c r="A147">
        <v>0</v>
      </c>
      <c r="B147" t="s">
        <v>12</v>
      </c>
      <c r="C147">
        <v>3</v>
      </c>
      <c r="D147" t="s">
        <v>8</v>
      </c>
      <c r="E147">
        <v>19</v>
      </c>
      <c r="F147" s="2">
        <v>6.75</v>
      </c>
      <c r="G147">
        <v>0</v>
      </c>
      <c r="H147">
        <v>0</v>
      </c>
      <c r="I147" s="3">
        <f>Table134[Age]/$E$1</f>
        <v>0.23749999999999999</v>
      </c>
      <c r="J147" s="3">
        <f>LOG10(Table134[Fare] + 1)</f>
        <v>0.88930170250631024</v>
      </c>
      <c r="K147" s="5">
        <v>0</v>
      </c>
      <c r="L147">
        <v>0</v>
      </c>
      <c r="M147">
        <f t="shared" si="10"/>
        <v>1</v>
      </c>
      <c r="N147">
        <f t="shared" si="11"/>
        <v>0</v>
      </c>
      <c r="O147">
        <f>IF(Table134[Sex]="male",1,0)</f>
        <v>1</v>
      </c>
      <c r="P147">
        <v>1</v>
      </c>
      <c r="AC147" s="3">
        <f>SUMPRODUCT(Table134[[#This Row],[SibSp]:[Ones]],$R$4:$AA$4)</f>
        <v>0.1906880552537385</v>
      </c>
      <c r="AD147" s="3">
        <f>SUMPRODUCT(Table134[[#This Row],[SibSp]:[Ones]],$R$5:$AA$5)</f>
        <v>0.11326023936998597</v>
      </c>
      <c r="AE147">
        <f t="shared" si="12"/>
        <v>0.1906880552537385</v>
      </c>
      <c r="AF147">
        <f t="shared" si="13"/>
        <v>0.11326023936998597</v>
      </c>
      <c r="AG147">
        <f t="shared" si="14"/>
        <v>0.30394829462372447</v>
      </c>
      <c r="AH147">
        <f>(Table134[[#This Row],[Survived]]-AG148)^2</f>
        <v>9.2384565804670415E-2</v>
      </c>
    </row>
    <row r="148" spans="1:34" x14ac:dyDescent="0.35">
      <c r="A148">
        <v>0</v>
      </c>
      <c r="B148" t="s">
        <v>9</v>
      </c>
      <c r="C148">
        <v>2</v>
      </c>
      <c r="D148" t="s">
        <v>8</v>
      </c>
      <c r="E148">
        <v>18</v>
      </c>
      <c r="F148" s="2">
        <v>11.5</v>
      </c>
      <c r="G148">
        <v>0</v>
      </c>
      <c r="H148">
        <v>0</v>
      </c>
      <c r="I148" s="3">
        <f>Table134[Age]/$E$1</f>
        <v>0.22500000000000001</v>
      </c>
      <c r="J148" s="3">
        <f>LOG10(Table134[Fare] + 1)</f>
        <v>1.0969100130080565</v>
      </c>
      <c r="K148" s="5">
        <v>0</v>
      </c>
      <c r="L148">
        <v>1</v>
      </c>
      <c r="M148">
        <f t="shared" si="10"/>
        <v>1</v>
      </c>
      <c r="N148">
        <f t="shared" si="11"/>
        <v>0</v>
      </c>
      <c r="O148">
        <f>IF(Table134[Sex]="male",1,0)</f>
        <v>1</v>
      </c>
      <c r="P148">
        <v>1</v>
      </c>
      <c r="AC148" s="3">
        <f>SUMPRODUCT(Table134[[#This Row],[SibSp]:[Ones]],$R$4:$AA$4)</f>
        <v>0.1906880552537385</v>
      </c>
      <c r="AD148" s="3">
        <f>SUMPRODUCT(Table134[[#This Row],[SibSp]:[Ones]],$R$5:$AA$5)</f>
        <v>0.11326023936998597</v>
      </c>
      <c r="AE148">
        <f t="shared" si="12"/>
        <v>0.1906880552537385</v>
      </c>
      <c r="AF148">
        <f t="shared" si="13"/>
        <v>0.11326023936998597</v>
      </c>
      <c r="AG148">
        <f t="shared" si="14"/>
        <v>0.30394829462372447</v>
      </c>
      <c r="AH148">
        <f>(Table134[[#This Row],[Survived]]-AG149)^2</f>
        <v>0.1443165931686296</v>
      </c>
    </row>
    <row r="149" spans="1:34" x14ac:dyDescent="0.35">
      <c r="A149">
        <v>0</v>
      </c>
      <c r="B149" t="s">
        <v>9</v>
      </c>
      <c r="C149">
        <v>2</v>
      </c>
      <c r="D149" t="s">
        <v>8</v>
      </c>
      <c r="E149">
        <v>19</v>
      </c>
      <c r="F149" s="2">
        <v>36.75</v>
      </c>
      <c r="G149">
        <v>1</v>
      </c>
      <c r="H149">
        <v>1</v>
      </c>
      <c r="I149" s="3">
        <f>Table134[Age]/$E$1</f>
        <v>0.23749999999999999</v>
      </c>
      <c r="J149" s="3">
        <f>LOG10(Table134[Fare] + 1)</f>
        <v>1.576916955965207</v>
      </c>
      <c r="K149" s="5">
        <v>0</v>
      </c>
      <c r="L149">
        <v>1</v>
      </c>
      <c r="M149">
        <f t="shared" si="10"/>
        <v>1</v>
      </c>
      <c r="N149">
        <f t="shared" si="11"/>
        <v>0</v>
      </c>
      <c r="O149">
        <f>IF(Table134[Sex]="male",1,0)</f>
        <v>1</v>
      </c>
      <c r="P149">
        <v>1</v>
      </c>
      <c r="AC149" s="3">
        <f>SUMPRODUCT(Table134[[#This Row],[SibSp]:[Ones]],$R$4:$AA$4)</f>
        <v>0.26662999894712269</v>
      </c>
      <c r="AD149" s="3">
        <f>SUMPRODUCT(Table134[[#This Row],[SibSp]:[Ones]],$R$5:$AA$5)</f>
        <v>0.11326023936998597</v>
      </c>
      <c r="AE149">
        <f t="shared" si="12"/>
        <v>0.26662999894712269</v>
      </c>
      <c r="AF149">
        <f t="shared" si="13"/>
        <v>0.11326023936998597</v>
      </c>
      <c r="AG149">
        <f t="shared" si="14"/>
        <v>0.37989023831710866</v>
      </c>
      <c r="AH149">
        <f>(Table134[[#This Row],[Survived]]-AG150)^2</f>
        <v>9.2384565804670415E-2</v>
      </c>
    </row>
    <row r="150" spans="1:34" x14ac:dyDescent="0.35">
      <c r="A150">
        <v>1</v>
      </c>
      <c r="B150" t="s">
        <v>9</v>
      </c>
      <c r="C150">
        <v>3</v>
      </c>
      <c r="D150" t="s">
        <v>8</v>
      </c>
      <c r="E150">
        <v>27</v>
      </c>
      <c r="F150" s="2">
        <v>7.7957999999999998</v>
      </c>
      <c r="G150">
        <v>0</v>
      </c>
      <c r="H150">
        <v>0</v>
      </c>
      <c r="I150" s="3">
        <f>Table134[Age]/$E$1</f>
        <v>0.33750000000000002</v>
      </c>
      <c r="J150" s="3">
        <f>LOG10(Table134[Fare] + 1)</f>
        <v>0.94427534575879857</v>
      </c>
      <c r="K150" s="5">
        <v>0</v>
      </c>
      <c r="L150">
        <v>0</v>
      </c>
      <c r="M150">
        <f t="shared" si="10"/>
        <v>1</v>
      </c>
      <c r="N150">
        <f t="shared" si="11"/>
        <v>0</v>
      </c>
      <c r="O150">
        <f>IF(Table134[Sex]="male",1,0)</f>
        <v>1</v>
      </c>
      <c r="P150">
        <v>1</v>
      </c>
      <c r="AC150" s="3">
        <f>SUMPRODUCT(Table134[[#This Row],[SibSp]:[Ones]],$R$4:$AA$4)</f>
        <v>0.1906880552537385</v>
      </c>
      <c r="AD150" s="3">
        <f>SUMPRODUCT(Table134[[#This Row],[SibSp]:[Ones]],$R$5:$AA$5)</f>
        <v>0.11326023936998597</v>
      </c>
      <c r="AE150">
        <f t="shared" si="12"/>
        <v>0.1906880552537385</v>
      </c>
      <c r="AF150">
        <f t="shared" si="13"/>
        <v>0.11326023936998597</v>
      </c>
      <c r="AG150">
        <f t="shared" si="14"/>
        <v>0.30394829462372447</v>
      </c>
      <c r="AH150">
        <f>(Table134[[#This Row],[Survived]]-AG151)^2</f>
        <v>0.29611861413546142</v>
      </c>
    </row>
    <row r="151" spans="1:34" x14ac:dyDescent="0.35">
      <c r="A151">
        <v>0</v>
      </c>
      <c r="B151" t="s">
        <v>9</v>
      </c>
      <c r="C151">
        <v>3</v>
      </c>
      <c r="D151" t="s">
        <v>10</v>
      </c>
      <c r="E151">
        <v>9</v>
      </c>
      <c r="F151" s="2">
        <v>34.375</v>
      </c>
      <c r="G151">
        <v>2</v>
      </c>
      <c r="H151">
        <v>2</v>
      </c>
      <c r="I151" s="3">
        <f>Table134[Age]/$E$1</f>
        <v>0.1125</v>
      </c>
      <c r="J151" s="3">
        <f>LOG10(Table134[Fare] + 1)</f>
        <v>1.5486964485323467</v>
      </c>
      <c r="K151" s="5">
        <v>0</v>
      </c>
      <c r="L151">
        <v>0</v>
      </c>
      <c r="M151">
        <f t="shared" si="10"/>
        <v>1</v>
      </c>
      <c r="N151">
        <f t="shared" si="11"/>
        <v>0</v>
      </c>
      <c r="O151">
        <f>IF(Table134[Sex]="male",1,0)</f>
        <v>0</v>
      </c>
      <c r="P151">
        <v>1</v>
      </c>
      <c r="AC151" s="3">
        <f>SUMPRODUCT(Table134[[#This Row],[SibSp]:[Ones]],$R$4:$AA$4)</f>
        <v>0.34257194264050683</v>
      </c>
      <c r="AD151" s="3">
        <f>SUMPRODUCT(Table134[[#This Row],[SibSp]:[Ones]],$R$5:$AA$5)</f>
        <v>0.11326023936998597</v>
      </c>
      <c r="AE151">
        <f t="shared" si="12"/>
        <v>0.34257194264050683</v>
      </c>
      <c r="AF151">
        <f t="shared" si="13"/>
        <v>0.11326023936998597</v>
      </c>
      <c r="AG151">
        <f t="shared" si="14"/>
        <v>0.4558321820104928</v>
      </c>
      <c r="AH151">
        <f>(Table134[[#This Row],[Survived]]-AG152)^2</f>
        <v>0.20778297815644703</v>
      </c>
    </row>
    <row r="152" spans="1:34" x14ac:dyDescent="0.35">
      <c r="A152">
        <v>0</v>
      </c>
      <c r="B152" t="s">
        <v>9</v>
      </c>
      <c r="C152">
        <v>2</v>
      </c>
      <c r="D152" t="s">
        <v>8</v>
      </c>
      <c r="E152">
        <v>36.5</v>
      </c>
      <c r="F152" s="2">
        <v>26</v>
      </c>
      <c r="G152">
        <v>0</v>
      </c>
      <c r="H152">
        <v>2</v>
      </c>
      <c r="I152" s="3">
        <f>Table134[Age]/$E$1</f>
        <v>0.45624999999999999</v>
      </c>
      <c r="J152" s="3">
        <f>LOG10(Table134[Fare] + 1)</f>
        <v>1.4313637641589874</v>
      </c>
      <c r="K152" s="5">
        <v>0</v>
      </c>
      <c r="L152">
        <v>1</v>
      </c>
      <c r="M152">
        <f t="shared" si="10"/>
        <v>1</v>
      </c>
      <c r="N152">
        <f t="shared" si="11"/>
        <v>0</v>
      </c>
      <c r="O152">
        <f>IF(Table134[Sex]="male",1,0)</f>
        <v>1</v>
      </c>
      <c r="P152">
        <v>1</v>
      </c>
      <c r="AC152" s="3">
        <f>SUMPRODUCT(Table134[[#This Row],[SibSp]:[Ones]],$R$4:$AA$4)</f>
        <v>0.34257194264050683</v>
      </c>
      <c r="AD152" s="3">
        <f>SUMPRODUCT(Table134[[#This Row],[SibSp]:[Ones]],$R$5:$AA$5)</f>
        <v>0.11326023936998597</v>
      </c>
      <c r="AE152">
        <f t="shared" si="12"/>
        <v>0.34257194264050683</v>
      </c>
      <c r="AF152">
        <f t="shared" si="13"/>
        <v>0.11326023936998597</v>
      </c>
      <c r="AG152">
        <f t="shared" si="14"/>
        <v>0.4558321820104928</v>
      </c>
      <c r="AH152">
        <f>(Table134[[#This Row],[Survived]]-AG153)^2</f>
        <v>9.2384565804670415E-2</v>
      </c>
    </row>
    <row r="153" spans="1:34" x14ac:dyDescent="0.35">
      <c r="A153">
        <v>0</v>
      </c>
      <c r="B153" t="s">
        <v>9</v>
      </c>
      <c r="C153">
        <v>2</v>
      </c>
      <c r="D153" t="s">
        <v>8</v>
      </c>
      <c r="E153">
        <v>42</v>
      </c>
      <c r="F153" s="2">
        <v>13</v>
      </c>
      <c r="G153">
        <v>0</v>
      </c>
      <c r="H153">
        <v>0</v>
      </c>
      <c r="I153" s="3">
        <f>Table134[Age]/$E$1</f>
        <v>0.52500000000000002</v>
      </c>
      <c r="J153" s="3">
        <f>LOG10(Table134[Fare] + 1)</f>
        <v>1.146128035678238</v>
      </c>
      <c r="K153" s="5">
        <v>0</v>
      </c>
      <c r="L153">
        <v>1</v>
      </c>
      <c r="M153">
        <f t="shared" si="10"/>
        <v>1</v>
      </c>
      <c r="N153">
        <f t="shared" si="11"/>
        <v>0</v>
      </c>
      <c r="O153">
        <f>IF(Table134[Sex]="male",1,0)</f>
        <v>1</v>
      </c>
      <c r="P153">
        <v>1</v>
      </c>
      <c r="AC153" s="3">
        <f>SUMPRODUCT(Table134[[#This Row],[SibSp]:[Ones]],$R$4:$AA$4)</f>
        <v>0.1906880552537385</v>
      </c>
      <c r="AD153" s="3">
        <f>SUMPRODUCT(Table134[[#This Row],[SibSp]:[Ones]],$R$5:$AA$5)</f>
        <v>0.11326023936998597</v>
      </c>
      <c r="AE153">
        <f t="shared" si="12"/>
        <v>0.1906880552537385</v>
      </c>
      <c r="AF153">
        <f t="shared" si="13"/>
        <v>0.11326023936998597</v>
      </c>
      <c r="AG153">
        <f t="shared" si="14"/>
        <v>0.30394829462372447</v>
      </c>
      <c r="AH153">
        <f>(Table134[[#This Row],[Survived]]-AG154)^2</f>
        <v>9.2384565804670415E-2</v>
      </c>
    </row>
    <row r="154" spans="1:34" x14ac:dyDescent="0.35">
      <c r="A154">
        <v>0</v>
      </c>
      <c r="B154" t="s">
        <v>9</v>
      </c>
      <c r="C154">
        <v>2</v>
      </c>
      <c r="D154" t="s">
        <v>8</v>
      </c>
      <c r="E154">
        <v>51</v>
      </c>
      <c r="F154" s="2">
        <v>12.525</v>
      </c>
      <c r="G154">
        <v>0</v>
      </c>
      <c r="H154">
        <v>0</v>
      </c>
      <c r="I154" s="3">
        <f>Table134[Age]/$E$1</f>
        <v>0.63749999999999996</v>
      </c>
      <c r="J154" s="3">
        <f>LOG10(Table134[Fare] + 1)</f>
        <v>1.131137273778607</v>
      </c>
      <c r="K154" s="5">
        <v>0</v>
      </c>
      <c r="L154">
        <v>1</v>
      </c>
      <c r="M154">
        <f t="shared" si="10"/>
        <v>1</v>
      </c>
      <c r="N154">
        <f t="shared" si="11"/>
        <v>0</v>
      </c>
      <c r="O154">
        <f>IF(Table134[Sex]="male",1,0)</f>
        <v>1</v>
      </c>
      <c r="P154">
        <v>1</v>
      </c>
      <c r="AC154" s="3">
        <f>SUMPRODUCT(Table134[[#This Row],[SibSp]:[Ones]],$R$4:$AA$4)</f>
        <v>0.1906880552537385</v>
      </c>
      <c r="AD154" s="3">
        <f>SUMPRODUCT(Table134[[#This Row],[SibSp]:[Ones]],$R$5:$AA$5)</f>
        <v>0.11326023936998597</v>
      </c>
      <c r="AE154">
        <f t="shared" si="12"/>
        <v>0.1906880552537385</v>
      </c>
      <c r="AF154">
        <f t="shared" si="13"/>
        <v>0.11326023936998597</v>
      </c>
      <c r="AG154">
        <f t="shared" si="14"/>
        <v>0.30394829462372447</v>
      </c>
      <c r="AH154">
        <f>(Table134[[#This Row],[Survived]]-AG155)^2</f>
        <v>0.1892208740492948</v>
      </c>
    </row>
    <row r="155" spans="1:34" x14ac:dyDescent="0.35">
      <c r="A155">
        <v>1</v>
      </c>
      <c r="B155" t="s">
        <v>9</v>
      </c>
      <c r="C155">
        <v>1</v>
      </c>
      <c r="D155" t="s">
        <v>10</v>
      </c>
      <c r="E155">
        <v>22</v>
      </c>
      <c r="F155" s="2">
        <v>66.599999999999994</v>
      </c>
      <c r="G155">
        <v>1</v>
      </c>
      <c r="H155">
        <v>0</v>
      </c>
      <c r="I155" s="3">
        <f>Table134[Age]/$E$1</f>
        <v>0.27500000000000002</v>
      </c>
      <c r="J155" s="3">
        <f>LOG10(Table134[Fare] + 1)</f>
        <v>1.8299466959416359</v>
      </c>
      <c r="K155" s="5">
        <v>1</v>
      </c>
      <c r="L155">
        <v>0</v>
      </c>
      <c r="M155">
        <f t="shared" si="10"/>
        <v>1</v>
      </c>
      <c r="N155">
        <f t="shared" si="11"/>
        <v>0</v>
      </c>
      <c r="O155">
        <f>IF(Table134[Sex]="male",1,0)</f>
        <v>0</v>
      </c>
      <c r="P155">
        <v>1</v>
      </c>
      <c r="AC155" s="3">
        <f>SUMPRODUCT(Table134[[#This Row],[SibSp]:[Ones]],$R$4:$AA$4)</f>
        <v>0.24535070342085169</v>
      </c>
      <c r="AD155" s="3">
        <f>SUMPRODUCT(Table134[[#This Row],[SibSp]:[Ones]],$R$5:$AA$5)</f>
        <v>0.18964455408122133</v>
      </c>
      <c r="AE155">
        <f t="shared" si="12"/>
        <v>0.24535070342085169</v>
      </c>
      <c r="AF155">
        <f t="shared" si="13"/>
        <v>0.18964455408122133</v>
      </c>
      <c r="AG155">
        <f t="shared" si="14"/>
        <v>0.43499525750207302</v>
      </c>
      <c r="AH155">
        <f>(Table134[[#This Row],[Survived]]-AG156)^2</f>
        <v>0.48448797655722153</v>
      </c>
    </row>
    <row r="156" spans="1:34" x14ac:dyDescent="0.35">
      <c r="A156">
        <v>0</v>
      </c>
      <c r="B156" t="s">
        <v>9</v>
      </c>
      <c r="C156">
        <v>3</v>
      </c>
      <c r="D156" t="s">
        <v>8</v>
      </c>
      <c r="E156">
        <v>55.5</v>
      </c>
      <c r="F156" s="2">
        <v>8.0500000000000007</v>
      </c>
      <c r="G156">
        <v>0</v>
      </c>
      <c r="H156">
        <v>0</v>
      </c>
      <c r="I156" s="3">
        <f>Table134[Age]/$E$1</f>
        <v>0.69374999999999998</v>
      </c>
      <c r="J156" s="3">
        <f>LOG10(Table134[Fare] + 1)</f>
        <v>0.9566485792052033</v>
      </c>
      <c r="K156" s="5">
        <v>0</v>
      </c>
      <c r="L156">
        <v>0</v>
      </c>
      <c r="M156">
        <f t="shared" si="10"/>
        <v>1</v>
      </c>
      <c r="N156">
        <f t="shared" si="11"/>
        <v>0</v>
      </c>
      <c r="O156">
        <f>IF(Table134[Sex]="male",1,0)</f>
        <v>1</v>
      </c>
      <c r="P156">
        <v>1</v>
      </c>
      <c r="AC156" s="3">
        <f>SUMPRODUCT(Table134[[#This Row],[SibSp]:[Ones]],$R$4:$AA$4)</f>
        <v>0.1906880552537385</v>
      </c>
      <c r="AD156" s="3">
        <f>SUMPRODUCT(Table134[[#This Row],[SibSp]:[Ones]],$R$5:$AA$5)</f>
        <v>0.11326023936998597</v>
      </c>
      <c r="AE156">
        <f t="shared" si="12"/>
        <v>0.1906880552537385</v>
      </c>
      <c r="AF156">
        <f t="shared" si="13"/>
        <v>0.11326023936998597</v>
      </c>
      <c r="AG156">
        <f t="shared" si="14"/>
        <v>0.30394829462372447</v>
      </c>
      <c r="AH156">
        <f>(Table134[[#This Row],[Survived]]-AG157)^2</f>
        <v>0.18458098537947587</v>
      </c>
    </row>
    <row r="157" spans="1:34" x14ac:dyDescent="0.35">
      <c r="A157">
        <v>0</v>
      </c>
      <c r="B157" t="s">
        <v>9</v>
      </c>
      <c r="C157">
        <v>3</v>
      </c>
      <c r="D157" t="s">
        <v>8</v>
      </c>
      <c r="E157">
        <v>40.5</v>
      </c>
      <c r="F157" s="2">
        <v>14.5</v>
      </c>
      <c r="G157">
        <v>0</v>
      </c>
      <c r="H157">
        <v>2</v>
      </c>
      <c r="I157" s="3">
        <f>Table134[Age]/$E$1</f>
        <v>0.50624999999999998</v>
      </c>
      <c r="J157" s="3">
        <f>LOG10(Table134[Fare] + 1)</f>
        <v>1.1903316981702914</v>
      </c>
      <c r="K157" s="5">
        <v>0</v>
      </c>
      <c r="L157">
        <v>0</v>
      </c>
      <c r="M157">
        <f t="shared" si="10"/>
        <v>0</v>
      </c>
      <c r="N157">
        <f t="shared" si="11"/>
        <v>1</v>
      </c>
      <c r="O157">
        <f>IF(Table134[Sex]="male",1,0)</f>
        <v>1</v>
      </c>
      <c r="P157">
        <v>1</v>
      </c>
      <c r="AC157" s="3">
        <f>SUMPRODUCT(Table134[[#This Row],[SibSp]:[Ones]],$R$4:$AA$4)</f>
        <v>0.31880187691729611</v>
      </c>
      <c r="AD157" s="3">
        <f>SUMPRODUCT(Table134[[#This Row],[SibSp]:[Ones]],$R$5:$AA$5)</f>
        <v>0.11082701570920761</v>
      </c>
      <c r="AE157">
        <f t="shared" si="12"/>
        <v>0.31880187691729611</v>
      </c>
      <c r="AF157">
        <f t="shared" si="13"/>
        <v>0.11082701570920761</v>
      </c>
      <c r="AG157">
        <f t="shared" si="14"/>
        <v>0.42962889262650372</v>
      </c>
      <c r="AH157">
        <f>(Table134[[#This Row],[Survived]]-AG158)^2</f>
        <v>7.714228793562064E-2</v>
      </c>
    </row>
    <row r="158" spans="1:34" x14ac:dyDescent="0.35">
      <c r="A158">
        <v>0</v>
      </c>
      <c r="B158" t="s">
        <v>9</v>
      </c>
      <c r="C158">
        <v>3</v>
      </c>
      <c r="D158" t="s">
        <v>8</v>
      </c>
      <c r="F158" s="2">
        <v>7.3125</v>
      </c>
      <c r="G158">
        <v>0</v>
      </c>
      <c r="H158">
        <v>0</v>
      </c>
      <c r="I158" s="3">
        <f>Table134[Age]/$E$1</f>
        <v>0</v>
      </c>
      <c r="J158" s="3">
        <f>LOG10(Table134[Fare] + 1)</f>
        <v>0.91973165831116099</v>
      </c>
      <c r="K158" s="5">
        <v>0</v>
      </c>
      <c r="L158">
        <v>0</v>
      </c>
      <c r="M158">
        <f t="shared" si="10"/>
        <v>0</v>
      </c>
      <c r="N158">
        <f t="shared" si="11"/>
        <v>0</v>
      </c>
      <c r="O158">
        <f>IF(Table134[Sex]="male",1,0)</f>
        <v>1</v>
      </c>
      <c r="P158">
        <v>1</v>
      </c>
      <c r="AC158" s="3">
        <f>SUMPRODUCT(Table134[[#This Row],[SibSp]:[Ones]],$R$4:$AA$4)</f>
        <v>0.16691798953052778</v>
      </c>
      <c r="AD158" s="3">
        <f>SUMPRODUCT(Table134[[#This Row],[SibSp]:[Ones]],$R$5:$AA$5)</f>
        <v>0.11082701570920761</v>
      </c>
      <c r="AE158">
        <f t="shared" si="12"/>
        <v>0.16691798953052778</v>
      </c>
      <c r="AF158">
        <f t="shared" si="13"/>
        <v>0.11082701570920761</v>
      </c>
      <c r="AG158">
        <f t="shared" si="14"/>
        <v>0.27774500523973539</v>
      </c>
      <c r="AH158">
        <f>(Table134[[#This Row],[Survived]]-AG159)^2</f>
        <v>0.26105682356544707</v>
      </c>
    </row>
    <row r="159" spans="1:34" x14ac:dyDescent="0.35">
      <c r="A159">
        <v>0</v>
      </c>
      <c r="B159" t="s">
        <v>11</v>
      </c>
      <c r="C159">
        <v>1</v>
      </c>
      <c r="D159" t="s">
        <v>8</v>
      </c>
      <c r="E159">
        <v>51</v>
      </c>
      <c r="F159" s="2">
        <v>61.379199999999997</v>
      </c>
      <c r="G159">
        <v>0</v>
      </c>
      <c r="H159">
        <v>1</v>
      </c>
      <c r="I159" s="3">
        <f>Table134[Age]/$E$1</f>
        <v>0.63749999999999996</v>
      </c>
      <c r="J159" s="3">
        <f>LOG10(Table134[Fare] + 1)</f>
        <v>1.7950398007222887</v>
      </c>
      <c r="K159" s="5">
        <v>1</v>
      </c>
      <c r="L159">
        <v>0</v>
      </c>
      <c r="M159">
        <f t="shared" si="10"/>
        <v>1</v>
      </c>
      <c r="N159">
        <f t="shared" si="11"/>
        <v>0</v>
      </c>
      <c r="O159">
        <f>IF(Table134[Sex]="male",1,0)</f>
        <v>1</v>
      </c>
      <c r="P159">
        <v>1</v>
      </c>
      <c r="AC159" s="3">
        <f>SUMPRODUCT(Table134[[#This Row],[SibSp]:[Ones]],$R$4:$AA$4)</f>
        <v>0.32129264711423589</v>
      </c>
      <c r="AD159" s="3">
        <f>SUMPRODUCT(Table134[[#This Row],[SibSp]:[Ones]],$R$5:$AA$5)</f>
        <v>0.18964455408122133</v>
      </c>
      <c r="AE159">
        <f t="shared" si="12"/>
        <v>0.32129264711423589</v>
      </c>
      <c r="AF159">
        <f t="shared" si="13"/>
        <v>0.18964455408122133</v>
      </c>
      <c r="AG159">
        <f t="shared" si="14"/>
        <v>0.51093720119545716</v>
      </c>
      <c r="AH159">
        <f>(Table134[[#This Row],[Survived]]-AG160)^2</f>
        <v>9.2384565804670415E-2</v>
      </c>
    </row>
    <row r="160" spans="1:34" x14ac:dyDescent="0.35">
      <c r="A160">
        <v>1</v>
      </c>
      <c r="B160" t="s">
        <v>12</v>
      </c>
      <c r="C160">
        <v>3</v>
      </c>
      <c r="D160" t="s">
        <v>10</v>
      </c>
      <c r="E160">
        <v>16</v>
      </c>
      <c r="F160" s="2">
        <v>7.7332999999999998</v>
      </c>
      <c r="G160">
        <v>0</v>
      </c>
      <c r="H160">
        <v>0</v>
      </c>
      <c r="I160" s="3">
        <f>Table134[Age]/$E$1</f>
        <v>0.2</v>
      </c>
      <c r="J160" s="3">
        <f>LOG10(Table134[Fare] + 1)</f>
        <v>0.94117837898439327</v>
      </c>
      <c r="K160" s="5">
        <v>0</v>
      </c>
      <c r="L160">
        <v>0</v>
      </c>
      <c r="M160">
        <f t="shared" si="10"/>
        <v>1</v>
      </c>
      <c r="N160">
        <f t="shared" si="11"/>
        <v>0</v>
      </c>
      <c r="O160">
        <f>IF(Table134[Sex]="male",1,0)</f>
        <v>0</v>
      </c>
      <c r="P160">
        <v>1</v>
      </c>
      <c r="AC160" s="3">
        <f>SUMPRODUCT(Table134[[#This Row],[SibSp]:[Ones]],$R$4:$AA$4)</f>
        <v>0.1906880552537385</v>
      </c>
      <c r="AD160" s="3">
        <f>SUMPRODUCT(Table134[[#This Row],[SibSp]:[Ones]],$R$5:$AA$5)</f>
        <v>0.11326023936998597</v>
      </c>
      <c r="AE160">
        <f t="shared" si="12"/>
        <v>0.1906880552537385</v>
      </c>
      <c r="AF160">
        <f t="shared" si="13"/>
        <v>0.11326023936998597</v>
      </c>
      <c r="AG160">
        <f t="shared" si="14"/>
        <v>0.30394829462372447</v>
      </c>
      <c r="AH160">
        <f>(Table134[[#This Row],[Survived]]-AG161)^2</f>
        <v>0.48448797655722153</v>
      </c>
    </row>
    <row r="161" spans="1:34" x14ac:dyDescent="0.35">
      <c r="A161">
        <v>0</v>
      </c>
      <c r="B161" t="s">
        <v>9</v>
      </c>
      <c r="C161">
        <v>3</v>
      </c>
      <c r="D161" t="s">
        <v>8</v>
      </c>
      <c r="E161">
        <v>30</v>
      </c>
      <c r="F161" s="2">
        <v>8.0500000000000007</v>
      </c>
      <c r="G161">
        <v>0</v>
      </c>
      <c r="H161">
        <v>0</v>
      </c>
      <c r="I161" s="3">
        <f>Table134[Age]/$E$1</f>
        <v>0.375</v>
      </c>
      <c r="J161" s="3">
        <f>LOG10(Table134[Fare] + 1)</f>
        <v>0.9566485792052033</v>
      </c>
      <c r="K161" s="5">
        <v>0</v>
      </c>
      <c r="L161">
        <v>0</v>
      </c>
      <c r="M161">
        <f t="shared" si="10"/>
        <v>1</v>
      </c>
      <c r="N161">
        <f t="shared" si="11"/>
        <v>0</v>
      </c>
      <c r="O161">
        <f>IF(Table134[Sex]="male",1,0)</f>
        <v>1</v>
      </c>
      <c r="P161">
        <v>1</v>
      </c>
      <c r="AC161" s="3">
        <f>SUMPRODUCT(Table134[[#This Row],[SibSp]:[Ones]],$R$4:$AA$4)</f>
        <v>0.1906880552537385</v>
      </c>
      <c r="AD161" s="3">
        <f>SUMPRODUCT(Table134[[#This Row],[SibSp]:[Ones]],$R$5:$AA$5)</f>
        <v>0.11326023936998597</v>
      </c>
      <c r="AE161">
        <f t="shared" si="12"/>
        <v>0.1906880552537385</v>
      </c>
      <c r="AF161">
        <f t="shared" si="13"/>
        <v>0.11326023936998597</v>
      </c>
      <c r="AG161">
        <f t="shared" si="14"/>
        <v>0.30394829462372447</v>
      </c>
      <c r="AH161">
        <f>(Table134[[#This Row],[Survived]]-AG162)^2</f>
        <v>9.2384565804670415E-2</v>
      </c>
    </row>
    <row r="162" spans="1:34" x14ac:dyDescent="0.35">
      <c r="A162">
        <v>0</v>
      </c>
      <c r="B162" t="s">
        <v>9</v>
      </c>
      <c r="C162">
        <v>3</v>
      </c>
      <c r="D162" t="s">
        <v>8</v>
      </c>
      <c r="F162" s="2">
        <v>8.6624999999999996</v>
      </c>
      <c r="G162">
        <v>0</v>
      </c>
      <c r="H162">
        <v>0</v>
      </c>
      <c r="I162" s="3">
        <f>Table134[Age]/$E$1</f>
        <v>0</v>
      </c>
      <c r="J162" s="3">
        <f>LOG10(Table134[Fare] + 1)</f>
        <v>0.98508950692638131</v>
      </c>
      <c r="K162" s="5">
        <v>0</v>
      </c>
      <c r="L162">
        <v>0</v>
      </c>
      <c r="M162">
        <f t="shared" si="10"/>
        <v>1</v>
      </c>
      <c r="N162">
        <f t="shared" si="11"/>
        <v>0</v>
      </c>
      <c r="O162">
        <f>IF(Table134[Sex]="male",1,0)</f>
        <v>1</v>
      </c>
      <c r="P162">
        <v>1</v>
      </c>
      <c r="AC162" s="3">
        <f>SUMPRODUCT(Table134[[#This Row],[SibSp]:[Ones]],$R$4:$AA$4)</f>
        <v>0.1906880552537385</v>
      </c>
      <c r="AD162" s="3">
        <f>SUMPRODUCT(Table134[[#This Row],[SibSp]:[Ones]],$R$5:$AA$5)</f>
        <v>0.11326023936998597</v>
      </c>
      <c r="AE162">
        <f t="shared" si="12"/>
        <v>0.1906880552537385</v>
      </c>
      <c r="AF162">
        <f t="shared" si="13"/>
        <v>0.11326023936998597</v>
      </c>
      <c r="AG162">
        <f t="shared" si="14"/>
        <v>0.30394829462372447</v>
      </c>
      <c r="AH162">
        <f>(Table134[[#This Row],[Survived]]-AG163)^2</f>
        <v>0.20778297815644703</v>
      </c>
    </row>
    <row r="163" spans="1:34" x14ac:dyDescent="0.35">
      <c r="A163">
        <v>0</v>
      </c>
      <c r="B163" t="s">
        <v>9</v>
      </c>
      <c r="C163">
        <v>3</v>
      </c>
      <c r="D163" t="s">
        <v>8</v>
      </c>
      <c r="F163" s="2">
        <v>69.55</v>
      </c>
      <c r="G163">
        <v>8</v>
      </c>
      <c r="H163">
        <v>2</v>
      </c>
      <c r="I163" s="3">
        <f>Table134[Age]/$E$1</f>
        <v>0</v>
      </c>
      <c r="J163" s="3">
        <f>LOG10(Table134[Fare] + 1)</f>
        <v>1.8484970180903666</v>
      </c>
      <c r="K163" s="5">
        <v>0</v>
      </c>
      <c r="L163">
        <v>0</v>
      </c>
      <c r="M163">
        <f t="shared" si="10"/>
        <v>1</v>
      </c>
      <c r="N163">
        <f t="shared" si="11"/>
        <v>0</v>
      </c>
      <c r="O163">
        <f>IF(Table134[Sex]="male",1,0)</f>
        <v>1</v>
      </c>
      <c r="P163">
        <v>1</v>
      </c>
      <c r="AC163" s="3">
        <f>SUMPRODUCT(Table134[[#This Row],[SibSp]:[Ones]],$R$4:$AA$4)</f>
        <v>0.34257194264050683</v>
      </c>
      <c r="AD163" s="3">
        <f>SUMPRODUCT(Table134[[#This Row],[SibSp]:[Ones]],$R$5:$AA$5)</f>
        <v>0.11326023936998597</v>
      </c>
      <c r="AE163">
        <f t="shared" si="12"/>
        <v>0.34257194264050683</v>
      </c>
      <c r="AF163">
        <f t="shared" si="13"/>
        <v>0.11326023936998597</v>
      </c>
      <c r="AG163">
        <f t="shared" si="14"/>
        <v>0.4558321820104928</v>
      </c>
      <c r="AH163">
        <f>(Table134[[#This Row],[Survived]]-AG164)^2</f>
        <v>0.1443165931686296</v>
      </c>
    </row>
    <row r="164" spans="1:34" x14ac:dyDescent="0.35">
      <c r="A164">
        <v>0</v>
      </c>
      <c r="B164" t="s">
        <v>9</v>
      </c>
      <c r="C164">
        <v>3</v>
      </c>
      <c r="D164" t="s">
        <v>8</v>
      </c>
      <c r="E164">
        <v>44</v>
      </c>
      <c r="F164" s="2">
        <v>16.100000000000001</v>
      </c>
      <c r="G164">
        <v>0</v>
      </c>
      <c r="H164">
        <v>1</v>
      </c>
      <c r="I164" s="3">
        <f>Table134[Age]/$E$1</f>
        <v>0.55000000000000004</v>
      </c>
      <c r="J164" s="3">
        <f>LOG10(Table134[Fare] + 1)</f>
        <v>1.2329961103921538</v>
      </c>
      <c r="K164" s="5">
        <v>0</v>
      </c>
      <c r="L164">
        <v>0</v>
      </c>
      <c r="M164">
        <f t="shared" si="10"/>
        <v>1</v>
      </c>
      <c r="N164">
        <f t="shared" si="11"/>
        <v>0</v>
      </c>
      <c r="O164">
        <f>IF(Table134[Sex]="male",1,0)</f>
        <v>1</v>
      </c>
      <c r="P164">
        <v>1</v>
      </c>
      <c r="AC164" s="3">
        <f>SUMPRODUCT(Table134[[#This Row],[SibSp]:[Ones]],$R$4:$AA$4)</f>
        <v>0.26662999894712269</v>
      </c>
      <c r="AD164" s="3">
        <f>SUMPRODUCT(Table134[[#This Row],[SibSp]:[Ones]],$R$5:$AA$5)</f>
        <v>0.11326023936998597</v>
      </c>
      <c r="AE164">
        <f t="shared" si="12"/>
        <v>0.26662999894712269</v>
      </c>
      <c r="AF164">
        <f t="shared" si="13"/>
        <v>0.11326023936998597</v>
      </c>
      <c r="AG164">
        <f t="shared" si="14"/>
        <v>0.37989023831710866</v>
      </c>
      <c r="AH164">
        <f>(Table134[[#This Row],[Survived]]-AG165)^2</f>
        <v>9.2384565804670415E-2</v>
      </c>
    </row>
    <row r="165" spans="1:34" x14ac:dyDescent="0.35">
      <c r="A165">
        <v>1</v>
      </c>
      <c r="B165" t="s">
        <v>9</v>
      </c>
      <c r="C165">
        <v>2</v>
      </c>
      <c r="D165" t="s">
        <v>10</v>
      </c>
      <c r="E165">
        <v>40</v>
      </c>
      <c r="F165" s="2">
        <v>15.75</v>
      </c>
      <c r="G165">
        <v>0</v>
      </c>
      <c r="H165">
        <v>0</v>
      </c>
      <c r="I165" s="3">
        <f>Table134[Age]/$E$1</f>
        <v>0.5</v>
      </c>
      <c r="J165" s="3">
        <f>LOG10(Table134[Fare] + 1)</f>
        <v>1.2240148113728639</v>
      </c>
      <c r="K165" s="5">
        <v>0</v>
      </c>
      <c r="L165">
        <v>1</v>
      </c>
      <c r="M165">
        <f t="shared" si="10"/>
        <v>1</v>
      </c>
      <c r="N165">
        <f t="shared" si="11"/>
        <v>0</v>
      </c>
      <c r="O165">
        <f>IF(Table134[Sex]="male",1,0)</f>
        <v>0</v>
      </c>
      <c r="P165">
        <v>1</v>
      </c>
      <c r="AC165" s="3">
        <f>SUMPRODUCT(Table134[[#This Row],[SibSp]:[Ones]],$R$4:$AA$4)</f>
        <v>0.1906880552537385</v>
      </c>
      <c r="AD165" s="3">
        <f>SUMPRODUCT(Table134[[#This Row],[SibSp]:[Ones]],$R$5:$AA$5)</f>
        <v>0.11326023936998597</v>
      </c>
      <c r="AE165">
        <f t="shared" si="12"/>
        <v>0.1906880552537385</v>
      </c>
      <c r="AF165">
        <f t="shared" si="13"/>
        <v>0.11326023936998597</v>
      </c>
      <c r="AG165">
        <f t="shared" si="14"/>
        <v>0.30394829462372447</v>
      </c>
      <c r="AH165">
        <f>(Table134[[#This Row],[Survived]]-AG166)^2</f>
        <v>0.48448797655722153</v>
      </c>
    </row>
    <row r="166" spans="1:34" x14ac:dyDescent="0.35">
      <c r="A166">
        <v>0</v>
      </c>
      <c r="B166" t="s">
        <v>9</v>
      </c>
      <c r="C166">
        <v>3</v>
      </c>
      <c r="D166" t="s">
        <v>8</v>
      </c>
      <c r="E166">
        <v>26</v>
      </c>
      <c r="F166" s="2">
        <v>7.7750000000000004</v>
      </c>
      <c r="G166">
        <v>0</v>
      </c>
      <c r="H166">
        <v>0</v>
      </c>
      <c r="I166" s="3">
        <f>Table134[Age]/$E$1</f>
        <v>0.32500000000000001</v>
      </c>
      <c r="J166" s="3">
        <f>LOG10(Table134[Fare] + 1)</f>
        <v>0.94324712513786169</v>
      </c>
      <c r="K166" s="5">
        <v>0</v>
      </c>
      <c r="L166">
        <v>0</v>
      </c>
      <c r="M166">
        <f t="shared" si="10"/>
        <v>1</v>
      </c>
      <c r="N166">
        <f t="shared" si="11"/>
        <v>0</v>
      </c>
      <c r="O166">
        <f>IF(Table134[Sex]="male",1,0)</f>
        <v>1</v>
      </c>
      <c r="P166">
        <v>1</v>
      </c>
      <c r="AC166" s="3">
        <f>SUMPRODUCT(Table134[[#This Row],[SibSp]:[Ones]],$R$4:$AA$4)</f>
        <v>0.1906880552537385</v>
      </c>
      <c r="AD166" s="3">
        <f>SUMPRODUCT(Table134[[#This Row],[SibSp]:[Ones]],$R$5:$AA$5)</f>
        <v>0.11326023936998597</v>
      </c>
      <c r="AE166">
        <f t="shared" si="12"/>
        <v>0.1906880552537385</v>
      </c>
      <c r="AF166">
        <f t="shared" si="13"/>
        <v>0.11326023936998597</v>
      </c>
      <c r="AG166">
        <f t="shared" si="14"/>
        <v>0.30394829462372447</v>
      </c>
      <c r="AH166">
        <f>(Table134[[#This Row],[Survived]]-AG167)^2</f>
        <v>9.2384565804670415E-2</v>
      </c>
    </row>
    <row r="167" spans="1:34" x14ac:dyDescent="0.35">
      <c r="A167">
        <v>0</v>
      </c>
      <c r="B167" t="s">
        <v>9</v>
      </c>
      <c r="C167">
        <v>3</v>
      </c>
      <c r="D167" t="s">
        <v>8</v>
      </c>
      <c r="E167">
        <v>17</v>
      </c>
      <c r="F167" s="2">
        <v>8.6624999999999996</v>
      </c>
      <c r="G167">
        <v>0</v>
      </c>
      <c r="H167">
        <v>0</v>
      </c>
      <c r="I167" s="3">
        <f>Table134[Age]/$E$1</f>
        <v>0.21249999999999999</v>
      </c>
      <c r="J167" s="3">
        <f>LOG10(Table134[Fare] + 1)</f>
        <v>0.98508950692638131</v>
      </c>
      <c r="K167" s="5">
        <v>0</v>
      </c>
      <c r="L167">
        <v>0</v>
      </c>
      <c r="M167">
        <f t="shared" si="10"/>
        <v>1</v>
      </c>
      <c r="N167">
        <f t="shared" si="11"/>
        <v>0</v>
      </c>
      <c r="O167">
        <f>IF(Table134[Sex]="male",1,0)</f>
        <v>1</v>
      </c>
      <c r="P167">
        <v>1</v>
      </c>
      <c r="AC167" s="3">
        <f>SUMPRODUCT(Table134[[#This Row],[SibSp]:[Ones]],$R$4:$AA$4)</f>
        <v>0.1906880552537385</v>
      </c>
      <c r="AD167" s="3">
        <f>SUMPRODUCT(Table134[[#This Row],[SibSp]:[Ones]],$R$5:$AA$5)</f>
        <v>0.11326023936998597</v>
      </c>
      <c r="AE167">
        <f t="shared" si="12"/>
        <v>0.1906880552537385</v>
      </c>
      <c r="AF167">
        <f t="shared" si="13"/>
        <v>0.11326023936998597</v>
      </c>
      <c r="AG167">
        <f t="shared" si="14"/>
        <v>0.30394829462372447</v>
      </c>
      <c r="AH167">
        <f>(Table134[[#This Row],[Survived]]-AG168)^2</f>
        <v>0.1443165931686296</v>
      </c>
    </row>
    <row r="168" spans="1:34" x14ac:dyDescent="0.35">
      <c r="A168">
        <v>0</v>
      </c>
      <c r="B168" t="s">
        <v>9</v>
      </c>
      <c r="C168">
        <v>3</v>
      </c>
      <c r="D168" t="s">
        <v>8</v>
      </c>
      <c r="E168">
        <v>1</v>
      </c>
      <c r="F168" s="2">
        <v>39.6875</v>
      </c>
      <c r="G168">
        <v>4</v>
      </c>
      <c r="H168">
        <v>1</v>
      </c>
      <c r="I168" s="3">
        <f>Table134[Age]/$E$1</f>
        <v>1.2500000000000001E-2</v>
      </c>
      <c r="J168" s="3">
        <f>LOG10(Table134[Fare] + 1)</f>
        <v>1.6094610059122672</v>
      </c>
      <c r="K168" s="5">
        <v>0</v>
      </c>
      <c r="L168">
        <v>0</v>
      </c>
      <c r="M168">
        <f t="shared" si="10"/>
        <v>1</v>
      </c>
      <c r="N168">
        <f t="shared" si="11"/>
        <v>0</v>
      </c>
      <c r="O168">
        <f>IF(Table134[Sex]="male",1,0)</f>
        <v>1</v>
      </c>
      <c r="P168">
        <v>1</v>
      </c>
      <c r="AC168" s="3">
        <f>SUMPRODUCT(Table134[[#This Row],[SibSp]:[Ones]],$R$4:$AA$4)</f>
        <v>0.26662999894712269</v>
      </c>
      <c r="AD168" s="3">
        <f>SUMPRODUCT(Table134[[#This Row],[SibSp]:[Ones]],$R$5:$AA$5)</f>
        <v>0.11326023936998597</v>
      </c>
      <c r="AE168">
        <f t="shared" si="12"/>
        <v>0.26662999894712269</v>
      </c>
      <c r="AF168">
        <f t="shared" si="13"/>
        <v>0.11326023936998597</v>
      </c>
      <c r="AG168">
        <f t="shared" si="14"/>
        <v>0.37989023831710866</v>
      </c>
      <c r="AH168">
        <f>(Table134[[#This Row],[Survived]]-AG169)^2</f>
        <v>0.20778297815644703</v>
      </c>
    </row>
    <row r="169" spans="1:34" x14ac:dyDescent="0.35">
      <c r="A169">
        <v>1</v>
      </c>
      <c r="B169" t="s">
        <v>9</v>
      </c>
      <c r="C169">
        <v>3</v>
      </c>
      <c r="D169" t="s">
        <v>8</v>
      </c>
      <c r="E169">
        <v>9</v>
      </c>
      <c r="F169" s="2">
        <v>20.524999999999999</v>
      </c>
      <c r="G169">
        <v>0</v>
      </c>
      <c r="H169">
        <v>2</v>
      </c>
      <c r="I169" s="3">
        <f>Table134[Age]/$E$1</f>
        <v>0.1125</v>
      </c>
      <c r="J169" s="3">
        <f>LOG10(Table134[Fare] + 1)</f>
        <v>1.3329431601256923</v>
      </c>
      <c r="K169" s="5">
        <v>0</v>
      </c>
      <c r="L169">
        <v>0</v>
      </c>
      <c r="M169">
        <f t="shared" si="10"/>
        <v>1</v>
      </c>
      <c r="N169">
        <f t="shared" si="11"/>
        <v>0</v>
      </c>
      <c r="O169">
        <f>IF(Table134[Sex]="male",1,0)</f>
        <v>1</v>
      </c>
      <c r="P169">
        <v>1</v>
      </c>
      <c r="AC169" s="3">
        <f>SUMPRODUCT(Table134[[#This Row],[SibSp]:[Ones]],$R$4:$AA$4)</f>
        <v>0.34257194264050683</v>
      </c>
      <c r="AD169" s="3">
        <f>SUMPRODUCT(Table134[[#This Row],[SibSp]:[Ones]],$R$5:$AA$5)</f>
        <v>0.11326023936998597</v>
      </c>
      <c r="AE169">
        <f t="shared" si="12"/>
        <v>0.34257194264050683</v>
      </c>
      <c r="AF169">
        <f t="shared" si="13"/>
        <v>0.11326023936998597</v>
      </c>
      <c r="AG169">
        <f t="shared" si="14"/>
        <v>0.4558321820104928</v>
      </c>
      <c r="AH169">
        <f>(Table134[[#This Row],[Survived]]-AG170)^2</f>
        <v>0.23918242117453276</v>
      </c>
    </row>
    <row r="170" spans="1:34" x14ac:dyDescent="0.35">
      <c r="A170">
        <v>1</v>
      </c>
      <c r="B170" t="s">
        <v>9</v>
      </c>
      <c r="C170">
        <v>1</v>
      </c>
      <c r="D170" t="s">
        <v>10</v>
      </c>
      <c r="F170" s="2">
        <v>55</v>
      </c>
      <c r="G170">
        <v>0</v>
      </c>
      <c r="H170">
        <v>1</v>
      </c>
      <c r="I170" s="3">
        <f>Table134[Age]/$E$1</f>
        <v>0</v>
      </c>
      <c r="J170" s="3">
        <f>LOG10(Table134[Fare] + 1)</f>
        <v>1.7481880270062005</v>
      </c>
      <c r="K170" s="5">
        <v>1</v>
      </c>
      <c r="L170">
        <v>0</v>
      </c>
      <c r="M170">
        <f t="shared" si="10"/>
        <v>1</v>
      </c>
      <c r="N170">
        <f t="shared" si="11"/>
        <v>0</v>
      </c>
      <c r="O170">
        <f>IF(Table134[Sex]="male",1,0)</f>
        <v>0</v>
      </c>
      <c r="P170">
        <v>1</v>
      </c>
      <c r="AC170" s="3">
        <f>SUMPRODUCT(Table134[[#This Row],[SibSp]:[Ones]],$R$4:$AA$4)</f>
        <v>0.32129264711423589</v>
      </c>
      <c r="AD170" s="3">
        <f>SUMPRODUCT(Table134[[#This Row],[SibSp]:[Ones]],$R$5:$AA$5)</f>
        <v>0.18964455408122133</v>
      </c>
      <c r="AE170">
        <f t="shared" si="12"/>
        <v>0.32129264711423589</v>
      </c>
      <c r="AF170">
        <f t="shared" si="13"/>
        <v>0.18964455408122133</v>
      </c>
      <c r="AG170">
        <f t="shared" si="14"/>
        <v>0.51093720119545716</v>
      </c>
      <c r="AH170">
        <f>(Table134[[#This Row],[Survived]]-AG171)^2</f>
        <v>0.1538866822091344</v>
      </c>
    </row>
    <row r="171" spans="1:34" x14ac:dyDescent="0.35">
      <c r="A171">
        <v>0</v>
      </c>
      <c r="B171" t="s">
        <v>9</v>
      </c>
      <c r="C171">
        <v>3</v>
      </c>
      <c r="D171" t="s">
        <v>10</v>
      </c>
      <c r="E171">
        <v>45</v>
      </c>
      <c r="F171" s="2">
        <v>27.9</v>
      </c>
      <c r="G171">
        <v>1</v>
      </c>
      <c r="H171">
        <v>4</v>
      </c>
      <c r="I171" s="3">
        <f>Table134[Age]/$E$1</f>
        <v>0.5625</v>
      </c>
      <c r="J171" s="3">
        <f>LOG10(Table134[Fare] + 1)</f>
        <v>1.4608978427565478</v>
      </c>
      <c r="K171" s="5">
        <v>0</v>
      </c>
      <c r="L171">
        <v>0</v>
      </c>
      <c r="M171">
        <f t="shared" si="10"/>
        <v>1</v>
      </c>
      <c r="N171">
        <f t="shared" si="11"/>
        <v>0</v>
      </c>
      <c r="O171">
        <f>IF(Table134[Sex]="male",1,0)</f>
        <v>0</v>
      </c>
      <c r="P171">
        <v>1</v>
      </c>
      <c r="AC171" s="3">
        <f>SUMPRODUCT(Table134[[#This Row],[SibSp]:[Ones]],$R$4:$AA$4)</f>
        <v>0.49445583002727522</v>
      </c>
      <c r="AD171" s="3">
        <f>SUMPRODUCT(Table134[[#This Row],[SibSp]:[Ones]],$R$5:$AA$5)</f>
        <v>0.11326023936998597</v>
      </c>
      <c r="AE171">
        <f t="shared" si="12"/>
        <v>0.49445583002727522</v>
      </c>
      <c r="AF171">
        <f t="shared" si="13"/>
        <v>0.11326023936998597</v>
      </c>
      <c r="AG171">
        <f t="shared" si="14"/>
        <v>0.60771606939726119</v>
      </c>
      <c r="AH171">
        <f>(Table134[[#This Row],[Survived]]-AG172)^2</f>
        <v>0.1892208740492948</v>
      </c>
    </row>
    <row r="172" spans="1:34" x14ac:dyDescent="0.35">
      <c r="A172">
        <v>0</v>
      </c>
      <c r="B172" t="s">
        <v>9</v>
      </c>
      <c r="C172">
        <v>1</v>
      </c>
      <c r="D172" t="s">
        <v>8</v>
      </c>
      <c r="F172" s="2">
        <v>25.925000000000001</v>
      </c>
      <c r="G172">
        <v>0</v>
      </c>
      <c r="H172">
        <v>0</v>
      </c>
      <c r="I172" s="3">
        <f>Table134[Age]/$E$1</f>
        <v>0</v>
      </c>
      <c r="J172" s="3">
        <f>LOG10(Table134[Fare] + 1)</f>
        <v>1.4301557119700192</v>
      </c>
      <c r="K172" s="5">
        <v>1</v>
      </c>
      <c r="L172">
        <v>0</v>
      </c>
      <c r="M172">
        <f t="shared" si="10"/>
        <v>1</v>
      </c>
      <c r="N172">
        <f t="shared" si="11"/>
        <v>0</v>
      </c>
      <c r="O172">
        <f>IF(Table134[Sex]="male",1,0)</f>
        <v>1</v>
      </c>
      <c r="P172">
        <v>1</v>
      </c>
      <c r="AC172" s="3">
        <f>SUMPRODUCT(Table134[[#This Row],[SibSp]:[Ones]],$R$4:$AA$4)</f>
        <v>0.24535070342085169</v>
      </c>
      <c r="AD172" s="3">
        <f>SUMPRODUCT(Table134[[#This Row],[SibSp]:[Ones]],$R$5:$AA$5)</f>
        <v>0.18964455408122133</v>
      </c>
      <c r="AE172">
        <f t="shared" si="12"/>
        <v>0.24535070342085169</v>
      </c>
      <c r="AF172">
        <f t="shared" si="13"/>
        <v>0.18964455408122133</v>
      </c>
      <c r="AG172">
        <f t="shared" si="14"/>
        <v>0.43499525750207302</v>
      </c>
      <c r="AH172">
        <f>(Table134[[#This Row],[Survived]]-AG173)^2</f>
        <v>7.714228793562064E-2</v>
      </c>
    </row>
    <row r="173" spans="1:34" x14ac:dyDescent="0.35">
      <c r="A173">
        <v>0</v>
      </c>
      <c r="B173" t="s">
        <v>9</v>
      </c>
      <c r="C173">
        <v>3</v>
      </c>
      <c r="D173" t="s">
        <v>8</v>
      </c>
      <c r="E173">
        <v>28</v>
      </c>
      <c r="F173" s="2">
        <v>56.495800000000003</v>
      </c>
      <c r="G173">
        <v>0</v>
      </c>
      <c r="H173">
        <v>0</v>
      </c>
      <c r="I173" s="3">
        <f>Table134[Age]/$E$1</f>
        <v>0.35</v>
      </c>
      <c r="J173" s="3">
        <f>LOG10(Table134[Fare] + 1)</f>
        <v>1.7596361211514699</v>
      </c>
      <c r="K173" s="5">
        <v>0</v>
      </c>
      <c r="L173">
        <v>0</v>
      </c>
      <c r="M173">
        <f t="shared" si="10"/>
        <v>0</v>
      </c>
      <c r="N173">
        <f t="shared" si="11"/>
        <v>0</v>
      </c>
      <c r="O173">
        <f>IF(Table134[Sex]="male",1,0)</f>
        <v>1</v>
      </c>
      <c r="P173">
        <v>1</v>
      </c>
      <c r="AC173" s="3">
        <f>SUMPRODUCT(Table134[[#This Row],[SibSp]:[Ones]],$R$4:$AA$4)</f>
        <v>0.16691798953052778</v>
      </c>
      <c r="AD173" s="3">
        <f>SUMPRODUCT(Table134[[#This Row],[SibSp]:[Ones]],$R$5:$AA$5)</f>
        <v>0.11082701570920761</v>
      </c>
      <c r="AE173">
        <f t="shared" si="12"/>
        <v>0.16691798953052778</v>
      </c>
      <c r="AF173">
        <f t="shared" si="13"/>
        <v>0.11082701570920761</v>
      </c>
      <c r="AG173">
        <f t="shared" si="14"/>
        <v>0.27774500523973539</v>
      </c>
      <c r="AH173">
        <f>(Table134[[#This Row],[Survived]]-AG174)^2</f>
        <v>0.1892208740492948</v>
      </c>
    </row>
    <row r="174" spans="1:34" x14ac:dyDescent="0.35">
      <c r="A174">
        <v>0</v>
      </c>
      <c r="B174" t="s">
        <v>9</v>
      </c>
      <c r="C174">
        <v>1</v>
      </c>
      <c r="D174" t="s">
        <v>8</v>
      </c>
      <c r="E174">
        <v>61</v>
      </c>
      <c r="F174" s="2">
        <v>33.5</v>
      </c>
      <c r="G174">
        <v>0</v>
      </c>
      <c r="H174">
        <v>0</v>
      </c>
      <c r="I174" s="3">
        <f>Table134[Age]/$E$1</f>
        <v>0.76249999999999996</v>
      </c>
      <c r="J174" s="3">
        <f>LOG10(Table134[Fare] + 1)</f>
        <v>1.5378190950732742</v>
      </c>
      <c r="K174" s="5">
        <v>1</v>
      </c>
      <c r="L174">
        <v>0</v>
      </c>
      <c r="M174">
        <f t="shared" si="10"/>
        <v>1</v>
      </c>
      <c r="N174">
        <f t="shared" si="11"/>
        <v>0</v>
      </c>
      <c r="O174">
        <f>IF(Table134[Sex]="male",1,0)</f>
        <v>1</v>
      </c>
      <c r="P174">
        <v>1</v>
      </c>
      <c r="AC174" s="3">
        <f>SUMPRODUCT(Table134[[#This Row],[SibSp]:[Ones]],$R$4:$AA$4)</f>
        <v>0.24535070342085169</v>
      </c>
      <c r="AD174" s="3">
        <f>SUMPRODUCT(Table134[[#This Row],[SibSp]:[Ones]],$R$5:$AA$5)</f>
        <v>0.18964455408122133</v>
      </c>
      <c r="AE174">
        <f t="shared" si="12"/>
        <v>0.24535070342085169</v>
      </c>
      <c r="AF174">
        <f t="shared" si="13"/>
        <v>0.18964455408122133</v>
      </c>
      <c r="AG174">
        <f t="shared" si="14"/>
        <v>0.43499525750207302</v>
      </c>
      <c r="AH174">
        <f>(Table134[[#This Row],[Survived]]-AG175)^2</f>
        <v>0.1443165931686296</v>
      </c>
    </row>
    <row r="175" spans="1:34" x14ac:dyDescent="0.35">
      <c r="A175">
        <v>0</v>
      </c>
      <c r="B175" t="s">
        <v>12</v>
      </c>
      <c r="C175">
        <v>3</v>
      </c>
      <c r="D175" t="s">
        <v>8</v>
      </c>
      <c r="E175">
        <v>4</v>
      </c>
      <c r="F175" s="2">
        <v>29.125</v>
      </c>
      <c r="G175">
        <v>4</v>
      </c>
      <c r="H175">
        <v>1</v>
      </c>
      <c r="I175" s="3">
        <f>Table134[Age]/$E$1</f>
        <v>0.05</v>
      </c>
      <c r="J175" s="3">
        <f>LOG10(Table134[Fare] + 1)</f>
        <v>1.4789270555829248</v>
      </c>
      <c r="K175" s="5">
        <v>0</v>
      </c>
      <c r="L175">
        <v>0</v>
      </c>
      <c r="M175">
        <f t="shared" si="10"/>
        <v>1</v>
      </c>
      <c r="N175">
        <f t="shared" si="11"/>
        <v>0</v>
      </c>
      <c r="O175">
        <f>IF(Table134[Sex]="male",1,0)</f>
        <v>1</v>
      </c>
      <c r="P175">
        <v>1</v>
      </c>
      <c r="AC175" s="3">
        <f>SUMPRODUCT(Table134[[#This Row],[SibSp]:[Ones]],$R$4:$AA$4)</f>
        <v>0.26662999894712269</v>
      </c>
      <c r="AD175" s="3">
        <f>SUMPRODUCT(Table134[[#This Row],[SibSp]:[Ones]],$R$5:$AA$5)</f>
        <v>0.11326023936998597</v>
      </c>
      <c r="AE175">
        <f t="shared" si="12"/>
        <v>0.26662999894712269</v>
      </c>
      <c r="AF175">
        <f t="shared" si="13"/>
        <v>0.11326023936998597</v>
      </c>
      <c r="AG175">
        <f t="shared" si="14"/>
        <v>0.37989023831710866</v>
      </c>
      <c r="AH175">
        <f>(Table134[[#This Row],[Survived]]-AG176)^2</f>
        <v>0.12509445784561915</v>
      </c>
    </row>
    <row r="176" spans="1:34" x14ac:dyDescent="0.35">
      <c r="A176">
        <v>1</v>
      </c>
      <c r="B176" t="s">
        <v>9</v>
      </c>
      <c r="C176">
        <v>3</v>
      </c>
      <c r="D176" t="s">
        <v>10</v>
      </c>
      <c r="E176">
        <v>1</v>
      </c>
      <c r="F176" s="2">
        <v>11.1333</v>
      </c>
      <c r="G176">
        <v>1</v>
      </c>
      <c r="H176">
        <v>1</v>
      </c>
      <c r="I176" s="3">
        <f>Table134[Age]/$E$1</f>
        <v>1.2500000000000001E-2</v>
      </c>
      <c r="J176" s="3">
        <f>LOG10(Table134[Fare] + 1)</f>
        <v>1.0839789358110461</v>
      </c>
      <c r="K176" s="5">
        <v>0</v>
      </c>
      <c r="L176">
        <v>0</v>
      </c>
      <c r="M176">
        <f t="shared" si="10"/>
        <v>0</v>
      </c>
      <c r="N176">
        <f t="shared" si="11"/>
        <v>1</v>
      </c>
      <c r="O176">
        <f>IF(Table134[Sex]="male",1,0)</f>
        <v>0</v>
      </c>
      <c r="P176">
        <v>1</v>
      </c>
      <c r="AC176" s="3">
        <f>SUMPRODUCT(Table134[[#This Row],[SibSp]:[Ones]],$R$4:$AA$4)</f>
        <v>0.24285993322391197</v>
      </c>
      <c r="AD176" s="3">
        <f>SUMPRODUCT(Table134[[#This Row],[SibSp]:[Ones]],$R$5:$AA$5)</f>
        <v>0.11082701570920761</v>
      </c>
      <c r="AE176">
        <f t="shared" si="12"/>
        <v>0.24285993322391197</v>
      </c>
      <c r="AF176">
        <f t="shared" si="13"/>
        <v>0.11082701570920761</v>
      </c>
      <c r="AG176">
        <f t="shared" si="14"/>
        <v>0.35368694893311958</v>
      </c>
      <c r="AH176">
        <f>(Table134[[#This Row],[Survived]]-AG177)^2</f>
        <v>0.48448797655722153</v>
      </c>
    </row>
    <row r="177" spans="1:34" x14ac:dyDescent="0.35">
      <c r="A177">
        <v>0</v>
      </c>
      <c r="B177" t="s">
        <v>9</v>
      </c>
      <c r="C177">
        <v>3</v>
      </c>
      <c r="D177" t="s">
        <v>8</v>
      </c>
      <c r="E177">
        <v>21</v>
      </c>
      <c r="F177" s="2">
        <v>7.9249999999999998</v>
      </c>
      <c r="G177">
        <v>0</v>
      </c>
      <c r="H177">
        <v>0</v>
      </c>
      <c r="I177" s="3">
        <f>Table134[Age]/$E$1</f>
        <v>0.26250000000000001</v>
      </c>
      <c r="J177" s="3">
        <f>LOG10(Table134[Fare] + 1)</f>
        <v>0.95060822478423079</v>
      </c>
      <c r="K177" s="5">
        <v>0</v>
      </c>
      <c r="L177">
        <v>0</v>
      </c>
      <c r="M177">
        <f t="shared" si="10"/>
        <v>1</v>
      </c>
      <c r="N177">
        <f t="shared" si="11"/>
        <v>0</v>
      </c>
      <c r="O177">
        <f>IF(Table134[Sex]="male",1,0)</f>
        <v>1</v>
      </c>
      <c r="P177">
        <v>1</v>
      </c>
      <c r="AC177" s="3">
        <f>SUMPRODUCT(Table134[[#This Row],[SibSp]:[Ones]],$R$4:$AA$4)</f>
        <v>0.1906880552537385</v>
      </c>
      <c r="AD177" s="3">
        <f>SUMPRODUCT(Table134[[#This Row],[SibSp]:[Ones]],$R$5:$AA$5)</f>
        <v>0.11326023936998597</v>
      </c>
      <c r="AE177">
        <f t="shared" si="12"/>
        <v>0.1906880552537385</v>
      </c>
      <c r="AF177">
        <f t="shared" si="13"/>
        <v>0.11326023936998597</v>
      </c>
      <c r="AG177">
        <f t="shared" si="14"/>
        <v>0.30394829462372447</v>
      </c>
      <c r="AH177">
        <f>(Table134[[#This Row],[Survived]]-AG178)^2</f>
        <v>0.1892208740492948</v>
      </c>
    </row>
    <row r="178" spans="1:34" x14ac:dyDescent="0.35">
      <c r="A178">
        <v>0</v>
      </c>
      <c r="B178" t="s">
        <v>11</v>
      </c>
      <c r="C178">
        <v>1</v>
      </c>
      <c r="D178" t="s">
        <v>8</v>
      </c>
      <c r="E178">
        <v>56</v>
      </c>
      <c r="F178" s="2">
        <v>30.695799999999998</v>
      </c>
      <c r="G178">
        <v>0</v>
      </c>
      <c r="H178">
        <v>0</v>
      </c>
      <c r="I178" s="3">
        <f>Table134[Age]/$E$1</f>
        <v>0.7</v>
      </c>
      <c r="J178" s="3">
        <f>LOG10(Table134[Fare] + 1)</f>
        <v>1.5010017178117605</v>
      </c>
      <c r="K178" s="5">
        <v>1</v>
      </c>
      <c r="L178">
        <v>0</v>
      </c>
      <c r="M178">
        <f t="shared" si="10"/>
        <v>1</v>
      </c>
      <c r="N178">
        <f t="shared" si="11"/>
        <v>0</v>
      </c>
      <c r="O178">
        <f>IF(Table134[Sex]="male",1,0)</f>
        <v>1</v>
      </c>
      <c r="P178">
        <v>1</v>
      </c>
      <c r="AC178" s="3">
        <f>SUMPRODUCT(Table134[[#This Row],[SibSp]:[Ones]],$R$4:$AA$4)</f>
        <v>0.24535070342085169</v>
      </c>
      <c r="AD178" s="3">
        <f>SUMPRODUCT(Table134[[#This Row],[SibSp]:[Ones]],$R$5:$AA$5)</f>
        <v>0.18964455408122133</v>
      </c>
      <c r="AE178">
        <f t="shared" si="12"/>
        <v>0.24535070342085169</v>
      </c>
      <c r="AF178">
        <f t="shared" si="13"/>
        <v>0.18964455408122133</v>
      </c>
      <c r="AG178">
        <f t="shared" si="14"/>
        <v>0.43499525750207302</v>
      </c>
      <c r="AH178">
        <f>(Table134[[#This Row],[Survived]]-AG179)^2</f>
        <v>0.12509445784561915</v>
      </c>
    </row>
    <row r="179" spans="1:34" x14ac:dyDescent="0.35">
      <c r="A179">
        <v>0</v>
      </c>
      <c r="B179" t="s">
        <v>9</v>
      </c>
      <c r="C179">
        <v>3</v>
      </c>
      <c r="D179" t="s">
        <v>8</v>
      </c>
      <c r="E179">
        <v>18</v>
      </c>
      <c r="F179" s="2">
        <v>7.8541999999999996</v>
      </c>
      <c r="G179">
        <v>1</v>
      </c>
      <c r="H179">
        <v>1</v>
      </c>
      <c r="I179" s="3">
        <f>Table134[Age]/$E$1</f>
        <v>0.22500000000000001</v>
      </c>
      <c r="J179" s="3">
        <f>LOG10(Table134[Fare] + 1)</f>
        <v>0.94714932766263737</v>
      </c>
      <c r="K179" s="5">
        <v>0</v>
      </c>
      <c r="L179">
        <v>0</v>
      </c>
      <c r="M179">
        <f t="shared" si="10"/>
        <v>0</v>
      </c>
      <c r="N179">
        <f t="shared" si="11"/>
        <v>1</v>
      </c>
      <c r="O179">
        <f>IF(Table134[Sex]="male",1,0)</f>
        <v>1</v>
      </c>
      <c r="P179">
        <v>1</v>
      </c>
      <c r="AC179" s="3">
        <f>SUMPRODUCT(Table134[[#This Row],[SibSp]:[Ones]],$R$4:$AA$4)</f>
        <v>0.24285993322391197</v>
      </c>
      <c r="AD179" s="3">
        <f>SUMPRODUCT(Table134[[#This Row],[SibSp]:[Ones]],$R$5:$AA$5)</f>
        <v>0.11082701570920761</v>
      </c>
      <c r="AE179">
        <f t="shared" si="12"/>
        <v>0.24285993322391197</v>
      </c>
      <c r="AF179">
        <f t="shared" si="13"/>
        <v>0.11082701570920761</v>
      </c>
      <c r="AG179">
        <f t="shared" si="14"/>
        <v>0.35368694893311958</v>
      </c>
      <c r="AH179">
        <f>(Table134[[#This Row],[Survived]]-AG180)^2</f>
        <v>0.1443165931686296</v>
      </c>
    </row>
    <row r="180" spans="1:34" x14ac:dyDescent="0.35">
      <c r="A180">
        <v>0</v>
      </c>
      <c r="B180" t="s">
        <v>9</v>
      </c>
      <c r="C180">
        <v>3</v>
      </c>
      <c r="D180" t="s">
        <v>8</v>
      </c>
      <c r="F180" s="2">
        <v>25.466699999999999</v>
      </c>
      <c r="G180">
        <v>3</v>
      </c>
      <c r="H180">
        <v>1</v>
      </c>
      <c r="I180" s="3">
        <f>Table134[Age]/$E$1</f>
        <v>0</v>
      </c>
      <c r="J180" s="3">
        <f>LOG10(Table134[Fare] + 1)</f>
        <v>1.4226997946774695</v>
      </c>
      <c r="K180" s="5">
        <v>0</v>
      </c>
      <c r="L180">
        <v>0</v>
      </c>
      <c r="M180">
        <f t="shared" si="10"/>
        <v>1</v>
      </c>
      <c r="N180">
        <f t="shared" si="11"/>
        <v>0</v>
      </c>
      <c r="O180">
        <f>IF(Table134[Sex]="male",1,0)</f>
        <v>1</v>
      </c>
      <c r="P180">
        <v>1</v>
      </c>
      <c r="AC180" s="3">
        <f>SUMPRODUCT(Table134[[#This Row],[SibSp]:[Ones]],$R$4:$AA$4)</f>
        <v>0.26662999894712269</v>
      </c>
      <c r="AD180" s="3">
        <f>SUMPRODUCT(Table134[[#This Row],[SibSp]:[Ones]],$R$5:$AA$5)</f>
        <v>0.11326023936998597</v>
      </c>
      <c r="AE180">
        <f t="shared" si="12"/>
        <v>0.26662999894712269</v>
      </c>
      <c r="AF180">
        <f t="shared" si="13"/>
        <v>0.11326023936998597</v>
      </c>
      <c r="AG180">
        <f t="shared" si="14"/>
        <v>0.37989023831710866</v>
      </c>
      <c r="AH180">
        <f>(Table134[[#This Row],[Survived]]-AG181)^2</f>
        <v>0.1892208740492948</v>
      </c>
    </row>
    <row r="181" spans="1:34" x14ac:dyDescent="0.35">
      <c r="A181">
        <v>0</v>
      </c>
      <c r="B181" t="s">
        <v>11</v>
      </c>
      <c r="C181">
        <v>1</v>
      </c>
      <c r="D181" t="s">
        <v>10</v>
      </c>
      <c r="E181">
        <v>50</v>
      </c>
      <c r="F181" s="2">
        <v>28.712499999999999</v>
      </c>
      <c r="G181">
        <v>0</v>
      </c>
      <c r="H181">
        <v>0</v>
      </c>
      <c r="I181" s="3">
        <f>Table134[Age]/$E$1</f>
        <v>0.625</v>
      </c>
      <c r="J181" s="3">
        <f>LOG10(Table134[Fare] + 1)</f>
        <v>1.4729391947362367</v>
      </c>
      <c r="K181" s="5">
        <v>1</v>
      </c>
      <c r="L181">
        <v>0</v>
      </c>
      <c r="M181">
        <f t="shared" si="10"/>
        <v>1</v>
      </c>
      <c r="N181">
        <f t="shared" si="11"/>
        <v>0</v>
      </c>
      <c r="O181">
        <f>IF(Table134[Sex]="male",1,0)</f>
        <v>0</v>
      </c>
      <c r="P181">
        <v>1</v>
      </c>
      <c r="AC181" s="3">
        <f>SUMPRODUCT(Table134[[#This Row],[SibSp]:[Ones]],$R$4:$AA$4)</f>
        <v>0.24535070342085169</v>
      </c>
      <c r="AD181" s="3">
        <f>SUMPRODUCT(Table134[[#This Row],[SibSp]:[Ones]],$R$5:$AA$5)</f>
        <v>0.18964455408122133</v>
      </c>
      <c r="AE181">
        <f t="shared" si="12"/>
        <v>0.24535070342085169</v>
      </c>
      <c r="AF181">
        <f t="shared" si="13"/>
        <v>0.18964455408122133</v>
      </c>
      <c r="AG181">
        <f t="shared" si="14"/>
        <v>0.43499525750207302</v>
      </c>
      <c r="AH181">
        <f>(Table134[[#This Row],[Survived]]-AG182)^2</f>
        <v>9.2384565804670415E-2</v>
      </c>
    </row>
    <row r="182" spans="1:34" x14ac:dyDescent="0.35">
      <c r="A182">
        <v>0</v>
      </c>
      <c r="B182" t="s">
        <v>9</v>
      </c>
      <c r="C182">
        <v>2</v>
      </c>
      <c r="D182" t="s">
        <v>8</v>
      </c>
      <c r="E182">
        <v>30</v>
      </c>
      <c r="F182" s="2">
        <v>13</v>
      </c>
      <c r="G182">
        <v>0</v>
      </c>
      <c r="H182">
        <v>0</v>
      </c>
      <c r="I182" s="3">
        <f>Table134[Age]/$E$1</f>
        <v>0.375</v>
      </c>
      <c r="J182" s="3">
        <f>LOG10(Table134[Fare] + 1)</f>
        <v>1.146128035678238</v>
      </c>
      <c r="K182" s="5">
        <v>0</v>
      </c>
      <c r="L182">
        <v>1</v>
      </c>
      <c r="M182">
        <f t="shared" si="10"/>
        <v>1</v>
      </c>
      <c r="N182">
        <f t="shared" si="11"/>
        <v>0</v>
      </c>
      <c r="O182">
        <f>IF(Table134[Sex]="male",1,0)</f>
        <v>1</v>
      </c>
      <c r="P182">
        <v>1</v>
      </c>
      <c r="AC182" s="3">
        <f>SUMPRODUCT(Table134[[#This Row],[SibSp]:[Ones]],$R$4:$AA$4)</f>
        <v>0.1906880552537385</v>
      </c>
      <c r="AD182" s="3">
        <f>SUMPRODUCT(Table134[[#This Row],[SibSp]:[Ones]],$R$5:$AA$5)</f>
        <v>0.11326023936998597</v>
      </c>
      <c r="AE182">
        <f t="shared" si="12"/>
        <v>0.1906880552537385</v>
      </c>
      <c r="AF182">
        <f t="shared" si="13"/>
        <v>0.11326023936998597</v>
      </c>
      <c r="AG182">
        <f t="shared" si="14"/>
        <v>0.30394829462372447</v>
      </c>
      <c r="AH182">
        <f>(Table134[[#This Row],[Survived]]-AG183)^2</f>
        <v>7.714228793562064E-2</v>
      </c>
    </row>
    <row r="183" spans="1:34" x14ac:dyDescent="0.35">
      <c r="A183">
        <v>0</v>
      </c>
      <c r="B183" t="s">
        <v>9</v>
      </c>
      <c r="C183">
        <v>3</v>
      </c>
      <c r="D183" t="s">
        <v>8</v>
      </c>
      <c r="E183">
        <v>36</v>
      </c>
      <c r="F183" s="2">
        <v>0</v>
      </c>
      <c r="G183">
        <v>0</v>
      </c>
      <c r="H183">
        <v>0</v>
      </c>
      <c r="I183" s="3">
        <f>Table134[Age]/$E$1</f>
        <v>0.45</v>
      </c>
      <c r="J183" s="3">
        <f>LOG10(Table134[Fare] + 1)</f>
        <v>0</v>
      </c>
      <c r="K183" s="5">
        <v>0</v>
      </c>
      <c r="L183">
        <v>0</v>
      </c>
      <c r="M183">
        <f t="shared" si="10"/>
        <v>0</v>
      </c>
      <c r="N183">
        <f t="shared" si="11"/>
        <v>1</v>
      </c>
      <c r="O183">
        <f>IF(Table134[Sex]="male",1,0)</f>
        <v>1</v>
      </c>
      <c r="P183">
        <v>1</v>
      </c>
      <c r="AC183" s="3">
        <f>SUMPRODUCT(Table134[[#This Row],[SibSp]:[Ones]],$R$4:$AA$4)</f>
        <v>0.16691798953052778</v>
      </c>
      <c r="AD183" s="3">
        <f>SUMPRODUCT(Table134[[#This Row],[SibSp]:[Ones]],$R$5:$AA$5)</f>
        <v>0.11082701570920761</v>
      </c>
      <c r="AE183">
        <f t="shared" si="12"/>
        <v>0.16691798953052778</v>
      </c>
      <c r="AF183">
        <f t="shared" si="13"/>
        <v>0.11082701570920761</v>
      </c>
      <c r="AG183">
        <f t="shared" si="14"/>
        <v>0.27774500523973539</v>
      </c>
      <c r="AH183">
        <f>(Table134[[#This Row],[Survived]]-AG184)^2</f>
        <v>0.20778297815644703</v>
      </c>
    </row>
    <row r="184" spans="1:34" x14ac:dyDescent="0.35">
      <c r="A184">
        <v>0</v>
      </c>
      <c r="B184" t="s">
        <v>9</v>
      </c>
      <c r="C184">
        <v>3</v>
      </c>
      <c r="D184" t="s">
        <v>10</v>
      </c>
      <c r="F184" s="2">
        <v>69.55</v>
      </c>
      <c r="G184">
        <v>8</v>
      </c>
      <c r="H184">
        <v>2</v>
      </c>
      <c r="I184" s="3">
        <f>Table134[Age]/$E$1</f>
        <v>0</v>
      </c>
      <c r="J184" s="3">
        <f>LOG10(Table134[Fare] + 1)</f>
        <v>1.8484970180903666</v>
      </c>
      <c r="K184" s="5">
        <v>0</v>
      </c>
      <c r="L184">
        <v>0</v>
      </c>
      <c r="M184">
        <f t="shared" si="10"/>
        <v>1</v>
      </c>
      <c r="N184">
        <f t="shared" si="11"/>
        <v>0</v>
      </c>
      <c r="O184">
        <f>IF(Table134[Sex]="male",1,0)</f>
        <v>0</v>
      </c>
      <c r="P184">
        <v>1</v>
      </c>
      <c r="AC184" s="3">
        <f>SUMPRODUCT(Table134[[#This Row],[SibSp]:[Ones]],$R$4:$AA$4)</f>
        <v>0.34257194264050683</v>
      </c>
      <c r="AD184" s="3">
        <f>SUMPRODUCT(Table134[[#This Row],[SibSp]:[Ones]],$R$5:$AA$5)</f>
        <v>0.11326023936998597</v>
      </c>
      <c r="AE184">
        <f t="shared" si="12"/>
        <v>0.34257194264050683</v>
      </c>
      <c r="AF184">
        <f t="shared" si="13"/>
        <v>0.11326023936998597</v>
      </c>
      <c r="AG184">
        <f t="shared" si="14"/>
        <v>0.4558321820104928</v>
      </c>
      <c r="AH184">
        <f>(Table134[[#This Row],[Survived]]-AG185)^2</f>
        <v>9.2384565804670415E-2</v>
      </c>
    </row>
    <row r="185" spans="1:34" x14ac:dyDescent="0.35">
      <c r="A185">
        <v>0</v>
      </c>
      <c r="B185" t="s">
        <v>11</v>
      </c>
      <c r="C185">
        <v>2</v>
      </c>
      <c r="D185" t="s">
        <v>8</v>
      </c>
      <c r="F185" s="2">
        <v>15.05</v>
      </c>
      <c r="G185">
        <v>0</v>
      </c>
      <c r="H185">
        <v>0</v>
      </c>
      <c r="I185" s="3">
        <f>Table134[Age]/$E$1</f>
        <v>0</v>
      </c>
      <c r="J185" s="3">
        <f>LOG10(Table134[Fare] + 1)</f>
        <v>1.2054750367408908</v>
      </c>
      <c r="K185" s="5">
        <v>0</v>
      </c>
      <c r="L185">
        <v>1</v>
      </c>
      <c r="M185">
        <f t="shared" si="10"/>
        <v>1</v>
      </c>
      <c r="N185">
        <f t="shared" si="11"/>
        <v>0</v>
      </c>
      <c r="O185">
        <f>IF(Table134[Sex]="male",1,0)</f>
        <v>1</v>
      </c>
      <c r="P185">
        <v>1</v>
      </c>
      <c r="AC185" s="3">
        <f>SUMPRODUCT(Table134[[#This Row],[SibSp]:[Ones]],$R$4:$AA$4)</f>
        <v>0.1906880552537385</v>
      </c>
      <c r="AD185" s="3">
        <f>SUMPRODUCT(Table134[[#This Row],[SibSp]:[Ones]],$R$5:$AA$5)</f>
        <v>0.11326023936998597</v>
      </c>
      <c r="AE185">
        <f t="shared" si="12"/>
        <v>0.1906880552537385</v>
      </c>
      <c r="AF185">
        <f t="shared" si="13"/>
        <v>0.11326023936998597</v>
      </c>
      <c r="AG185">
        <f t="shared" si="14"/>
        <v>0.30394829462372447</v>
      </c>
      <c r="AH185">
        <f>(Table134[[#This Row],[Survived]]-AG186)^2</f>
        <v>0.20778297815644703</v>
      </c>
    </row>
    <row r="186" spans="1:34" x14ac:dyDescent="0.35">
      <c r="A186">
        <v>0</v>
      </c>
      <c r="B186" t="s">
        <v>9</v>
      </c>
      <c r="C186">
        <v>3</v>
      </c>
      <c r="D186" t="s">
        <v>8</v>
      </c>
      <c r="E186">
        <v>9</v>
      </c>
      <c r="F186" s="2">
        <v>31.387499999999999</v>
      </c>
      <c r="G186">
        <v>4</v>
      </c>
      <c r="H186">
        <v>2</v>
      </c>
      <c r="I186" s="3">
        <f>Table134[Age]/$E$1</f>
        <v>0.1125</v>
      </c>
      <c r="J186" s="3">
        <f>LOG10(Table134[Fare] + 1)</f>
        <v>1.5103774259938814</v>
      </c>
      <c r="K186" s="5">
        <v>0</v>
      </c>
      <c r="L186">
        <v>0</v>
      </c>
      <c r="M186">
        <f t="shared" si="10"/>
        <v>1</v>
      </c>
      <c r="N186">
        <f t="shared" si="11"/>
        <v>0</v>
      </c>
      <c r="O186">
        <f>IF(Table134[Sex]="male",1,0)</f>
        <v>1</v>
      </c>
      <c r="P186">
        <v>1</v>
      </c>
      <c r="AC186" s="3">
        <f>SUMPRODUCT(Table134[[#This Row],[SibSp]:[Ones]],$R$4:$AA$4)</f>
        <v>0.34257194264050683</v>
      </c>
      <c r="AD186" s="3">
        <f>SUMPRODUCT(Table134[[#This Row],[SibSp]:[Ones]],$R$5:$AA$5)</f>
        <v>0.11326023936998597</v>
      </c>
      <c r="AE186">
        <f t="shared" si="12"/>
        <v>0.34257194264050683</v>
      </c>
      <c r="AF186">
        <f t="shared" si="13"/>
        <v>0.11326023936998597</v>
      </c>
      <c r="AG186">
        <f t="shared" si="14"/>
        <v>0.4558321820104928</v>
      </c>
      <c r="AH186">
        <f>(Table134[[#This Row],[Survived]]-AG187)^2</f>
        <v>0.1443165931686296</v>
      </c>
    </row>
    <row r="187" spans="1:34" x14ac:dyDescent="0.35">
      <c r="A187">
        <v>1</v>
      </c>
      <c r="B187" t="s">
        <v>9</v>
      </c>
      <c r="C187">
        <v>2</v>
      </c>
      <c r="D187" t="s">
        <v>8</v>
      </c>
      <c r="E187">
        <v>1</v>
      </c>
      <c r="F187" s="2">
        <v>39</v>
      </c>
      <c r="G187">
        <v>2</v>
      </c>
      <c r="H187">
        <v>1</v>
      </c>
      <c r="I187" s="3">
        <f>Table134[Age]/$E$1</f>
        <v>1.2500000000000001E-2</v>
      </c>
      <c r="J187" s="3">
        <f>LOG10(Table134[Fare] + 1)</f>
        <v>1.6020599913279623</v>
      </c>
      <c r="K187" s="5">
        <v>0</v>
      </c>
      <c r="L187">
        <v>1</v>
      </c>
      <c r="M187">
        <f t="shared" si="10"/>
        <v>1</v>
      </c>
      <c r="N187">
        <f t="shared" si="11"/>
        <v>0</v>
      </c>
      <c r="O187">
        <f>IF(Table134[Sex]="male",1,0)</f>
        <v>1</v>
      </c>
      <c r="P187">
        <v>1</v>
      </c>
      <c r="AC187" s="3">
        <f>SUMPRODUCT(Table134[[#This Row],[SibSp]:[Ones]],$R$4:$AA$4)</f>
        <v>0.26662999894712269</v>
      </c>
      <c r="AD187" s="3">
        <f>SUMPRODUCT(Table134[[#This Row],[SibSp]:[Ones]],$R$5:$AA$5)</f>
        <v>0.11326023936998597</v>
      </c>
      <c r="AE187">
        <f t="shared" si="12"/>
        <v>0.26662999894712269</v>
      </c>
      <c r="AF187">
        <f t="shared" si="13"/>
        <v>0.11326023936998597</v>
      </c>
      <c r="AG187">
        <f t="shared" si="14"/>
        <v>0.37989023831710866</v>
      </c>
      <c r="AH187">
        <f>(Table134[[#This Row],[Survived]]-AG188)^2</f>
        <v>0.32532320012646843</v>
      </c>
    </row>
    <row r="188" spans="1:34" x14ac:dyDescent="0.35">
      <c r="A188">
        <v>1</v>
      </c>
      <c r="B188" t="s">
        <v>9</v>
      </c>
      <c r="C188">
        <v>3</v>
      </c>
      <c r="D188" t="s">
        <v>10</v>
      </c>
      <c r="E188">
        <v>4</v>
      </c>
      <c r="F188" s="2">
        <v>22.024999999999999</v>
      </c>
      <c r="G188">
        <v>0</v>
      </c>
      <c r="H188">
        <v>2</v>
      </c>
      <c r="I188" s="3">
        <f>Table134[Age]/$E$1</f>
        <v>0.05</v>
      </c>
      <c r="J188" s="3">
        <f>LOG10(Table134[Fare] + 1)</f>
        <v>1.3621996388688864</v>
      </c>
      <c r="K188" s="5">
        <v>0</v>
      </c>
      <c r="L188">
        <v>0</v>
      </c>
      <c r="M188">
        <f t="shared" si="10"/>
        <v>0</v>
      </c>
      <c r="N188">
        <f t="shared" si="11"/>
        <v>0</v>
      </c>
      <c r="O188">
        <f>IF(Table134[Sex]="male",1,0)</f>
        <v>0</v>
      </c>
      <c r="P188">
        <v>1</v>
      </c>
      <c r="AC188" s="3">
        <f>SUMPRODUCT(Table134[[#This Row],[SibSp]:[Ones]],$R$4:$AA$4)</f>
        <v>0.31880187691729611</v>
      </c>
      <c r="AD188" s="3">
        <f>SUMPRODUCT(Table134[[#This Row],[SibSp]:[Ones]],$R$5:$AA$5)</f>
        <v>0.11082701570920761</v>
      </c>
      <c r="AE188">
        <f t="shared" si="12"/>
        <v>0.31880187691729611</v>
      </c>
      <c r="AF188">
        <f t="shared" si="13"/>
        <v>0.11082701570920761</v>
      </c>
      <c r="AG188">
        <f t="shared" si="14"/>
        <v>0.42962889262650372</v>
      </c>
      <c r="AH188">
        <f>(Table134[[#This Row],[Survived]]-AG189)^2</f>
        <v>0.31923035904514879</v>
      </c>
    </row>
    <row r="189" spans="1:34" x14ac:dyDescent="0.35">
      <c r="A189">
        <v>0</v>
      </c>
      <c r="B189" t="s">
        <v>9</v>
      </c>
      <c r="C189">
        <v>1</v>
      </c>
      <c r="D189" t="s">
        <v>8</v>
      </c>
      <c r="F189" s="2">
        <v>50</v>
      </c>
      <c r="G189">
        <v>0</v>
      </c>
      <c r="H189">
        <v>0</v>
      </c>
      <c r="I189" s="3">
        <f>Table134[Age]/$E$1</f>
        <v>0</v>
      </c>
      <c r="J189" s="3">
        <f>LOG10(Table134[Fare] + 1)</f>
        <v>1.7075701760979363</v>
      </c>
      <c r="K189" s="5">
        <v>1</v>
      </c>
      <c r="L189">
        <v>0</v>
      </c>
      <c r="M189">
        <f t="shared" si="10"/>
        <v>1</v>
      </c>
      <c r="N189">
        <f t="shared" si="11"/>
        <v>0</v>
      </c>
      <c r="O189">
        <f>IF(Table134[Sex]="male",1,0)</f>
        <v>1</v>
      </c>
      <c r="P189">
        <v>1</v>
      </c>
      <c r="AC189" s="3">
        <f>SUMPRODUCT(Table134[[#This Row],[SibSp]:[Ones]],$R$4:$AA$4)</f>
        <v>0.24535070342085169</v>
      </c>
      <c r="AD189" s="3">
        <f>SUMPRODUCT(Table134[[#This Row],[SibSp]:[Ones]],$R$5:$AA$5)</f>
        <v>0.18964455408122133</v>
      </c>
      <c r="AE189">
        <f t="shared" si="12"/>
        <v>0.24535070342085169</v>
      </c>
      <c r="AF189">
        <f t="shared" si="13"/>
        <v>0.18964455408122133</v>
      </c>
      <c r="AG189">
        <f t="shared" si="14"/>
        <v>0.43499525750207302</v>
      </c>
      <c r="AH189">
        <f>(Table134[[#This Row],[Survived]]-AG190)^2</f>
        <v>7.714228793562064E-2</v>
      </c>
    </row>
    <row r="190" spans="1:34" x14ac:dyDescent="0.35">
      <c r="A190">
        <v>1</v>
      </c>
      <c r="B190" t="s">
        <v>12</v>
      </c>
      <c r="C190">
        <v>3</v>
      </c>
      <c r="D190" t="s">
        <v>10</v>
      </c>
      <c r="F190" s="2">
        <v>15.5</v>
      </c>
      <c r="G190">
        <v>1</v>
      </c>
      <c r="H190">
        <v>0</v>
      </c>
      <c r="I190" s="3">
        <f>Table134[Age]/$E$1</f>
        <v>0</v>
      </c>
      <c r="J190" s="3">
        <f>LOG10(Table134[Fare] + 1)</f>
        <v>1.2174839442139063</v>
      </c>
      <c r="K190" s="5">
        <v>0</v>
      </c>
      <c r="L190">
        <v>0</v>
      </c>
      <c r="M190">
        <f t="shared" si="10"/>
        <v>0</v>
      </c>
      <c r="N190">
        <f t="shared" si="11"/>
        <v>0</v>
      </c>
      <c r="O190">
        <f>IF(Table134[Sex]="male",1,0)</f>
        <v>0</v>
      </c>
      <c r="P190">
        <v>1</v>
      </c>
      <c r="AC190" s="3">
        <f>SUMPRODUCT(Table134[[#This Row],[SibSp]:[Ones]],$R$4:$AA$4)</f>
        <v>0.16691798953052778</v>
      </c>
      <c r="AD190" s="3">
        <f>SUMPRODUCT(Table134[[#This Row],[SibSp]:[Ones]],$R$5:$AA$5)</f>
        <v>0.11082701570920761</v>
      </c>
      <c r="AE190">
        <f t="shared" si="12"/>
        <v>0.16691798953052778</v>
      </c>
      <c r="AF190">
        <f t="shared" si="13"/>
        <v>0.11082701570920761</v>
      </c>
      <c r="AG190">
        <f t="shared" si="14"/>
        <v>0.27774500523973539</v>
      </c>
      <c r="AH190">
        <f>(Table134[[#This Row],[Survived]]-AG191)^2</f>
        <v>0.31923035904514879</v>
      </c>
    </row>
    <row r="191" spans="1:34" x14ac:dyDescent="0.35">
      <c r="A191">
        <v>1</v>
      </c>
      <c r="B191" t="s">
        <v>9</v>
      </c>
      <c r="C191">
        <v>1</v>
      </c>
      <c r="D191" t="s">
        <v>8</v>
      </c>
      <c r="E191">
        <v>45</v>
      </c>
      <c r="F191" s="2">
        <v>26.55</v>
      </c>
      <c r="G191">
        <v>0</v>
      </c>
      <c r="H191">
        <v>0</v>
      </c>
      <c r="I191" s="3">
        <f>Table134[Age]/$E$1</f>
        <v>0.5625</v>
      </c>
      <c r="J191" s="3">
        <f>LOG10(Table134[Fare] + 1)</f>
        <v>1.4401216031878039</v>
      </c>
      <c r="K191" s="5">
        <v>1</v>
      </c>
      <c r="L191">
        <v>0</v>
      </c>
      <c r="M191">
        <f t="shared" si="10"/>
        <v>1</v>
      </c>
      <c r="N191">
        <f t="shared" si="11"/>
        <v>0</v>
      </c>
      <c r="O191">
        <f>IF(Table134[Sex]="male",1,0)</f>
        <v>1</v>
      </c>
      <c r="P191">
        <v>1</v>
      </c>
      <c r="AC191" s="3">
        <f>SUMPRODUCT(Table134[[#This Row],[SibSp]:[Ones]],$R$4:$AA$4)</f>
        <v>0.24535070342085169</v>
      </c>
      <c r="AD191" s="3">
        <f>SUMPRODUCT(Table134[[#This Row],[SibSp]:[Ones]],$R$5:$AA$5)</f>
        <v>0.18964455408122133</v>
      </c>
      <c r="AE191">
        <f t="shared" si="12"/>
        <v>0.24535070342085169</v>
      </c>
      <c r="AF191">
        <f t="shared" si="13"/>
        <v>0.18964455408122133</v>
      </c>
      <c r="AG191">
        <f t="shared" si="14"/>
        <v>0.43499525750207302</v>
      </c>
      <c r="AH191">
        <f>(Table134[[#This Row],[Survived]]-AG192)^2</f>
        <v>0.38453611653441228</v>
      </c>
    </row>
    <row r="192" spans="1:34" x14ac:dyDescent="0.35">
      <c r="A192">
        <v>0</v>
      </c>
      <c r="B192" t="s">
        <v>12</v>
      </c>
      <c r="C192">
        <v>3</v>
      </c>
      <c r="D192" t="s">
        <v>8</v>
      </c>
      <c r="E192">
        <v>40</v>
      </c>
      <c r="F192" s="2">
        <v>15.5</v>
      </c>
      <c r="G192">
        <v>1</v>
      </c>
      <c r="H192">
        <v>1</v>
      </c>
      <c r="I192" s="3">
        <f>Table134[Age]/$E$1</f>
        <v>0.5</v>
      </c>
      <c r="J192" s="3">
        <f>LOG10(Table134[Fare] + 1)</f>
        <v>1.2174839442139063</v>
      </c>
      <c r="K192" s="5">
        <v>0</v>
      </c>
      <c r="L192">
        <v>0</v>
      </c>
      <c r="M192">
        <f t="shared" si="10"/>
        <v>1</v>
      </c>
      <c r="N192">
        <f t="shared" si="11"/>
        <v>0</v>
      </c>
      <c r="O192">
        <f>IF(Table134[Sex]="male",1,0)</f>
        <v>1</v>
      </c>
      <c r="P192">
        <v>1</v>
      </c>
      <c r="AC192" s="3">
        <f>SUMPRODUCT(Table134[[#This Row],[SibSp]:[Ones]],$R$4:$AA$4)</f>
        <v>0.26662999894712269</v>
      </c>
      <c r="AD192" s="3">
        <f>SUMPRODUCT(Table134[[#This Row],[SibSp]:[Ones]],$R$5:$AA$5)</f>
        <v>0.11326023936998597</v>
      </c>
      <c r="AE192">
        <f t="shared" si="12"/>
        <v>0.26662999894712269</v>
      </c>
      <c r="AF192">
        <f t="shared" si="13"/>
        <v>0.11326023936998597</v>
      </c>
      <c r="AG192">
        <f t="shared" si="14"/>
        <v>0.37989023831710866</v>
      </c>
      <c r="AH192">
        <f>(Table134[[#This Row],[Survived]]-AG193)^2</f>
        <v>9.2384565804670415E-2</v>
      </c>
    </row>
    <row r="193" spans="1:34" x14ac:dyDescent="0.35">
      <c r="A193">
        <v>0</v>
      </c>
      <c r="B193" t="s">
        <v>9</v>
      </c>
      <c r="C193">
        <v>3</v>
      </c>
      <c r="D193" t="s">
        <v>8</v>
      </c>
      <c r="E193">
        <v>36</v>
      </c>
      <c r="F193" s="2">
        <v>7.8958000000000004</v>
      </c>
      <c r="G193">
        <v>0</v>
      </c>
      <c r="H193">
        <v>0</v>
      </c>
      <c r="I193" s="3">
        <f>Table134[Age]/$E$1</f>
        <v>0.45</v>
      </c>
      <c r="J193" s="3">
        <f>LOG10(Table134[Fare] + 1)</f>
        <v>0.94918501031343461</v>
      </c>
      <c r="K193" s="5">
        <v>0</v>
      </c>
      <c r="L193">
        <v>0</v>
      </c>
      <c r="M193">
        <f t="shared" si="10"/>
        <v>1</v>
      </c>
      <c r="N193">
        <f t="shared" si="11"/>
        <v>0</v>
      </c>
      <c r="O193">
        <f>IF(Table134[Sex]="male",1,0)</f>
        <v>1</v>
      </c>
      <c r="P193">
        <v>1</v>
      </c>
      <c r="AC193" s="3">
        <f>SUMPRODUCT(Table134[[#This Row],[SibSp]:[Ones]],$R$4:$AA$4)</f>
        <v>0.1906880552537385</v>
      </c>
      <c r="AD193" s="3">
        <f>SUMPRODUCT(Table134[[#This Row],[SibSp]:[Ones]],$R$5:$AA$5)</f>
        <v>0.11326023936998597</v>
      </c>
      <c r="AE193">
        <f t="shared" si="12"/>
        <v>0.1906880552537385</v>
      </c>
      <c r="AF193">
        <f t="shared" si="13"/>
        <v>0.11326023936998597</v>
      </c>
      <c r="AG193">
        <f t="shared" si="14"/>
        <v>0.30394829462372447</v>
      </c>
      <c r="AH193">
        <f>(Table134[[#This Row],[Survived]]-AG194)^2</f>
        <v>9.2384565804670415E-2</v>
      </c>
    </row>
    <row r="194" spans="1:34" x14ac:dyDescent="0.35">
      <c r="A194">
        <v>1</v>
      </c>
      <c r="B194" t="s">
        <v>9</v>
      </c>
      <c r="C194">
        <v>2</v>
      </c>
      <c r="D194" t="s">
        <v>10</v>
      </c>
      <c r="E194">
        <v>32</v>
      </c>
      <c r="F194" s="2">
        <v>13</v>
      </c>
      <c r="G194">
        <v>0</v>
      </c>
      <c r="H194">
        <v>0</v>
      </c>
      <c r="I194" s="3">
        <f>Table134[Age]/$E$1</f>
        <v>0.4</v>
      </c>
      <c r="J194" s="3">
        <f>LOG10(Table134[Fare] + 1)</f>
        <v>1.146128035678238</v>
      </c>
      <c r="K194" s="5">
        <v>0</v>
      </c>
      <c r="L194">
        <v>1</v>
      </c>
      <c r="M194">
        <f t="shared" si="10"/>
        <v>1</v>
      </c>
      <c r="N194">
        <f t="shared" si="11"/>
        <v>0</v>
      </c>
      <c r="O194">
        <f>IF(Table134[Sex]="male",1,0)</f>
        <v>0</v>
      </c>
      <c r="P194">
        <v>1</v>
      </c>
      <c r="AC194" s="3">
        <f>SUMPRODUCT(Table134[[#This Row],[SibSp]:[Ones]],$R$4:$AA$4)</f>
        <v>0.1906880552537385</v>
      </c>
      <c r="AD194" s="3">
        <f>SUMPRODUCT(Table134[[#This Row],[SibSp]:[Ones]],$R$5:$AA$5)</f>
        <v>0.11326023936998597</v>
      </c>
      <c r="AE194">
        <f t="shared" si="12"/>
        <v>0.1906880552537385</v>
      </c>
      <c r="AF194">
        <f t="shared" si="13"/>
        <v>0.11326023936998597</v>
      </c>
      <c r="AG194">
        <f t="shared" si="14"/>
        <v>0.30394829462372447</v>
      </c>
      <c r="AH194">
        <f>(Table134[[#This Row],[Survived]]-AG195)^2</f>
        <v>0.48448797655722153</v>
      </c>
    </row>
    <row r="195" spans="1:34" x14ac:dyDescent="0.35">
      <c r="A195">
        <v>0</v>
      </c>
      <c r="B195" t="s">
        <v>9</v>
      </c>
      <c r="C195">
        <v>2</v>
      </c>
      <c r="D195" t="s">
        <v>8</v>
      </c>
      <c r="E195">
        <v>19</v>
      </c>
      <c r="F195" s="2">
        <v>13</v>
      </c>
      <c r="G195">
        <v>0</v>
      </c>
      <c r="H195">
        <v>0</v>
      </c>
      <c r="I195" s="3">
        <f>Table134[Age]/$E$1</f>
        <v>0.23749999999999999</v>
      </c>
      <c r="J195" s="3">
        <f>LOG10(Table134[Fare] + 1)</f>
        <v>1.146128035678238</v>
      </c>
      <c r="K195" s="5">
        <v>0</v>
      </c>
      <c r="L195">
        <v>1</v>
      </c>
      <c r="M195">
        <f t="shared" si="10"/>
        <v>1</v>
      </c>
      <c r="N195">
        <f t="shared" si="11"/>
        <v>0</v>
      </c>
      <c r="O195">
        <f>IF(Table134[Sex]="male",1,0)</f>
        <v>1</v>
      </c>
      <c r="P195">
        <v>1</v>
      </c>
      <c r="AC195" s="3">
        <f>SUMPRODUCT(Table134[[#This Row],[SibSp]:[Ones]],$R$4:$AA$4)</f>
        <v>0.1906880552537385</v>
      </c>
      <c r="AD195" s="3">
        <f>SUMPRODUCT(Table134[[#This Row],[SibSp]:[Ones]],$R$5:$AA$5)</f>
        <v>0.11326023936998597</v>
      </c>
      <c r="AE195">
        <f t="shared" si="12"/>
        <v>0.1906880552537385</v>
      </c>
      <c r="AF195">
        <f t="shared" si="13"/>
        <v>0.11326023936998597</v>
      </c>
      <c r="AG195">
        <f t="shared" si="14"/>
        <v>0.30394829462372447</v>
      </c>
      <c r="AH195">
        <f>(Table134[[#This Row],[Survived]]-AG196)^2</f>
        <v>7.714228793562064E-2</v>
      </c>
    </row>
    <row r="196" spans="1:34" x14ac:dyDescent="0.35">
      <c r="A196">
        <v>1</v>
      </c>
      <c r="B196" t="s">
        <v>9</v>
      </c>
      <c r="C196">
        <v>3</v>
      </c>
      <c r="D196" t="s">
        <v>10</v>
      </c>
      <c r="E196">
        <v>19</v>
      </c>
      <c r="F196" s="2">
        <v>7.8541999999999996</v>
      </c>
      <c r="G196">
        <v>1</v>
      </c>
      <c r="H196">
        <v>0</v>
      </c>
      <c r="I196" s="3">
        <f>Table134[Age]/$E$1</f>
        <v>0.23749999999999999</v>
      </c>
      <c r="J196" s="3">
        <f>LOG10(Table134[Fare] + 1)</f>
        <v>0.94714932766263737</v>
      </c>
      <c r="K196" s="5">
        <v>0</v>
      </c>
      <c r="L196">
        <v>0</v>
      </c>
      <c r="M196">
        <f t="shared" ref="M196:M259" si="15">IF(Embarked="S",1,0)</f>
        <v>0</v>
      </c>
      <c r="N196">
        <f t="shared" ref="N196:N259" si="16">IF(Embarked="C",1,0)</f>
        <v>1</v>
      </c>
      <c r="O196">
        <f>IF(Table134[Sex]="male",1,0)</f>
        <v>0</v>
      </c>
      <c r="P196">
        <v>1</v>
      </c>
      <c r="AC196" s="3">
        <f>SUMPRODUCT(Table134[[#This Row],[SibSp]:[Ones]],$R$4:$AA$4)</f>
        <v>0.16691798953052778</v>
      </c>
      <c r="AD196" s="3">
        <f>SUMPRODUCT(Table134[[#This Row],[SibSp]:[Ones]],$R$5:$AA$5)</f>
        <v>0.11082701570920761</v>
      </c>
      <c r="AE196">
        <f t="shared" si="12"/>
        <v>0.16691798953052778</v>
      </c>
      <c r="AF196">
        <f t="shared" si="13"/>
        <v>0.11082701570920761</v>
      </c>
      <c r="AG196">
        <f t="shared" si="14"/>
        <v>0.27774500523973539</v>
      </c>
      <c r="AH196">
        <f>(Table134[[#This Row],[Survived]]-AG197)^2</f>
        <v>0.41772055997937996</v>
      </c>
    </row>
    <row r="197" spans="1:34" x14ac:dyDescent="0.35">
      <c r="A197">
        <v>1</v>
      </c>
      <c r="B197" t="s">
        <v>9</v>
      </c>
      <c r="C197">
        <v>2</v>
      </c>
      <c r="D197" t="s">
        <v>8</v>
      </c>
      <c r="E197">
        <v>3</v>
      </c>
      <c r="F197" s="2">
        <v>26</v>
      </c>
      <c r="G197">
        <v>1</v>
      </c>
      <c r="H197">
        <v>1</v>
      </c>
      <c r="I197" s="3">
        <f>Table134[Age]/$E$1</f>
        <v>3.7499999999999999E-2</v>
      </c>
      <c r="J197" s="3">
        <f>LOG10(Table134[Fare] + 1)</f>
        <v>1.4313637641589874</v>
      </c>
      <c r="K197" s="5">
        <v>0</v>
      </c>
      <c r="L197">
        <v>1</v>
      </c>
      <c r="M197">
        <f t="shared" si="15"/>
        <v>0</v>
      </c>
      <c r="N197">
        <f t="shared" si="16"/>
        <v>1</v>
      </c>
      <c r="O197">
        <f>IF(Table134[Sex]="male",1,0)</f>
        <v>1</v>
      </c>
      <c r="P197">
        <v>1</v>
      </c>
      <c r="AC197" s="3">
        <f>SUMPRODUCT(Table134[[#This Row],[SibSp]:[Ones]],$R$4:$AA$4)</f>
        <v>0.24285993322391197</v>
      </c>
      <c r="AD197" s="3">
        <f>SUMPRODUCT(Table134[[#This Row],[SibSp]:[Ones]],$R$5:$AA$5)</f>
        <v>0.11082701570920761</v>
      </c>
      <c r="AE197">
        <f t="shared" ref="AE197:AE260" si="17">IF(AC197&lt;0,0,AC197)</f>
        <v>0.24285993322391197</v>
      </c>
      <c r="AF197">
        <f t="shared" ref="AF197:AF260" si="18">IF(AD197&lt;0,0,AD197)</f>
        <v>0.11082701570920761</v>
      </c>
      <c r="AG197">
        <f t="shared" ref="AG197:AG260" si="19">AE197+AF197</f>
        <v>0.35368694893311958</v>
      </c>
      <c r="AH197">
        <f>(Table134[[#This Row],[Survived]]-AG198)^2</f>
        <v>0.34952693696168868</v>
      </c>
    </row>
    <row r="198" spans="1:34" x14ac:dyDescent="0.35">
      <c r="A198">
        <v>1</v>
      </c>
      <c r="B198" t="s">
        <v>11</v>
      </c>
      <c r="C198">
        <v>1</v>
      </c>
      <c r="D198" t="s">
        <v>10</v>
      </c>
      <c r="E198">
        <v>44</v>
      </c>
      <c r="F198" s="2">
        <v>27.720800000000001</v>
      </c>
      <c r="G198">
        <v>0</v>
      </c>
      <c r="H198">
        <v>0</v>
      </c>
      <c r="I198" s="3">
        <f>Table134[Age]/$E$1</f>
        <v>0.55000000000000004</v>
      </c>
      <c r="J198" s="3">
        <f>LOG10(Table134[Fare] + 1)</f>
        <v>1.4581965327411079</v>
      </c>
      <c r="K198" s="5">
        <v>1</v>
      </c>
      <c r="L198">
        <v>0</v>
      </c>
      <c r="M198">
        <f t="shared" si="15"/>
        <v>0</v>
      </c>
      <c r="N198">
        <f t="shared" si="16"/>
        <v>0</v>
      </c>
      <c r="O198">
        <f>IF(Table134[Sex]="male",1,0)</f>
        <v>0</v>
      </c>
      <c r="P198">
        <v>1</v>
      </c>
      <c r="AC198" s="3">
        <f>SUMPRODUCT(Table134[[#This Row],[SibSp]:[Ones]],$R$4:$AA$4)</f>
        <v>0.22158063769764097</v>
      </c>
      <c r="AD198" s="3">
        <f>SUMPRODUCT(Table134[[#This Row],[SibSp]:[Ones]],$R$5:$AA$5)</f>
        <v>0.18721133042044297</v>
      </c>
      <c r="AE198">
        <f t="shared" si="17"/>
        <v>0.22158063769764097</v>
      </c>
      <c r="AF198">
        <f t="shared" si="18"/>
        <v>0.18721133042044297</v>
      </c>
      <c r="AG198">
        <f t="shared" si="19"/>
        <v>0.40879196811808394</v>
      </c>
      <c r="AH198">
        <f>(Table134[[#This Row],[Survived]]-AG199)^2</f>
        <v>0.31923035904514879</v>
      </c>
    </row>
    <row r="199" spans="1:34" x14ac:dyDescent="0.35">
      <c r="A199">
        <v>1</v>
      </c>
      <c r="B199" t="s">
        <v>11</v>
      </c>
      <c r="C199">
        <v>1</v>
      </c>
      <c r="D199" t="s">
        <v>10</v>
      </c>
      <c r="E199">
        <v>58</v>
      </c>
      <c r="F199" s="2">
        <v>146.52080000000001</v>
      </c>
      <c r="G199">
        <v>0</v>
      </c>
      <c r="H199">
        <v>0</v>
      </c>
      <c r="I199" s="3">
        <f>Table134[Age]/$E$1</f>
        <v>0.72499999999999998</v>
      </c>
      <c r="J199" s="3">
        <f>LOG10(Table134[Fare] + 1)</f>
        <v>2.1688532588793175</v>
      </c>
      <c r="K199" s="5">
        <v>1</v>
      </c>
      <c r="L199">
        <v>0</v>
      </c>
      <c r="M199">
        <f t="shared" si="15"/>
        <v>1</v>
      </c>
      <c r="N199">
        <f t="shared" si="16"/>
        <v>0</v>
      </c>
      <c r="O199">
        <f>IF(Table134[Sex]="male",1,0)</f>
        <v>0</v>
      </c>
      <c r="P199">
        <v>1</v>
      </c>
      <c r="AC199" s="3">
        <f>SUMPRODUCT(Table134[[#This Row],[SibSp]:[Ones]],$R$4:$AA$4)</f>
        <v>0.24535070342085169</v>
      </c>
      <c r="AD199" s="3">
        <f>SUMPRODUCT(Table134[[#This Row],[SibSp]:[Ones]],$R$5:$AA$5)</f>
        <v>0.18964455408122133</v>
      </c>
      <c r="AE199">
        <f t="shared" si="17"/>
        <v>0.24535070342085169</v>
      </c>
      <c r="AF199">
        <f t="shared" si="18"/>
        <v>0.18964455408122133</v>
      </c>
      <c r="AG199">
        <f t="shared" si="19"/>
        <v>0.43499525750207302</v>
      </c>
      <c r="AH199">
        <f>(Table134[[#This Row],[Survived]]-AG200)^2</f>
        <v>0.52165227745614984</v>
      </c>
    </row>
    <row r="200" spans="1:34" x14ac:dyDescent="0.35">
      <c r="A200">
        <v>0</v>
      </c>
      <c r="B200" t="s">
        <v>12</v>
      </c>
      <c r="C200">
        <v>3</v>
      </c>
      <c r="D200" t="s">
        <v>8</v>
      </c>
      <c r="F200" s="2">
        <v>7.75</v>
      </c>
      <c r="G200">
        <v>0</v>
      </c>
      <c r="H200">
        <v>0</v>
      </c>
      <c r="I200" s="3">
        <f>Table134[Age]/$E$1</f>
        <v>0</v>
      </c>
      <c r="J200" s="3">
        <f>LOG10(Table134[Fare] + 1)</f>
        <v>0.94200805302231327</v>
      </c>
      <c r="K200" s="5">
        <v>0</v>
      </c>
      <c r="L200">
        <v>0</v>
      </c>
      <c r="M200">
        <f t="shared" si="15"/>
        <v>0</v>
      </c>
      <c r="N200">
        <f t="shared" si="16"/>
        <v>0</v>
      </c>
      <c r="O200">
        <f>IF(Table134[Sex]="male",1,0)</f>
        <v>1</v>
      </c>
      <c r="P200">
        <v>1</v>
      </c>
      <c r="AC200" s="3">
        <f>SUMPRODUCT(Table134[[#This Row],[SibSp]:[Ones]],$R$4:$AA$4)</f>
        <v>0.16691798953052778</v>
      </c>
      <c r="AD200" s="3">
        <f>SUMPRODUCT(Table134[[#This Row],[SibSp]:[Ones]],$R$5:$AA$5)</f>
        <v>0.11082701570920761</v>
      </c>
      <c r="AE200">
        <f t="shared" si="17"/>
        <v>0.16691798953052778</v>
      </c>
      <c r="AF200">
        <f t="shared" si="18"/>
        <v>0.11082701570920761</v>
      </c>
      <c r="AG200">
        <f t="shared" si="19"/>
        <v>0.27774500523973539</v>
      </c>
      <c r="AH200">
        <f>(Table134[[#This Row],[Survived]]-AG201)^2</f>
        <v>0.1443165931686296</v>
      </c>
    </row>
    <row r="201" spans="1:34" x14ac:dyDescent="0.35">
      <c r="A201">
        <v>0</v>
      </c>
      <c r="B201" t="s">
        <v>9</v>
      </c>
      <c r="C201">
        <v>3</v>
      </c>
      <c r="D201" t="s">
        <v>8</v>
      </c>
      <c r="E201">
        <v>42</v>
      </c>
      <c r="F201" s="2">
        <v>8.4041999999999994</v>
      </c>
      <c r="G201">
        <v>0</v>
      </c>
      <c r="H201">
        <v>1</v>
      </c>
      <c r="I201" s="3">
        <f>Table134[Age]/$E$1</f>
        <v>0.52500000000000002</v>
      </c>
      <c r="J201" s="3">
        <f>LOG10(Table134[Fare] + 1)</f>
        <v>0.97332185673243765</v>
      </c>
      <c r="K201" s="5">
        <v>0</v>
      </c>
      <c r="L201">
        <v>0</v>
      </c>
      <c r="M201">
        <f t="shared" si="15"/>
        <v>1</v>
      </c>
      <c r="N201">
        <f t="shared" si="16"/>
        <v>0</v>
      </c>
      <c r="O201">
        <f>IF(Table134[Sex]="male",1,0)</f>
        <v>1</v>
      </c>
      <c r="P201">
        <v>1</v>
      </c>
      <c r="AC201" s="3">
        <f>SUMPRODUCT(Table134[[#This Row],[SibSp]:[Ones]],$R$4:$AA$4)</f>
        <v>0.26662999894712269</v>
      </c>
      <c r="AD201" s="3">
        <f>SUMPRODUCT(Table134[[#This Row],[SibSp]:[Ones]],$R$5:$AA$5)</f>
        <v>0.11326023936998597</v>
      </c>
      <c r="AE201">
        <f t="shared" si="17"/>
        <v>0.26662999894712269</v>
      </c>
      <c r="AF201">
        <f t="shared" si="18"/>
        <v>0.11326023936998597</v>
      </c>
      <c r="AG201">
        <f t="shared" si="19"/>
        <v>0.37989023831710866</v>
      </c>
      <c r="AH201">
        <f>(Table134[[#This Row],[Survived]]-AG202)^2</f>
        <v>9.2384565804670415E-2</v>
      </c>
    </row>
    <row r="202" spans="1:34" x14ac:dyDescent="0.35">
      <c r="A202">
        <v>1</v>
      </c>
      <c r="B202" t="s">
        <v>12</v>
      </c>
      <c r="C202">
        <v>3</v>
      </c>
      <c r="D202" t="s">
        <v>10</v>
      </c>
      <c r="F202" s="2">
        <v>7.75</v>
      </c>
      <c r="G202">
        <v>0</v>
      </c>
      <c r="H202">
        <v>0</v>
      </c>
      <c r="I202" s="3">
        <f>Table134[Age]/$E$1</f>
        <v>0</v>
      </c>
      <c r="J202" s="3">
        <f>LOG10(Table134[Fare] + 1)</f>
        <v>0.94200805302231327</v>
      </c>
      <c r="K202" s="5">
        <v>0</v>
      </c>
      <c r="L202">
        <v>0</v>
      </c>
      <c r="M202">
        <f t="shared" si="15"/>
        <v>1</v>
      </c>
      <c r="N202">
        <f t="shared" si="16"/>
        <v>0</v>
      </c>
      <c r="O202">
        <f>IF(Table134[Sex]="male",1,0)</f>
        <v>0</v>
      </c>
      <c r="P202">
        <v>1</v>
      </c>
      <c r="AC202" s="3">
        <f>SUMPRODUCT(Table134[[#This Row],[SibSp]:[Ones]],$R$4:$AA$4)</f>
        <v>0.1906880552537385</v>
      </c>
      <c r="AD202" s="3">
        <f>SUMPRODUCT(Table134[[#This Row],[SibSp]:[Ones]],$R$5:$AA$5)</f>
        <v>0.11326023936998597</v>
      </c>
      <c r="AE202">
        <f t="shared" si="17"/>
        <v>0.1906880552537385</v>
      </c>
      <c r="AF202">
        <f t="shared" si="18"/>
        <v>0.11326023936998597</v>
      </c>
      <c r="AG202">
        <f t="shared" si="19"/>
        <v>0.30394829462372447</v>
      </c>
      <c r="AH202">
        <f>(Table134[[#This Row],[Survived]]-AG203)^2</f>
        <v>0.48448797655722153</v>
      </c>
    </row>
    <row r="203" spans="1:34" x14ac:dyDescent="0.35">
      <c r="A203">
        <v>0</v>
      </c>
      <c r="B203" t="s">
        <v>9</v>
      </c>
      <c r="C203">
        <v>2</v>
      </c>
      <c r="D203" t="s">
        <v>10</v>
      </c>
      <c r="E203">
        <v>24</v>
      </c>
      <c r="F203" s="2">
        <v>13</v>
      </c>
      <c r="G203">
        <v>0</v>
      </c>
      <c r="H203">
        <v>0</v>
      </c>
      <c r="I203" s="3">
        <f>Table134[Age]/$E$1</f>
        <v>0.3</v>
      </c>
      <c r="J203" s="3">
        <f>LOG10(Table134[Fare] + 1)</f>
        <v>1.146128035678238</v>
      </c>
      <c r="K203" s="5">
        <v>0</v>
      </c>
      <c r="L203">
        <v>1</v>
      </c>
      <c r="M203">
        <f t="shared" si="15"/>
        <v>1</v>
      </c>
      <c r="N203">
        <f t="shared" si="16"/>
        <v>0</v>
      </c>
      <c r="O203">
        <f>IF(Table134[Sex]="male",1,0)</f>
        <v>0</v>
      </c>
      <c r="P203">
        <v>1</v>
      </c>
      <c r="AC203" s="3">
        <f>SUMPRODUCT(Table134[[#This Row],[SibSp]:[Ones]],$R$4:$AA$4)</f>
        <v>0.1906880552537385</v>
      </c>
      <c r="AD203" s="3">
        <f>SUMPRODUCT(Table134[[#This Row],[SibSp]:[Ones]],$R$5:$AA$5)</f>
        <v>0.11326023936998597</v>
      </c>
      <c r="AE203">
        <f t="shared" si="17"/>
        <v>0.1906880552537385</v>
      </c>
      <c r="AF203">
        <f t="shared" si="18"/>
        <v>0.11326023936998597</v>
      </c>
      <c r="AG203">
        <f t="shared" si="19"/>
        <v>0.30394829462372447</v>
      </c>
      <c r="AH203">
        <f>(Table134[[#This Row],[Survived]]-AG204)^2</f>
        <v>9.2384565804670415E-2</v>
      </c>
    </row>
    <row r="204" spans="1:34" x14ac:dyDescent="0.35">
      <c r="A204">
        <v>0</v>
      </c>
      <c r="B204" t="s">
        <v>9</v>
      </c>
      <c r="C204">
        <v>3</v>
      </c>
      <c r="D204" t="s">
        <v>8</v>
      </c>
      <c r="E204">
        <v>28</v>
      </c>
      <c r="F204" s="2">
        <v>9.5</v>
      </c>
      <c r="G204">
        <v>0</v>
      </c>
      <c r="H204">
        <v>0</v>
      </c>
      <c r="I204" s="3">
        <f>Table134[Age]/$E$1</f>
        <v>0.35</v>
      </c>
      <c r="J204" s="3">
        <f>LOG10(Table134[Fare] + 1)</f>
        <v>1.0211892990699381</v>
      </c>
      <c r="K204" s="5">
        <v>0</v>
      </c>
      <c r="L204">
        <v>0</v>
      </c>
      <c r="M204">
        <f t="shared" si="15"/>
        <v>1</v>
      </c>
      <c r="N204">
        <f t="shared" si="16"/>
        <v>0</v>
      </c>
      <c r="O204">
        <f>IF(Table134[Sex]="male",1,0)</f>
        <v>1</v>
      </c>
      <c r="P204">
        <v>1</v>
      </c>
      <c r="AC204" s="3">
        <f>SUMPRODUCT(Table134[[#This Row],[SibSp]:[Ones]],$R$4:$AA$4)</f>
        <v>0.1906880552537385</v>
      </c>
      <c r="AD204" s="3">
        <f>SUMPRODUCT(Table134[[#This Row],[SibSp]:[Ones]],$R$5:$AA$5)</f>
        <v>0.11326023936998597</v>
      </c>
      <c r="AE204">
        <f t="shared" si="17"/>
        <v>0.1906880552537385</v>
      </c>
      <c r="AF204">
        <f t="shared" si="18"/>
        <v>0.11326023936998597</v>
      </c>
      <c r="AG204">
        <f t="shared" si="19"/>
        <v>0.30394829462372447</v>
      </c>
      <c r="AH204">
        <f>(Table134[[#This Row],[Survived]]-AG205)^2</f>
        <v>0.18458098537947587</v>
      </c>
    </row>
    <row r="205" spans="1:34" x14ac:dyDescent="0.35">
      <c r="A205">
        <v>0</v>
      </c>
      <c r="B205" t="s">
        <v>9</v>
      </c>
      <c r="C205">
        <v>3</v>
      </c>
      <c r="D205" t="s">
        <v>8</v>
      </c>
      <c r="F205" s="2">
        <v>69.55</v>
      </c>
      <c r="G205">
        <v>8</v>
      </c>
      <c r="H205">
        <v>2</v>
      </c>
      <c r="I205" s="3">
        <f>Table134[Age]/$E$1</f>
        <v>0</v>
      </c>
      <c r="J205" s="3">
        <f>LOG10(Table134[Fare] + 1)</f>
        <v>1.8484970180903666</v>
      </c>
      <c r="K205" s="5">
        <v>0</v>
      </c>
      <c r="L205">
        <v>0</v>
      </c>
      <c r="M205">
        <f t="shared" si="15"/>
        <v>0</v>
      </c>
      <c r="N205">
        <f t="shared" si="16"/>
        <v>1</v>
      </c>
      <c r="O205">
        <f>IF(Table134[Sex]="male",1,0)</f>
        <v>1</v>
      </c>
      <c r="P205">
        <v>1</v>
      </c>
      <c r="AC205" s="3">
        <f>SUMPRODUCT(Table134[[#This Row],[SibSp]:[Ones]],$R$4:$AA$4)</f>
        <v>0.31880187691729611</v>
      </c>
      <c r="AD205" s="3">
        <f>SUMPRODUCT(Table134[[#This Row],[SibSp]:[Ones]],$R$5:$AA$5)</f>
        <v>0.11082701570920761</v>
      </c>
      <c r="AE205">
        <f t="shared" si="17"/>
        <v>0.31880187691729611</v>
      </c>
      <c r="AF205">
        <f t="shared" si="18"/>
        <v>0.11082701570920761</v>
      </c>
      <c r="AG205">
        <f t="shared" si="19"/>
        <v>0.42962889262650372</v>
      </c>
      <c r="AH205">
        <f>(Table134[[#This Row],[Survived]]-AG206)^2</f>
        <v>9.2384565804670415E-2</v>
      </c>
    </row>
    <row r="206" spans="1:34" x14ac:dyDescent="0.35">
      <c r="A206">
        <v>0</v>
      </c>
      <c r="B206" t="s">
        <v>9</v>
      </c>
      <c r="C206">
        <v>3</v>
      </c>
      <c r="D206" t="s">
        <v>8</v>
      </c>
      <c r="E206">
        <v>34</v>
      </c>
      <c r="F206" s="2">
        <v>6.4958</v>
      </c>
      <c r="G206">
        <v>0</v>
      </c>
      <c r="H206">
        <v>0</v>
      </c>
      <c r="I206" s="3">
        <f>Table134[Age]/$E$1</f>
        <v>0.42499999999999999</v>
      </c>
      <c r="J206" s="3">
        <f>LOG10(Table134[Fare] + 1)</f>
        <v>0.87481799035902574</v>
      </c>
      <c r="K206" s="5">
        <v>0</v>
      </c>
      <c r="L206">
        <v>0</v>
      </c>
      <c r="M206">
        <f t="shared" si="15"/>
        <v>1</v>
      </c>
      <c r="N206">
        <f t="shared" si="16"/>
        <v>0</v>
      </c>
      <c r="O206">
        <f>IF(Table134[Sex]="male",1,0)</f>
        <v>1</v>
      </c>
      <c r="P206">
        <v>1</v>
      </c>
      <c r="AC206" s="3">
        <f>SUMPRODUCT(Table134[[#This Row],[SibSp]:[Ones]],$R$4:$AA$4)</f>
        <v>0.1906880552537385</v>
      </c>
      <c r="AD206" s="3">
        <f>SUMPRODUCT(Table134[[#This Row],[SibSp]:[Ones]],$R$5:$AA$5)</f>
        <v>0.11326023936998597</v>
      </c>
      <c r="AE206">
        <f t="shared" si="17"/>
        <v>0.1906880552537385</v>
      </c>
      <c r="AF206">
        <f t="shared" si="18"/>
        <v>0.11326023936998597</v>
      </c>
      <c r="AG206">
        <f t="shared" si="19"/>
        <v>0.30394829462372447</v>
      </c>
      <c r="AH206">
        <f>(Table134[[#This Row],[Survived]]-AG207)^2</f>
        <v>9.2384565804670415E-2</v>
      </c>
    </row>
    <row r="207" spans="1:34" x14ac:dyDescent="0.35">
      <c r="A207">
        <v>0</v>
      </c>
      <c r="B207" t="s">
        <v>11</v>
      </c>
      <c r="C207">
        <v>3</v>
      </c>
      <c r="D207" t="s">
        <v>8</v>
      </c>
      <c r="E207">
        <v>45.5</v>
      </c>
      <c r="F207" s="2">
        <v>7.2249999999999996</v>
      </c>
      <c r="G207">
        <v>0</v>
      </c>
      <c r="H207">
        <v>0</v>
      </c>
      <c r="I207" s="3">
        <f>Table134[Age]/$E$1</f>
        <v>0.56874999999999998</v>
      </c>
      <c r="J207" s="3">
        <f>LOG10(Table134[Fare] + 1)</f>
        <v>0.91513590662201194</v>
      </c>
      <c r="K207" s="5">
        <v>0</v>
      </c>
      <c r="L207">
        <v>0</v>
      </c>
      <c r="M207">
        <f t="shared" si="15"/>
        <v>1</v>
      </c>
      <c r="N207">
        <f t="shared" si="16"/>
        <v>0</v>
      </c>
      <c r="O207">
        <f>IF(Table134[Sex]="male",1,0)</f>
        <v>1</v>
      </c>
      <c r="P207">
        <v>1</v>
      </c>
      <c r="AC207" s="3">
        <f>SUMPRODUCT(Table134[[#This Row],[SibSp]:[Ones]],$R$4:$AA$4)</f>
        <v>0.1906880552537385</v>
      </c>
      <c r="AD207" s="3">
        <f>SUMPRODUCT(Table134[[#This Row],[SibSp]:[Ones]],$R$5:$AA$5)</f>
        <v>0.11326023936998597</v>
      </c>
      <c r="AE207">
        <f t="shared" si="17"/>
        <v>0.1906880552537385</v>
      </c>
      <c r="AF207">
        <f t="shared" si="18"/>
        <v>0.11326023936998597</v>
      </c>
      <c r="AG207">
        <f t="shared" si="19"/>
        <v>0.30394829462372447</v>
      </c>
      <c r="AH207">
        <f>(Table134[[#This Row],[Survived]]-AG208)^2</f>
        <v>9.2384565804670415E-2</v>
      </c>
    </row>
    <row r="208" spans="1:34" x14ac:dyDescent="0.35">
      <c r="A208">
        <v>1</v>
      </c>
      <c r="B208" t="s">
        <v>9</v>
      </c>
      <c r="C208">
        <v>3</v>
      </c>
      <c r="D208" t="s">
        <v>8</v>
      </c>
      <c r="E208">
        <v>18</v>
      </c>
      <c r="F208" s="2">
        <v>8.0500000000000007</v>
      </c>
      <c r="G208">
        <v>0</v>
      </c>
      <c r="H208">
        <v>0</v>
      </c>
      <c r="I208" s="3">
        <f>Table134[Age]/$E$1</f>
        <v>0.22500000000000001</v>
      </c>
      <c r="J208" s="3">
        <f>LOG10(Table134[Fare] + 1)</f>
        <v>0.9566485792052033</v>
      </c>
      <c r="K208" s="5">
        <v>0</v>
      </c>
      <c r="L208">
        <v>0</v>
      </c>
      <c r="M208">
        <f t="shared" si="15"/>
        <v>1</v>
      </c>
      <c r="N208">
        <f t="shared" si="16"/>
        <v>0</v>
      </c>
      <c r="O208">
        <f>IF(Table134[Sex]="male",1,0)</f>
        <v>1</v>
      </c>
      <c r="P208">
        <v>1</v>
      </c>
      <c r="AC208" s="3">
        <f>SUMPRODUCT(Table134[[#This Row],[SibSp]:[Ones]],$R$4:$AA$4)</f>
        <v>0.1906880552537385</v>
      </c>
      <c r="AD208" s="3">
        <f>SUMPRODUCT(Table134[[#This Row],[SibSp]:[Ones]],$R$5:$AA$5)</f>
        <v>0.11326023936998597</v>
      </c>
      <c r="AE208">
        <f t="shared" si="17"/>
        <v>0.1906880552537385</v>
      </c>
      <c r="AF208">
        <f t="shared" si="18"/>
        <v>0.11326023936998597</v>
      </c>
      <c r="AG208">
        <f t="shared" si="19"/>
        <v>0.30394829462372447</v>
      </c>
      <c r="AH208">
        <f>(Table134[[#This Row],[Survived]]-AG209)^2</f>
        <v>0.41772055997937996</v>
      </c>
    </row>
    <row r="209" spans="1:34" x14ac:dyDescent="0.35">
      <c r="A209">
        <v>0</v>
      </c>
      <c r="B209" t="s">
        <v>9</v>
      </c>
      <c r="C209">
        <v>3</v>
      </c>
      <c r="D209" t="s">
        <v>10</v>
      </c>
      <c r="E209">
        <v>2</v>
      </c>
      <c r="F209" s="2">
        <v>10.4625</v>
      </c>
      <c r="G209">
        <v>0</v>
      </c>
      <c r="H209">
        <v>1</v>
      </c>
      <c r="I209" s="3">
        <f>Table134[Age]/$E$1</f>
        <v>2.5000000000000001E-2</v>
      </c>
      <c r="J209" s="3">
        <f>LOG10(Table134[Fare] + 1)</f>
        <v>1.0592793486780776</v>
      </c>
      <c r="K209" s="5">
        <v>0</v>
      </c>
      <c r="L209">
        <v>0</v>
      </c>
      <c r="M209">
        <f t="shared" si="15"/>
        <v>0</v>
      </c>
      <c r="N209">
        <f t="shared" si="16"/>
        <v>1</v>
      </c>
      <c r="O209">
        <f>IF(Table134[Sex]="male",1,0)</f>
        <v>0</v>
      </c>
      <c r="P209">
        <v>1</v>
      </c>
      <c r="AC209" s="3">
        <f>SUMPRODUCT(Table134[[#This Row],[SibSp]:[Ones]],$R$4:$AA$4)</f>
        <v>0.24285993322391197</v>
      </c>
      <c r="AD209" s="3">
        <f>SUMPRODUCT(Table134[[#This Row],[SibSp]:[Ones]],$R$5:$AA$5)</f>
        <v>0.11082701570920761</v>
      </c>
      <c r="AE209">
        <f t="shared" si="17"/>
        <v>0.24285993322391197</v>
      </c>
      <c r="AF209">
        <f t="shared" si="18"/>
        <v>0.11082701570920761</v>
      </c>
      <c r="AG209">
        <f t="shared" si="19"/>
        <v>0.35368694893311958</v>
      </c>
      <c r="AH209">
        <f>(Table134[[#This Row],[Survived]]-AG210)^2</f>
        <v>7.714228793562064E-2</v>
      </c>
    </row>
    <row r="210" spans="1:34" x14ac:dyDescent="0.35">
      <c r="A210">
        <v>0</v>
      </c>
      <c r="B210" t="s">
        <v>9</v>
      </c>
      <c r="C210">
        <v>3</v>
      </c>
      <c r="D210" t="s">
        <v>8</v>
      </c>
      <c r="E210">
        <v>32</v>
      </c>
      <c r="F210" s="2">
        <v>15.85</v>
      </c>
      <c r="G210">
        <v>1</v>
      </c>
      <c r="H210">
        <v>0</v>
      </c>
      <c r="I210" s="3">
        <f>Table134[Age]/$E$1</f>
        <v>0.4</v>
      </c>
      <c r="J210" s="3">
        <f>LOG10(Table134[Fare] + 1)</f>
        <v>1.2265999052073575</v>
      </c>
      <c r="K210" s="5">
        <v>0</v>
      </c>
      <c r="L210">
        <v>0</v>
      </c>
      <c r="M210">
        <f t="shared" si="15"/>
        <v>0</v>
      </c>
      <c r="N210">
        <f t="shared" si="16"/>
        <v>0</v>
      </c>
      <c r="O210">
        <f>IF(Table134[Sex]="male",1,0)</f>
        <v>1</v>
      </c>
      <c r="P210">
        <v>1</v>
      </c>
      <c r="AC210" s="3">
        <f>SUMPRODUCT(Table134[[#This Row],[SibSp]:[Ones]],$R$4:$AA$4)</f>
        <v>0.16691798953052778</v>
      </c>
      <c r="AD210" s="3">
        <f>SUMPRODUCT(Table134[[#This Row],[SibSp]:[Ones]],$R$5:$AA$5)</f>
        <v>0.11082701570920761</v>
      </c>
      <c r="AE210">
        <f t="shared" si="17"/>
        <v>0.16691798953052778</v>
      </c>
      <c r="AF210">
        <f t="shared" si="18"/>
        <v>0.11082701570920761</v>
      </c>
      <c r="AG210">
        <f t="shared" si="19"/>
        <v>0.27774500523973539</v>
      </c>
      <c r="AH210">
        <f>(Table134[[#This Row],[Survived]]-AG211)^2</f>
        <v>7.714228793562064E-2</v>
      </c>
    </row>
    <row r="211" spans="1:34" x14ac:dyDescent="0.35">
      <c r="A211">
        <v>1</v>
      </c>
      <c r="B211" t="s">
        <v>11</v>
      </c>
      <c r="C211">
        <v>3</v>
      </c>
      <c r="D211" t="s">
        <v>8</v>
      </c>
      <c r="E211">
        <v>26</v>
      </c>
      <c r="F211" s="2">
        <v>18.787500000000001</v>
      </c>
      <c r="G211">
        <v>0</v>
      </c>
      <c r="H211">
        <v>0</v>
      </c>
      <c r="I211" s="3">
        <f>Table134[Age]/$E$1</f>
        <v>0.32500000000000001</v>
      </c>
      <c r="J211" s="3">
        <f>LOG10(Table134[Fare] + 1)</f>
        <v>1.2963909278704124</v>
      </c>
      <c r="K211" s="5">
        <v>0</v>
      </c>
      <c r="L211">
        <v>0</v>
      </c>
      <c r="M211">
        <f t="shared" si="15"/>
        <v>0</v>
      </c>
      <c r="N211">
        <f t="shared" si="16"/>
        <v>1</v>
      </c>
      <c r="O211">
        <f>IF(Table134[Sex]="male",1,0)</f>
        <v>1</v>
      </c>
      <c r="P211">
        <v>1</v>
      </c>
      <c r="AC211" s="3">
        <f>SUMPRODUCT(Table134[[#This Row],[SibSp]:[Ones]],$R$4:$AA$4)</f>
        <v>0.16691798953052778</v>
      </c>
      <c r="AD211" s="3">
        <f>SUMPRODUCT(Table134[[#This Row],[SibSp]:[Ones]],$R$5:$AA$5)</f>
        <v>0.11082701570920761</v>
      </c>
      <c r="AE211">
        <f t="shared" si="17"/>
        <v>0.16691798953052778</v>
      </c>
      <c r="AF211">
        <f t="shared" si="18"/>
        <v>0.11082701570920761</v>
      </c>
      <c r="AG211">
        <f t="shared" si="19"/>
        <v>0.27774500523973539</v>
      </c>
      <c r="AH211">
        <f>(Table134[[#This Row],[Survived]]-AG212)^2</f>
        <v>0.48448797655722153</v>
      </c>
    </row>
    <row r="212" spans="1:34" x14ac:dyDescent="0.35">
      <c r="A212">
        <v>1</v>
      </c>
      <c r="B212" t="s">
        <v>12</v>
      </c>
      <c r="C212">
        <v>3</v>
      </c>
      <c r="D212" t="s">
        <v>10</v>
      </c>
      <c r="E212">
        <v>16</v>
      </c>
      <c r="F212" s="2">
        <v>7.75</v>
      </c>
      <c r="G212">
        <v>0</v>
      </c>
      <c r="H212">
        <v>0</v>
      </c>
      <c r="I212" s="3">
        <f>Table134[Age]/$E$1</f>
        <v>0.2</v>
      </c>
      <c r="J212" s="3">
        <f>LOG10(Table134[Fare] + 1)</f>
        <v>0.94200805302231327</v>
      </c>
      <c r="K212" s="5">
        <v>0</v>
      </c>
      <c r="L212">
        <v>0</v>
      </c>
      <c r="M212">
        <f t="shared" si="15"/>
        <v>1</v>
      </c>
      <c r="N212">
        <f t="shared" si="16"/>
        <v>0</v>
      </c>
      <c r="O212">
        <f>IF(Table134[Sex]="male",1,0)</f>
        <v>0</v>
      </c>
      <c r="P212">
        <v>1</v>
      </c>
      <c r="AC212" s="3">
        <f>SUMPRODUCT(Table134[[#This Row],[SibSp]:[Ones]],$R$4:$AA$4)</f>
        <v>0.1906880552537385</v>
      </c>
      <c r="AD212" s="3">
        <f>SUMPRODUCT(Table134[[#This Row],[SibSp]:[Ones]],$R$5:$AA$5)</f>
        <v>0.11326023936998597</v>
      </c>
      <c r="AE212">
        <f t="shared" si="17"/>
        <v>0.1906880552537385</v>
      </c>
      <c r="AF212">
        <f t="shared" si="18"/>
        <v>0.11326023936998597</v>
      </c>
      <c r="AG212">
        <f t="shared" si="19"/>
        <v>0.30394829462372447</v>
      </c>
      <c r="AH212">
        <f>(Table134[[#This Row],[Survived]]-AG213)^2</f>
        <v>0.31923035904514879</v>
      </c>
    </row>
    <row r="213" spans="1:34" x14ac:dyDescent="0.35">
      <c r="A213">
        <v>1</v>
      </c>
      <c r="B213" t="s">
        <v>11</v>
      </c>
      <c r="C213">
        <v>1</v>
      </c>
      <c r="D213" t="s">
        <v>8</v>
      </c>
      <c r="E213">
        <v>40</v>
      </c>
      <c r="F213" s="2">
        <v>31</v>
      </c>
      <c r="G213">
        <v>0</v>
      </c>
      <c r="H213">
        <v>0</v>
      </c>
      <c r="I213" s="3">
        <f>Table134[Age]/$E$1</f>
        <v>0.5</v>
      </c>
      <c r="J213" s="3">
        <f>LOG10(Table134[Fare] + 1)</f>
        <v>1.505149978319906</v>
      </c>
      <c r="K213" s="5">
        <v>1</v>
      </c>
      <c r="L213">
        <v>0</v>
      </c>
      <c r="M213">
        <f t="shared" si="15"/>
        <v>1</v>
      </c>
      <c r="N213">
        <f t="shared" si="16"/>
        <v>0</v>
      </c>
      <c r="O213">
        <f>IF(Table134[Sex]="male",1,0)</f>
        <v>1</v>
      </c>
      <c r="P213">
        <v>1</v>
      </c>
      <c r="AC213" s="3">
        <f>SUMPRODUCT(Table134[[#This Row],[SibSp]:[Ones]],$R$4:$AA$4)</f>
        <v>0.24535070342085169</v>
      </c>
      <c r="AD213" s="3">
        <f>SUMPRODUCT(Table134[[#This Row],[SibSp]:[Ones]],$R$5:$AA$5)</f>
        <v>0.18964455408122133</v>
      </c>
      <c r="AE213">
        <f t="shared" si="17"/>
        <v>0.24535070342085169</v>
      </c>
      <c r="AF213">
        <f t="shared" si="18"/>
        <v>0.18964455408122133</v>
      </c>
      <c r="AG213">
        <f t="shared" si="19"/>
        <v>0.43499525750207302</v>
      </c>
      <c r="AH213">
        <f>(Table134[[#This Row],[Survived]]-AG214)^2</f>
        <v>0.48448797655722153</v>
      </c>
    </row>
    <row r="214" spans="1:34" x14ac:dyDescent="0.35">
      <c r="A214">
        <v>0</v>
      </c>
      <c r="B214" t="s">
        <v>9</v>
      </c>
      <c r="C214">
        <v>3</v>
      </c>
      <c r="D214" t="s">
        <v>8</v>
      </c>
      <c r="E214">
        <v>24</v>
      </c>
      <c r="F214" s="2">
        <v>7.05</v>
      </c>
      <c r="G214">
        <v>0</v>
      </c>
      <c r="H214">
        <v>0</v>
      </c>
      <c r="I214" s="3">
        <f>Table134[Age]/$E$1</f>
        <v>0.3</v>
      </c>
      <c r="J214" s="3">
        <f>LOG10(Table134[Fare] + 1)</f>
        <v>0.90579588036786851</v>
      </c>
      <c r="K214" s="5">
        <v>0</v>
      </c>
      <c r="L214">
        <v>0</v>
      </c>
      <c r="M214">
        <f t="shared" si="15"/>
        <v>1</v>
      </c>
      <c r="N214">
        <f t="shared" si="16"/>
        <v>0</v>
      </c>
      <c r="O214">
        <f>IF(Table134[Sex]="male",1,0)</f>
        <v>1</v>
      </c>
      <c r="P214">
        <v>1</v>
      </c>
      <c r="AC214" s="3">
        <f>SUMPRODUCT(Table134[[#This Row],[SibSp]:[Ones]],$R$4:$AA$4)</f>
        <v>0.1906880552537385</v>
      </c>
      <c r="AD214" s="3">
        <f>SUMPRODUCT(Table134[[#This Row],[SibSp]:[Ones]],$R$5:$AA$5)</f>
        <v>0.11326023936998597</v>
      </c>
      <c r="AE214">
        <f t="shared" si="17"/>
        <v>0.1906880552537385</v>
      </c>
      <c r="AF214">
        <f t="shared" si="18"/>
        <v>0.11326023936998597</v>
      </c>
      <c r="AG214">
        <f t="shared" si="19"/>
        <v>0.30394829462372447</v>
      </c>
      <c r="AH214">
        <f>(Table134[[#This Row],[Survived]]-AG215)^2</f>
        <v>9.2384565804670415E-2</v>
      </c>
    </row>
    <row r="215" spans="1:34" x14ac:dyDescent="0.35">
      <c r="A215">
        <v>1</v>
      </c>
      <c r="B215" t="s">
        <v>9</v>
      </c>
      <c r="C215">
        <v>2</v>
      </c>
      <c r="D215" t="s">
        <v>10</v>
      </c>
      <c r="E215">
        <v>35</v>
      </c>
      <c r="F215" s="2">
        <v>21</v>
      </c>
      <c r="G215">
        <v>0</v>
      </c>
      <c r="H215">
        <v>0</v>
      </c>
      <c r="I215" s="3">
        <f>Table134[Age]/$E$1</f>
        <v>0.4375</v>
      </c>
      <c r="J215" s="3">
        <f>LOG10(Table134[Fare] + 1)</f>
        <v>1.3424226808222062</v>
      </c>
      <c r="K215" s="5">
        <v>0</v>
      </c>
      <c r="L215">
        <v>1</v>
      </c>
      <c r="M215">
        <f t="shared" si="15"/>
        <v>1</v>
      </c>
      <c r="N215">
        <f t="shared" si="16"/>
        <v>0</v>
      </c>
      <c r="O215">
        <f>IF(Table134[Sex]="male",1,0)</f>
        <v>0</v>
      </c>
      <c r="P215">
        <v>1</v>
      </c>
      <c r="AC215" s="3">
        <f>SUMPRODUCT(Table134[[#This Row],[SibSp]:[Ones]],$R$4:$AA$4)</f>
        <v>0.1906880552537385</v>
      </c>
      <c r="AD215" s="3">
        <f>SUMPRODUCT(Table134[[#This Row],[SibSp]:[Ones]],$R$5:$AA$5)</f>
        <v>0.11326023936998597</v>
      </c>
      <c r="AE215">
        <f t="shared" si="17"/>
        <v>0.1906880552537385</v>
      </c>
      <c r="AF215">
        <f t="shared" si="18"/>
        <v>0.11326023936998597</v>
      </c>
      <c r="AG215">
        <f t="shared" si="19"/>
        <v>0.30394829462372447</v>
      </c>
      <c r="AH215">
        <f>(Table134[[#This Row],[Survived]]-AG216)^2</f>
        <v>0.52165227745614984</v>
      </c>
    </row>
    <row r="216" spans="1:34" x14ac:dyDescent="0.35">
      <c r="A216">
        <v>0</v>
      </c>
      <c r="B216" t="s">
        <v>9</v>
      </c>
      <c r="C216">
        <v>3</v>
      </c>
      <c r="D216" t="s">
        <v>8</v>
      </c>
      <c r="E216">
        <v>22</v>
      </c>
      <c r="F216" s="2">
        <v>7.25</v>
      </c>
      <c r="G216">
        <v>0</v>
      </c>
      <c r="H216">
        <v>0</v>
      </c>
      <c r="I216" s="3">
        <f>Table134[Age]/$E$1</f>
        <v>0.27500000000000002</v>
      </c>
      <c r="J216" s="3">
        <f>LOG10(Table134[Fare] + 1)</f>
        <v>0.91645394854992512</v>
      </c>
      <c r="K216" s="5">
        <v>0</v>
      </c>
      <c r="L216">
        <v>0</v>
      </c>
      <c r="M216">
        <f t="shared" si="15"/>
        <v>0</v>
      </c>
      <c r="N216">
        <f t="shared" si="16"/>
        <v>0</v>
      </c>
      <c r="O216">
        <f>IF(Table134[Sex]="male",1,0)</f>
        <v>1</v>
      </c>
      <c r="P216">
        <v>1</v>
      </c>
      <c r="AC216" s="3">
        <f>SUMPRODUCT(Table134[[#This Row],[SibSp]:[Ones]],$R$4:$AA$4)</f>
        <v>0.16691798953052778</v>
      </c>
      <c r="AD216" s="3">
        <f>SUMPRODUCT(Table134[[#This Row],[SibSp]:[Ones]],$R$5:$AA$5)</f>
        <v>0.11082701570920761</v>
      </c>
      <c r="AE216">
        <f t="shared" si="17"/>
        <v>0.16691798953052778</v>
      </c>
      <c r="AF216">
        <f t="shared" si="18"/>
        <v>0.11082701570920761</v>
      </c>
      <c r="AG216">
        <f t="shared" si="19"/>
        <v>0.27774500523973539</v>
      </c>
      <c r="AH216">
        <f>(Table134[[#This Row],[Survived]]-AG217)^2</f>
        <v>7.714228793562064E-2</v>
      </c>
    </row>
    <row r="217" spans="1:34" x14ac:dyDescent="0.35">
      <c r="A217">
        <v>0</v>
      </c>
      <c r="B217" t="s">
        <v>9</v>
      </c>
      <c r="C217">
        <v>2</v>
      </c>
      <c r="D217" t="s">
        <v>8</v>
      </c>
      <c r="E217">
        <v>30</v>
      </c>
      <c r="F217" s="2">
        <v>13</v>
      </c>
      <c r="G217">
        <v>0</v>
      </c>
      <c r="H217">
        <v>0</v>
      </c>
      <c r="I217" s="3">
        <f>Table134[Age]/$E$1</f>
        <v>0.375</v>
      </c>
      <c r="J217" s="3">
        <f>LOG10(Table134[Fare] + 1)</f>
        <v>1.146128035678238</v>
      </c>
      <c r="K217" s="5">
        <v>0</v>
      </c>
      <c r="L217">
        <v>1</v>
      </c>
      <c r="M217">
        <f t="shared" si="15"/>
        <v>0</v>
      </c>
      <c r="N217">
        <f t="shared" si="16"/>
        <v>1</v>
      </c>
      <c r="O217">
        <f>IF(Table134[Sex]="male",1,0)</f>
        <v>1</v>
      </c>
      <c r="P217">
        <v>1</v>
      </c>
      <c r="AC217" s="3">
        <f>SUMPRODUCT(Table134[[#This Row],[SibSp]:[Ones]],$R$4:$AA$4)</f>
        <v>0.16691798953052778</v>
      </c>
      <c r="AD217" s="3">
        <f>SUMPRODUCT(Table134[[#This Row],[SibSp]:[Ones]],$R$5:$AA$5)</f>
        <v>0.11082701570920761</v>
      </c>
      <c r="AE217">
        <f t="shared" si="17"/>
        <v>0.16691798953052778</v>
      </c>
      <c r="AF217">
        <f t="shared" si="18"/>
        <v>0.11082701570920761</v>
      </c>
      <c r="AG217">
        <f t="shared" si="19"/>
        <v>0.27774500523973539</v>
      </c>
      <c r="AH217">
        <f>(Table134[[#This Row],[Survived]]-AG218)^2</f>
        <v>9.2384565804670415E-2</v>
      </c>
    </row>
    <row r="218" spans="1:34" x14ac:dyDescent="0.35">
      <c r="A218">
        <v>0</v>
      </c>
      <c r="B218" t="s">
        <v>12</v>
      </c>
      <c r="C218">
        <v>3</v>
      </c>
      <c r="D218" t="s">
        <v>8</v>
      </c>
      <c r="F218" s="2">
        <v>7.75</v>
      </c>
      <c r="G218">
        <v>1</v>
      </c>
      <c r="H218">
        <v>0</v>
      </c>
      <c r="I218" s="3">
        <f>Table134[Age]/$E$1</f>
        <v>0</v>
      </c>
      <c r="J218" s="3">
        <f>LOG10(Table134[Fare] + 1)</f>
        <v>0.94200805302231327</v>
      </c>
      <c r="K218" s="5">
        <v>0</v>
      </c>
      <c r="L218">
        <v>0</v>
      </c>
      <c r="M218">
        <f t="shared" si="15"/>
        <v>1</v>
      </c>
      <c r="N218">
        <f t="shared" si="16"/>
        <v>0</v>
      </c>
      <c r="O218">
        <f>IF(Table134[Sex]="male",1,0)</f>
        <v>1</v>
      </c>
      <c r="P218">
        <v>1</v>
      </c>
      <c r="AC218" s="3">
        <f>SUMPRODUCT(Table134[[#This Row],[SibSp]:[Ones]],$R$4:$AA$4)</f>
        <v>0.1906880552537385</v>
      </c>
      <c r="AD218" s="3">
        <f>SUMPRODUCT(Table134[[#This Row],[SibSp]:[Ones]],$R$5:$AA$5)</f>
        <v>0.11326023936998597</v>
      </c>
      <c r="AE218">
        <f t="shared" si="17"/>
        <v>0.1906880552537385</v>
      </c>
      <c r="AF218">
        <f t="shared" si="18"/>
        <v>0.11326023936998597</v>
      </c>
      <c r="AG218">
        <f t="shared" si="19"/>
        <v>0.30394829462372447</v>
      </c>
      <c r="AH218">
        <f>(Table134[[#This Row],[Survived]]-AG219)^2</f>
        <v>0.1892208740492948</v>
      </c>
    </row>
    <row r="219" spans="1:34" x14ac:dyDescent="0.35">
      <c r="A219">
        <v>1</v>
      </c>
      <c r="B219" t="s">
        <v>11</v>
      </c>
      <c r="C219">
        <v>1</v>
      </c>
      <c r="D219" t="s">
        <v>10</v>
      </c>
      <c r="E219">
        <v>31</v>
      </c>
      <c r="F219" s="2">
        <v>113.27500000000001</v>
      </c>
      <c r="G219">
        <v>1</v>
      </c>
      <c r="H219">
        <v>0</v>
      </c>
      <c r="I219" s="3">
        <f>Table134[Age]/$E$1</f>
        <v>0.38750000000000001</v>
      </c>
      <c r="J219" s="3">
        <f>LOG10(Table134[Fare] + 1)</f>
        <v>2.0579512299613683</v>
      </c>
      <c r="K219" s="5">
        <v>1</v>
      </c>
      <c r="L219">
        <v>0</v>
      </c>
      <c r="M219">
        <f t="shared" si="15"/>
        <v>1</v>
      </c>
      <c r="N219">
        <f t="shared" si="16"/>
        <v>0</v>
      </c>
      <c r="O219">
        <f>IF(Table134[Sex]="male",1,0)</f>
        <v>0</v>
      </c>
      <c r="P219">
        <v>1</v>
      </c>
      <c r="AC219" s="3">
        <f>SUMPRODUCT(Table134[[#This Row],[SibSp]:[Ones]],$R$4:$AA$4)</f>
        <v>0.24535070342085169</v>
      </c>
      <c r="AD219" s="3">
        <f>SUMPRODUCT(Table134[[#This Row],[SibSp]:[Ones]],$R$5:$AA$5)</f>
        <v>0.18964455408122133</v>
      </c>
      <c r="AE219">
        <f t="shared" si="17"/>
        <v>0.24535070342085169</v>
      </c>
      <c r="AF219">
        <f t="shared" si="18"/>
        <v>0.18964455408122133</v>
      </c>
      <c r="AG219">
        <f t="shared" si="19"/>
        <v>0.43499525750207302</v>
      </c>
      <c r="AH219">
        <f>(Table134[[#This Row],[Survived]]-AG220)^2</f>
        <v>0.52165227745614984</v>
      </c>
    </row>
    <row r="220" spans="1:34" x14ac:dyDescent="0.35">
      <c r="A220">
        <v>1</v>
      </c>
      <c r="B220" t="s">
        <v>9</v>
      </c>
      <c r="C220">
        <v>3</v>
      </c>
      <c r="D220" t="s">
        <v>10</v>
      </c>
      <c r="E220">
        <v>27</v>
      </c>
      <c r="F220" s="2">
        <v>7.9249999999999998</v>
      </c>
      <c r="G220">
        <v>0</v>
      </c>
      <c r="H220">
        <v>0</v>
      </c>
      <c r="I220" s="3">
        <f>Table134[Age]/$E$1</f>
        <v>0.33750000000000002</v>
      </c>
      <c r="J220" s="3">
        <f>LOG10(Table134[Fare] + 1)</f>
        <v>0.95060822478423079</v>
      </c>
      <c r="K220" s="5">
        <v>0</v>
      </c>
      <c r="L220">
        <v>0</v>
      </c>
      <c r="M220">
        <f t="shared" si="15"/>
        <v>0</v>
      </c>
      <c r="N220">
        <f t="shared" si="16"/>
        <v>1</v>
      </c>
      <c r="O220">
        <f>IF(Table134[Sex]="male",1,0)</f>
        <v>0</v>
      </c>
      <c r="P220">
        <v>1</v>
      </c>
      <c r="AC220" s="3">
        <f>SUMPRODUCT(Table134[[#This Row],[SibSp]:[Ones]],$R$4:$AA$4)</f>
        <v>0.16691798953052778</v>
      </c>
      <c r="AD220" s="3">
        <f>SUMPRODUCT(Table134[[#This Row],[SibSp]:[Ones]],$R$5:$AA$5)</f>
        <v>0.11082701570920761</v>
      </c>
      <c r="AE220">
        <f t="shared" si="17"/>
        <v>0.16691798953052778</v>
      </c>
      <c r="AF220">
        <f t="shared" si="18"/>
        <v>0.11082701570920761</v>
      </c>
      <c r="AG220">
        <f t="shared" si="19"/>
        <v>0.27774500523973539</v>
      </c>
      <c r="AH220">
        <f>(Table134[[#This Row],[Survived]]-AG221)^2</f>
        <v>0.48448797655722153</v>
      </c>
    </row>
    <row r="221" spans="1:34" x14ac:dyDescent="0.35">
      <c r="A221">
        <v>0</v>
      </c>
      <c r="B221" t="s">
        <v>9</v>
      </c>
      <c r="C221">
        <v>2</v>
      </c>
      <c r="D221" t="s">
        <v>8</v>
      </c>
      <c r="E221">
        <v>42</v>
      </c>
      <c r="F221" s="2">
        <v>27</v>
      </c>
      <c r="G221">
        <v>1</v>
      </c>
      <c r="H221">
        <v>0</v>
      </c>
      <c r="I221" s="3">
        <f>Table134[Age]/$E$1</f>
        <v>0.52500000000000002</v>
      </c>
      <c r="J221" s="3">
        <f>LOG10(Table134[Fare] + 1)</f>
        <v>1.4471580313422192</v>
      </c>
      <c r="K221" s="5">
        <v>0</v>
      </c>
      <c r="L221">
        <v>1</v>
      </c>
      <c r="M221">
        <f t="shared" si="15"/>
        <v>1</v>
      </c>
      <c r="N221">
        <f t="shared" si="16"/>
        <v>0</v>
      </c>
      <c r="O221">
        <f>IF(Table134[Sex]="male",1,0)</f>
        <v>1</v>
      </c>
      <c r="P221">
        <v>1</v>
      </c>
      <c r="AC221" s="3">
        <f>SUMPRODUCT(Table134[[#This Row],[SibSp]:[Ones]],$R$4:$AA$4)</f>
        <v>0.1906880552537385</v>
      </c>
      <c r="AD221" s="3">
        <f>SUMPRODUCT(Table134[[#This Row],[SibSp]:[Ones]],$R$5:$AA$5)</f>
        <v>0.11326023936998597</v>
      </c>
      <c r="AE221">
        <f t="shared" si="17"/>
        <v>0.1906880552537385</v>
      </c>
      <c r="AF221">
        <f t="shared" si="18"/>
        <v>0.11326023936998597</v>
      </c>
      <c r="AG221">
        <f t="shared" si="19"/>
        <v>0.30394829462372447</v>
      </c>
      <c r="AH221">
        <f>(Table134[[#This Row],[Survived]]-AG222)^2</f>
        <v>0.1892208740492948</v>
      </c>
    </row>
    <row r="222" spans="1:34" x14ac:dyDescent="0.35">
      <c r="A222">
        <v>1</v>
      </c>
      <c r="B222" t="s">
        <v>11</v>
      </c>
      <c r="C222">
        <v>1</v>
      </c>
      <c r="D222" t="s">
        <v>10</v>
      </c>
      <c r="E222">
        <v>32</v>
      </c>
      <c r="F222" s="2">
        <v>76.291700000000006</v>
      </c>
      <c r="G222">
        <v>0</v>
      </c>
      <c r="H222">
        <v>0</v>
      </c>
      <c r="I222" s="3">
        <f>Table134[Age]/$E$1</f>
        <v>0.4</v>
      </c>
      <c r="J222" s="3">
        <f>LOG10(Table134[Fare] + 1)</f>
        <v>1.8881328595362299</v>
      </c>
      <c r="K222" s="5">
        <v>1</v>
      </c>
      <c r="L222">
        <v>0</v>
      </c>
      <c r="M222">
        <f t="shared" si="15"/>
        <v>1</v>
      </c>
      <c r="N222">
        <f t="shared" si="16"/>
        <v>0</v>
      </c>
      <c r="O222">
        <f>IF(Table134[Sex]="male",1,0)</f>
        <v>0</v>
      </c>
      <c r="P222">
        <v>1</v>
      </c>
      <c r="AC222" s="3">
        <f>SUMPRODUCT(Table134[[#This Row],[SibSp]:[Ones]],$R$4:$AA$4)</f>
        <v>0.24535070342085169</v>
      </c>
      <c r="AD222" s="3">
        <f>SUMPRODUCT(Table134[[#This Row],[SibSp]:[Ones]],$R$5:$AA$5)</f>
        <v>0.18964455408122133</v>
      </c>
      <c r="AE222">
        <f t="shared" si="17"/>
        <v>0.24535070342085169</v>
      </c>
      <c r="AF222">
        <f t="shared" si="18"/>
        <v>0.18964455408122133</v>
      </c>
      <c r="AG222">
        <f t="shared" si="19"/>
        <v>0.43499525750207302</v>
      </c>
      <c r="AH222">
        <f>(Table134[[#This Row],[Survived]]-AG223)^2</f>
        <v>0.48448797655722153</v>
      </c>
    </row>
    <row r="223" spans="1:34" x14ac:dyDescent="0.35">
      <c r="A223">
        <v>0</v>
      </c>
      <c r="B223" t="s">
        <v>9</v>
      </c>
      <c r="C223">
        <v>2</v>
      </c>
      <c r="D223" t="s">
        <v>8</v>
      </c>
      <c r="E223">
        <v>30</v>
      </c>
      <c r="F223" s="2">
        <v>10.5</v>
      </c>
      <c r="G223">
        <v>0</v>
      </c>
      <c r="H223">
        <v>0</v>
      </c>
      <c r="I223" s="3">
        <f>Table134[Age]/$E$1</f>
        <v>0.375</v>
      </c>
      <c r="J223" s="3">
        <f>LOG10(Table134[Fare] + 1)</f>
        <v>1.0606978403536116</v>
      </c>
      <c r="K223" s="5">
        <v>0</v>
      </c>
      <c r="L223">
        <v>1</v>
      </c>
      <c r="M223">
        <f t="shared" si="15"/>
        <v>1</v>
      </c>
      <c r="N223">
        <f t="shared" si="16"/>
        <v>0</v>
      </c>
      <c r="O223">
        <f>IF(Table134[Sex]="male",1,0)</f>
        <v>1</v>
      </c>
      <c r="P223">
        <v>1</v>
      </c>
      <c r="AC223" s="3">
        <f>SUMPRODUCT(Table134[[#This Row],[SibSp]:[Ones]],$R$4:$AA$4)</f>
        <v>0.1906880552537385</v>
      </c>
      <c r="AD223" s="3">
        <f>SUMPRODUCT(Table134[[#This Row],[SibSp]:[Ones]],$R$5:$AA$5)</f>
        <v>0.11326023936998597</v>
      </c>
      <c r="AE223">
        <f t="shared" si="17"/>
        <v>0.1906880552537385</v>
      </c>
      <c r="AF223">
        <f t="shared" si="18"/>
        <v>0.11326023936998597</v>
      </c>
      <c r="AG223">
        <f t="shared" si="19"/>
        <v>0.30394829462372447</v>
      </c>
      <c r="AH223">
        <f>(Table134[[#This Row],[Survived]]-AG224)^2</f>
        <v>9.2384565804670415E-2</v>
      </c>
    </row>
    <row r="224" spans="1:34" x14ac:dyDescent="0.35">
      <c r="A224">
        <v>1</v>
      </c>
      <c r="B224" t="s">
        <v>9</v>
      </c>
      <c r="C224">
        <v>3</v>
      </c>
      <c r="D224" t="s">
        <v>8</v>
      </c>
      <c r="E224">
        <v>16</v>
      </c>
      <c r="F224" s="2">
        <v>8.0500000000000007</v>
      </c>
      <c r="G224">
        <v>0</v>
      </c>
      <c r="H224">
        <v>0</v>
      </c>
      <c r="I224" s="3">
        <f>Table134[Age]/$E$1</f>
        <v>0.2</v>
      </c>
      <c r="J224" s="3">
        <f>LOG10(Table134[Fare] + 1)</f>
        <v>0.9566485792052033</v>
      </c>
      <c r="K224" s="5">
        <v>0</v>
      </c>
      <c r="L224">
        <v>0</v>
      </c>
      <c r="M224">
        <f t="shared" si="15"/>
        <v>1</v>
      </c>
      <c r="N224">
        <f t="shared" si="16"/>
        <v>0</v>
      </c>
      <c r="O224">
        <f>IF(Table134[Sex]="male",1,0)</f>
        <v>1</v>
      </c>
      <c r="P224">
        <v>1</v>
      </c>
      <c r="AC224" s="3">
        <f>SUMPRODUCT(Table134[[#This Row],[SibSp]:[Ones]],$R$4:$AA$4)</f>
        <v>0.1906880552537385</v>
      </c>
      <c r="AD224" s="3">
        <f>SUMPRODUCT(Table134[[#This Row],[SibSp]:[Ones]],$R$5:$AA$5)</f>
        <v>0.11326023936998597</v>
      </c>
      <c r="AE224">
        <f t="shared" si="17"/>
        <v>0.1906880552537385</v>
      </c>
      <c r="AF224">
        <f t="shared" si="18"/>
        <v>0.11326023936998597</v>
      </c>
      <c r="AG224">
        <f t="shared" si="19"/>
        <v>0.30394829462372447</v>
      </c>
      <c r="AH224">
        <f>(Table134[[#This Row],[Survived]]-AG225)^2</f>
        <v>0.48448797655722153</v>
      </c>
    </row>
    <row r="225" spans="1:34" x14ac:dyDescent="0.35">
      <c r="A225">
        <v>0</v>
      </c>
      <c r="B225" t="s">
        <v>9</v>
      </c>
      <c r="C225">
        <v>2</v>
      </c>
      <c r="D225" t="s">
        <v>8</v>
      </c>
      <c r="E225">
        <v>27</v>
      </c>
      <c r="F225" s="2">
        <v>13</v>
      </c>
      <c r="G225">
        <v>0</v>
      </c>
      <c r="H225">
        <v>0</v>
      </c>
      <c r="I225" s="3">
        <f>Table134[Age]/$E$1</f>
        <v>0.33750000000000002</v>
      </c>
      <c r="J225" s="3">
        <f>LOG10(Table134[Fare] + 1)</f>
        <v>1.146128035678238</v>
      </c>
      <c r="K225" s="5">
        <v>0</v>
      </c>
      <c r="L225">
        <v>1</v>
      </c>
      <c r="M225">
        <f t="shared" si="15"/>
        <v>1</v>
      </c>
      <c r="N225">
        <f t="shared" si="16"/>
        <v>0</v>
      </c>
      <c r="O225">
        <f>IF(Table134[Sex]="male",1,0)</f>
        <v>1</v>
      </c>
      <c r="P225">
        <v>1</v>
      </c>
      <c r="AC225" s="3">
        <f>SUMPRODUCT(Table134[[#This Row],[SibSp]:[Ones]],$R$4:$AA$4)</f>
        <v>0.1906880552537385</v>
      </c>
      <c r="AD225" s="3">
        <f>SUMPRODUCT(Table134[[#This Row],[SibSp]:[Ones]],$R$5:$AA$5)</f>
        <v>0.11326023936998597</v>
      </c>
      <c r="AE225">
        <f t="shared" si="17"/>
        <v>0.1906880552537385</v>
      </c>
      <c r="AF225">
        <f t="shared" si="18"/>
        <v>0.11326023936998597</v>
      </c>
      <c r="AG225">
        <f t="shared" si="19"/>
        <v>0.30394829462372447</v>
      </c>
      <c r="AH225">
        <f>(Table134[[#This Row],[Survived]]-AG226)^2</f>
        <v>9.2384565804670415E-2</v>
      </c>
    </row>
    <row r="226" spans="1:34" x14ac:dyDescent="0.35">
      <c r="A226">
        <v>0</v>
      </c>
      <c r="B226" t="s">
        <v>9</v>
      </c>
      <c r="C226">
        <v>3</v>
      </c>
      <c r="D226" t="s">
        <v>8</v>
      </c>
      <c r="E226">
        <v>51</v>
      </c>
      <c r="F226" s="2">
        <v>8.0500000000000007</v>
      </c>
      <c r="G226">
        <v>0</v>
      </c>
      <c r="H226">
        <v>0</v>
      </c>
      <c r="I226" s="3">
        <f>Table134[Age]/$E$1</f>
        <v>0.63749999999999996</v>
      </c>
      <c r="J226" s="3">
        <f>LOG10(Table134[Fare] + 1)</f>
        <v>0.9566485792052033</v>
      </c>
      <c r="K226" s="5">
        <v>0</v>
      </c>
      <c r="L226">
        <v>0</v>
      </c>
      <c r="M226">
        <f t="shared" si="15"/>
        <v>1</v>
      </c>
      <c r="N226">
        <f t="shared" si="16"/>
        <v>0</v>
      </c>
      <c r="O226">
        <f>IF(Table134[Sex]="male",1,0)</f>
        <v>1</v>
      </c>
      <c r="P226">
        <v>1</v>
      </c>
      <c r="AC226" s="3">
        <f>SUMPRODUCT(Table134[[#This Row],[SibSp]:[Ones]],$R$4:$AA$4)</f>
        <v>0.1906880552537385</v>
      </c>
      <c r="AD226" s="3">
        <f>SUMPRODUCT(Table134[[#This Row],[SibSp]:[Ones]],$R$5:$AA$5)</f>
        <v>0.11326023936998597</v>
      </c>
      <c r="AE226">
        <f t="shared" si="17"/>
        <v>0.1906880552537385</v>
      </c>
      <c r="AF226">
        <f t="shared" si="18"/>
        <v>0.11326023936998597</v>
      </c>
      <c r="AG226">
        <f t="shared" si="19"/>
        <v>0.30394829462372447</v>
      </c>
      <c r="AH226">
        <f>(Table134[[#This Row],[Survived]]-AG227)^2</f>
        <v>9.2384565804670415E-2</v>
      </c>
    </row>
    <row r="227" spans="1:34" x14ac:dyDescent="0.35">
      <c r="A227">
        <v>0</v>
      </c>
      <c r="B227" t="s">
        <v>9</v>
      </c>
      <c r="C227">
        <v>3</v>
      </c>
      <c r="D227" t="s">
        <v>8</v>
      </c>
      <c r="F227" s="2">
        <v>7.8958000000000004</v>
      </c>
      <c r="G227">
        <v>0</v>
      </c>
      <c r="H227">
        <v>0</v>
      </c>
      <c r="I227" s="3">
        <f>Table134[Age]/$E$1</f>
        <v>0</v>
      </c>
      <c r="J227" s="3">
        <f>LOG10(Table134[Fare] + 1)</f>
        <v>0.94918501031343461</v>
      </c>
      <c r="K227" s="5">
        <v>0</v>
      </c>
      <c r="L227">
        <v>0</v>
      </c>
      <c r="M227">
        <f t="shared" si="15"/>
        <v>1</v>
      </c>
      <c r="N227">
        <f t="shared" si="16"/>
        <v>0</v>
      </c>
      <c r="O227">
        <f>IF(Table134[Sex]="male",1,0)</f>
        <v>1</v>
      </c>
      <c r="P227">
        <v>1</v>
      </c>
      <c r="AC227" s="3">
        <f>SUMPRODUCT(Table134[[#This Row],[SibSp]:[Ones]],$R$4:$AA$4)</f>
        <v>0.1906880552537385</v>
      </c>
      <c r="AD227" s="3">
        <f>SUMPRODUCT(Table134[[#This Row],[SibSp]:[Ones]],$R$5:$AA$5)</f>
        <v>0.11326023936998597</v>
      </c>
      <c r="AE227">
        <f t="shared" si="17"/>
        <v>0.1906880552537385</v>
      </c>
      <c r="AF227">
        <f t="shared" si="18"/>
        <v>0.11326023936998597</v>
      </c>
      <c r="AG227">
        <f t="shared" si="19"/>
        <v>0.30394829462372447</v>
      </c>
      <c r="AH227">
        <f>(Table134[[#This Row],[Survived]]-AG228)^2</f>
        <v>0.1892208740492948</v>
      </c>
    </row>
    <row r="228" spans="1:34" x14ac:dyDescent="0.35">
      <c r="A228">
        <v>1</v>
      </c>
      <c r="B228" t="s">
        <v>9</v>
      </c>
      <c r="C228">
        <v>1</v>
      </c>
      <c r="D228" t="s">
        <v>8</v>
      </c>
      <c r="E228">
        <v>38</v>
      </c>
      <c r="F228" s="2">
        <v>90</v>
      </c>
      <c r="G228">
        <v>1</v>
      </c>
      <c r="H228">
        <v>0</v>
      </c>
      <c r="I228" s="3">
        <f>Table134[Age]/$E$1</f>
        <v>0.47499999999999998</v>
      </c>
      <c r="J228" s="3">
        <f>LOG10(Table134[Fare] + 1)</f>
        <v>1.9590413923210936</v>
      </c>
      <c r="K228" s="5">
        <v>1</v>
      </c>
      <c r="L228">
        <v>0</v>
      </c>
      <c r="M228">
        <f t="shared" si="15"/>
        <v>1</v>
      </c>
      <c r="N228">
        <f t="shared" si="16"/>
        <v>0</v>
      </c>
      <c r="O228">
        <f>IF(Table134[Sex]="male",1,0)</f>
        <v>1</v>
      </c>
      <c r="P228">
        <v>1</v>
      </c>
      <c r="AC228" s="3">
        <f>SUMPRODUCT(Table134[[#This Row],[SibSp]:[Ones]],$R$4:$AA$4)</f>
        <v>0.24535070342085169</v>
      </c>
      <c r="AD228" s="3">
        <f>SUMPRODUCT(Table134[[#This Row],[SibSp]:[Ones]],$R$5:$AA$5)</f>
        <v>0.18964455408122133</v>
      </c>
      <c r="AE228">
        <f t="shared" si="17"/>
        <v>0.24535070342085169</v>
      </c>
      <c r="AF228">
        <f t="shared" si="18"/>
        <v>0.18964455408122133</v>
      </c>
      <c r="AG228">
        <f t="shared" si="19"/>
        <v>0.43499525750207302</v>
      </c>
      <c r="AH228">
        <f>(Table134[[#This Row],[Survived]]-AG229)^2</f>
        <v>0.48448797655722153</v>
      </c>
    </row>
    <row r="229" spans="1:34" x14ac:dyDescent="0.35">
      <c r="A229">
        <v>0</v>
      </c>
      <c r="B229" t="s">
        <v>9</v>
      </c>
      <c r="C229">
        <v>3</v>
      </c>
      <c r="D229" t="s">
        <v>8</v>
      </c>
      <c r="E229">
        <v>22</v>
      </c>
      <c r="F229" s="2">
        <v>9.35</v>
      </c>
      <c r="G229">
        <v>0</v>
      </c>
      <c r="H229">
        <v>0</v>
      </c>
      <c r="I229" s="3">
        <f>Table134[Age]/$E$1</f>
        <v>0.27500000000000002</v>
      </c>
      <c r="J229" s="3">
        <f>LOG10(Table134[Fare] + 1)</f>
        <v>1.0149403497929366</v>
      </c>
      <c r="K229" s="5">
        <v>0</v>
      </c>
      <c r="L229">
        <v>0</v>
      </c>
      <c r="M229">
        <f t="shared" si="15"/>
        <v>1</v>
      </c>
      <c r="N229">
        <f t="shared" si="16"/>
        <v>0</v>
      </c>
      <c r="O229">
        <f>IF(Table134[Sex]="male",1,0)</f>
        <v>1</v>
      </c>
      <c r="P229">
        <v>1</v>
      </c>
      <c r="AC229" s="3">
        <f>SUMPRODUCT(Table134[[#This Row],[SibSp]:[Ones]],$R$4:$AA$4)</f>
        <v>0.1906880552537385</v>
      </c>
      <c r="AD229" s="3">
        <f>SUMPRODUCT(Table134[[#This Row],[SibSp]:[Ones]],$R$5:$AA$5)</f>
        <v>0.11326023936998597</v>
      </c>
      <c r="AE229">
        <f t="shared" si="17"/>
        <v>0.1906880552537385</v>
      </c>
      <c r="AF229">
        <f t="shared" si="18"/>
        <v>0.11326023936998597</v>
      </c>
      <c r="AG229">
        <f t="shared" si="19"/>
        <v>0.30394829462372447</v>
      </c>
      <c r="AH229">
        <f>(Table134[[#This Row],[Survived]]-AG230)^2</f>
        <v>9.2384565804670415E-2</v>
      </c>
    </row>
    <row r="230" spans="1:34" x14ac:dyDescent="0.35">
      <c r="A230">
        <v>1</v>
      </c>
      <c r="B230" t="s">
        <v>9</v>
      </c>
      <c r="C230">
        <v>2</v>
      </c>
      <c r="D230" t="s">
        <v>8</v>
      </c>
      <c r="E230">
        <v>19</v>
      </c>
      <c r="F230" s="2">
        <v>10.5</v>
      </c>
      <c r="G230">
        <v>0</v>
      </c>
      <c r="H230">
        <v>0</v>
      </c>
      <c r="I230" s="3">
        <f>Table134[Age]/$E$1</f>
        <v>0.23749999999999999</v>
      </c>
      <c r="J230" s="3">
        <f>LOG10(Table134[Fare] + 1)</f>
        <v>1.0606978403536116</v>
      </c>
      <c r="K230" s="5">
        <v>0</v>
      </c>
      <c r="L230">
        <v>1</v>
      </c>
      <c r="M230">
        <f t="shared" si="15"/>
        <v>1</v>
      </c>
      <c r="N230">
        <f t="shared" si="16"/>
        <v>0</v>
      </c>
      <c r="O230">
        <f>IF(Table134[Sex]="male",1,0)</f>
        <v>1</v>
      </c>
      <c r="P230">
        <v>1</v>
      </c>
      <c r="AC230" s="3">
        <f>SUMPRODUCT(Table134[[#This Row],[SibSp]:[Ones]],$R$4:$AA$4)</f>
        <v>0.1906880552537385</v>
      </c>
      <c r="AD230" s="3">
        <f>SUMPRODUCT(Table134[[#This Row],[SibSp]:[Ones]],$R$5:$AA$5)</f>
        <v>0.11326023936998597</v>
      </c>
      <c r="AE230">
        <f t="shared" si="17"/>
        <v>0.1906880552537385</v>
      </c>
      <c r="AF230">
        <f t="shared" si="18"/>
        <v>0.11326023936998597</v>
      </c>
      <c r="AG230">
        <f t="shared" si="19"/>
        <v>0.30394829462372447</v>
      </c>
      <c r="AH230">
        <f>(Table134[[#This Row],[Survived]]-AG231)^2</f>
        <v>0.48448797655722153</v>
      </c>
    </row>
    <row r="231" spans="1:34" x14ac:dyDescent="0.35">
      <c r="A231">
        <v>0</v>
      </c>
      <c r="B231" t="s">
        <v>9</v>
      </c>
      <c r="C231">
        <v>3</v>
      </c>
      <c r="D231" t="s">
        <v>8</v>
      </c>
      <c r="E231">
        <v>20.5</v>
      </c>
      <c r="F231" s="2">
        <v>7.25</v>
      </c>
      <c r="G231">
        <v>0</v>
      </c>
      <c r="H231">
        <v>0</v>
      </c>
      <c r="I231" s="3">
        <f>Table134[Age]/$E$1</f>
        <v>0.25624999999999998</v>
      </c>
      <c r="J231" s="3">
        <f>LOG10(Table134[Fare] + 1)</f>
        <v>0.91645394854992512</v>
      </c>
      <c r="K231" s="5">
        <v>0</v>
      </c>
      <c r="L231">
        <v>0</v>
      </c>
      <c r="M231">
        <f t="shared" si="15"/>
        <v>1</v>
      </c>
      <c r="N231">
        <f t="shared" si="16"/>
        <v>0</v>
      </c>
      <c r="O231">
        <f>IF(Table134[Sex]="male",1,0)</f>
        <v>1</v>
      </c>
      <c r="P231">
        <v>1</v>
      </c>
      <c r="AC231" s="3">
        <f>SUMPRODUCT(Table134[[#This Row],[SibSp]:[Ones]],$R$4:$AA$4)</f>
        <v>0.1906880552537385</v>
      </c>
      <c r="AD231" s="3">
        <f>SUMPRODUCT(Table134[[#This Row],[SibSp]:[Ones]],$R$5:$AA$5)</f>
        <v>0.11326023936998597</v>
      </c>
      <c r="AE231">
        <f t="shared" si="17"/>
        <v>0.1906880552537385</v>
      </c>
      <c r="AF231">
        <f t="shared" si="18"/>
        <v>0.11326023936998597</v>
      </c>
      <c r="AG231">
        <f t="shared" si="19"/>
        <v>0.30394829462372447</v>
      </c>
      <c r="AH231">
        <f>(Table134[[#This Row],[Survived]]-AG232)^2</f>
        <v>9.2384565804670415E-2</v>
      </c>
    </row>
    <row r="232" spans="1:34" x14ac:dyDescent="0.35">
      <c r="A232">
        <v>0</v>
      </c>
      <c r="B232" t="s">
        <v>9</v>
      </c>
      <c r="C232">
        <v>2</v>
      </c>
      <c r="D232" t="s">
        <v>8</v>
      </c>
      <c r="E232">
        <v>18</v>
      </c>
      <c r="F232" s="2">
        <v>13</v>
      </c>
      <c r="G232">
        <v>0</v>
      </c>
      <c r="H232">
        <v>0</v>
      </c>
      <c r="I232" s="3">
        <f>Table134[Age]/$E$1</f>
        <v>0.22500000000000001</v>
      </c>
      <c r="J232" s="3">
        <f>LOG10(Table134[Fare] + 1)</f>
        <v>1.146128035678238</v>
      </c>
      <c r="K232" s="5">
        <v>0</v>
      </c>
      <c r="L232">
        <v>1</v>
      </c>
      <c r="M232">
        <f t="shared" si="15"/>
        <v>1</v>
      </c>
      <c r="N232">
        <f t="shared" si="16"/>
        <v>0</v>
      </c>
      <c r="O232">
        <f>IF(Table134[Sex]="male",1,0)</f>
        <v>1</v>
      </c>
      <c r="P232">
        <v>1</v>
      </c>
      <c r="AC232" s="3">
        <f>SUMPRODUCT(Table134[[#This Row],[SibSp]:[Ones]],$R$4:$AA$4)</f>
        <v>0.1906880552537385</v>
      </c>
      <c r="AD232" s="3">
        <f>SUMPRODUCT(Table134[[#This Row],[SibSp]:[Ones]],$R$5:$AA$5)</f>
        <v>0.11326023936998597</v>
      </c>
      <c r="AE232">
        <f t="shared" si="17"/>
        <v>0.1906880552537385</v>
      </c>
      <c r="AF232">
        <f t="shared" si="18"/>
        <v>0.11326023936998597</v>
      </c>
      <c r="AG232">
        <f t="shared" si="19"/>
        <v>0.30394829462372447</v>
      </c>
      <c r="AH232">
        <f>(Table134[[#This Row],[Survived]]-AG233)^2</f>
        <v>0.1443165931686296</v>
      </c>
    </row>
    <row r="233" spans="1:34" x14ac:dyDescent="0.35">
      <c r="A233">
        <v>0</v>
      </c>
      <c r="B233" t="s">
        <v>9</v>
      </c>
      <c r="C233">
        <v>3</v>
      </c>
      <c r="D233" t="s">
        <v>10</v>
      </c>
      <c r="F233" s="2">
        <v>25.466699999999999</v>
      </c>
      <c r="G233">
        <v>3</v>
      </c>
      <c r="H233">
        <v>1</v>
      </c>
      <c r="I233" s="3">
        <f>Table134[Age]/$E$1</f>
        <v>0</v>
      </c>
      <c r="J233" s="3">
        <f>LOG10(Table134[Fare] + 1)</f>
        <v>1.4226997946774695</v>
      </c>
      <c r="K233" s="5">
        <v>0</v>
      </c>
      <c r="L233">
        <v>0</v>
      </c>
      <c r="M233">
        <f t="shared" si="15"/>
        <v>1</v>
      </c>
      <c r="N233">
        <f t="shared" si="16"/>
        <v>0</v>
      </c>
      <c r="O233">
        <f>IF(Table134[Sex]="male",1,0)</f>
        <v>0</v>
      </c>
      <c r="P233">
        <v>1</v>
      </c>
      <c r="AC233" s="3">
        <f>SUMPRODUCT(Table134[[#This Row],[SibSp]:[Ones]],$R$4:$AA$4)</f>
        <v>0.26662999894712269</v>
      </c>
      <c r="AD233" s="3">
        <f>SUMPRODUCT(Table134[[#This Row],[SibSp]:[Ones]],$R$5:$AA$5)</f>
        <v>0.11326023936998597</v>
      </c>
      <c r="AE233">
        <f t="shared" si="17"/>
        <v>0.26662999894712269</v>
      </c>
      <c r="AF233">
        <f t="shared" si="18"/>
        <v>0.11326023936998597</v>
      </c>
      <c r="AG233">
        <f t="shared" si="19"/>
        <v>0.37989023831710866</v>
      </c>
      <c r="AH233">
        <f>(Table134[[#This Row],[Survived]]-AG234)^2</f>
        <v>0.1892208740492948</v>
      </c>
    </row>
    <row r="234" spans="1:34" x14ac:dyDescent="0.35">
      <c r="A234">
        <v>1</v>
      </c>
      <c r="B234" t="s">
        <v>9</v>
      </c>
      <c r="C234">
        <v>1</v>
      </c>
      <c r="D234" t="s">
        <v>10</v>
      </c>
      <c r="E234">
        <v>35</v>
      </c>
      <c r="F234" s="2">
        <v>83.474999999999994</v>
      </c>
      <c r="G234">
        <v>1</v>
      </c>
      <c r="H234">
        <v>0</v>
      </c>
      <c r="I234" s="3">
        <f>Table134[Age]/$E$1</f>
        <v>0.4375</v>
      </c>
      <c r="J234" s="3">
        <f>LOG10(Table134[Fare] + 1)</f>
        <v>1.9267282004469339</v>
      </c>
      <c r="K234" s="5">
        <v>1</v>
      </c>
      <c r="L234">
        <v>0</v>
      </c>
      <c r="M234">
        <f t="shared" si="15"/>
        <v>1</v>
      </c>
      <c r="N234">
        <f t="shared" si="16"/>
        <v>0</v>
      </c>
      <c r="O234">
        <f>IF(Table134[Sex]="male",1,0)</f>
        <v>0</v>
      </c>
      <c r="P234">
        <v>1</v>
      </c>
      <c r="AC234" s="3">
        <f>SUMPRODUCT(Table134[[#This Row],[SibSp]:[Ones]],$R$4:$AA$4)</f>
        <v>0.24535070342085169</v>
      </c>
      <c r="AD234" s="3">
        <f>SUMPRODUCT(Table134[[#This Row],[SibSp]:[Ones]],$R$5:$AA$5)</f>
        <v>0.18964455408122133</v>
      </c>
      <c r="AE234">
        <f t="shared" si="17"/>
        <v>0.24535070342085169</v>
      </c>
      <c r="AF234">
        <f t="shared" si="18"/>
        <v>0.18964455408122133</v>
      </c>
      <c r="AG234">
        <f t="shared" si="19"/>
        <v>0.43499525750207302</v>
      </c>
      <c r="AH234">
        <f>(Table134[[#This Row],[Survived]]-AG235)^2</f>
        <v>0.48448797655722153</v>
      </c>
    </row>
    <row r="235" spans="1:34" x14ac:dyDescent="0.35">
      <c r="A235">
        <v>0</v>
      </c>
      <c r="B235" t="s">
        <v>9</v>
      </c>
      <c r="C235">
        <v>3</v>
      </c>
      <c r="D235" t="s">
        <v>8</v>
      </c>
      <c r="E235">
        <v>29</v>
      </c>
      <c r="F235" s="2">
        <v>7.7750000000000004</v>
      </c>
      <c r="G235">
        <v>0</v>
      </c>
      <c r="H235">
        <v>0</v>
      </c>
      <c r="I235" s="3">
        <f>Table134[Age]/$E$1</f>
        <v>0.36249999999999999</v>
      </c>
      <c r="J235" s="3">
        <f>LOG10(Table134[Fare] + 1)</f>
        <v>0.94324712513786169</v>
      </c>
      <c r="K235" s="5">
        <v>0</v>
      </c>
      <c r="L235">
        <v>0</v>
      </c>
      <c r="M235">
        <f t="shared" si="15"/>
        <v>1</v>
      </c>
      <c r="N235">
        <f t="shared" si="16"/>
        <v>0</v>
      </c>
      <c r="O235">
        <f>IF(Table134[Sex]="male",1,0)</f>
        <v>1</v>
      </c>
      <c r="P235">
        <v>1</v>
      </c>
      <c r="AC235" s="3">
        <f>SUMPRODUCT(Table134[[#This Row],[SibSp]:[Ones]],$R$4:$AA$4)</f>
        <v>0.1906880552537385</v>
      </c>
      <c r="AD235" s="3">
        <f>SUMPRODUCT(Table134[[#This Row],[SibSp]:[Ones]],$R$5:$AA$5)</f>
        <v>0.11326023936998597</v>
      </c>
      <c r="AE235">
        <f t="shared" si="17"/>
        <v>0.1906880552537385</v>
      </c>
      <c r="AF235">
        <f t="shared" si="18"/>
        <v>0.11326023936998597</v>
      </c>
      <c r="AG235">
        <f t="shared" si="19"/>
        <v>0.30394829462372447</v>
      </c>
      <c r="AH235">
        <f>(Table134[[#This Row],[Survived]]-AG236)^2</f>
        <v>9.2384565804670415E-2</v>
      </c>
    </row>
    <row r="236" spans="1:34" x14ac:dyDescent="0.35">
      <c r="A236">
        <v>0</v>
      </c>
      <c r="B236" t="s">
        <v>9</v>
      </c>
      <c r="C236">
        <v>2</v>
      </c>
      <c r="D236" t="s">
        <v>8</v>
      </c>
      <c r="E236">
        <v>59</v>
      </c>
      <c r="F236" s="2">
        <v>13.5</v>
      </c>
      <c r="G236">
        <v>0</v>
      </c>
      <c r="H236">
        <v>0</v>
      </c>
      <c r="I236" s="3">
        <f>Table134[Age]/$E$1</f>
        <v>0.73750000000000004</v>
      </c>
      <c r="J236" s="3">
        <f>LOG10(Table134[Fare] + 1)</f>
        <v>1.1613680022349748</v>
      </c>
      <c r="K236" s="5">
        <v>0</v>
      </c>
      <c r="L236">
        <v>1</v>
      </c>
      <c r="M236">
        <f t="shared" si="15"/>
        <v>1</v>
      </c>
      <c r="N236">
        <f t="shared" si="16"/>
        <v>0</v>
      </c>
      <c r="O236">
        <f>IF(Table134[Sex]="male",1,0)</f>
        <v>1</v>
      </c>
      <c r="P236">
        <v>1</v>
      </c>
      <c r="AC236" s="3">
        <f>SUMPRODUCT(Table134[[#This Row],[SibSp]:[Ones]],$R$4:$AA$4)</f>
        <v>0.1906880552537385</v>
      </c>
      <c r="AD236" s="3">
        <f>SUMPRODUCT(Table134[[#This Row],[SibSp]:[Ones]],$R$5:$AA$5)</f>
        <v>0.11326023936998597</v>
      </c>
      <c r="AE236">
        <f t="shared" si="17"/>
        <v>0.1906880552537385</v>
      </c>
      <c r="AF236">
        <f t="shared" si="18"/>
        <v>0.11326023936998597</v>
      </c>
      <c r="AG236">
        <f t="shared" si="19"/>
        <v>0.30394829462372447</v>
      </c>
      <c r="AH236">
        <f>(Table134[[#This Row],[Survived]]-AG237)^2</f>
        <v>0.20778297815644703</v>
      </c>
    </row>
    <row r="237" spans="1:34" x14ac:dyDescent="0.35">
      <c r="A237">
        <v>1</v>
      </c>
      <c r="B237" t="s">
        <v>9</v>
      </c>
      <c r="C237">
        <v>3</v>
      </c>
      <c r="D237" t="s">
        <v>10</v>
      </c>
      <c r="E237">
        <v>5</v>
      </c>
      <c r="F237" s="2">
        <v>31.387499999999999</v>
      </c>
      <c r="G237">
        <v>4</v>
      </c>
      <c r="H237">
        <v>2</v>
      </c>
      <c r="I237" s="3">
        <f>Table134[Age]/$E$1</f>
        <v>6.25E-2</v>
      </c>
      <c r="J237" s="3">
        <f>LOG10(Table134[Fare] + 1)</f>
        <v>1.5103774259938814</v>
      </c>
      <c r="K237" s="5">
        <v>0</v>
      </c>
      <c r="L237">
        <v>0</v>
      </c>
      <c r="M237">
        <f t="shared" si="15"/>
        <v>1</v>
      </c>
      <c r="N237">
        <f t="shared" si="16"/>
        <v>0</v>
      </c>
      <c r="O237">
        <f>IF(Table134[Sex]="male",1,0)</f>
        <v>0</v>
      </c>
      <c r="P237">
        <v>1</v>
      </c>
      <c r="AC237" s="3">
        <f>SUMPRODUCT(Table134[[#This Row],[SibSp]:[Ones]],$R$4:$AA$4)</f>
        <v>0.34257194264050683</v>
      </c>
      <c r="AD237" s="3">
        <f>SUMPRODUCT(Table134[[#This Row],[SibSp]:[Ones]],$R$5:$AA$5)</f>
        <v>0.11326023936998597</v>
      </c>
      <c r="AE237">
        <f t="shared" si="17"/>
        <v>0.34257194264050683</v>
      </c>
      <c r="AF237">
        <f t="shared" si="18"/>
        <v>0.11326023936998597</v>
      </c>
      <c r="AG237">
        <f t="shared" si="19"/>
        <v>0.4558321820104928</v>
      </c>
      <c r="AH237">
        <f>(Table134[[#This Row],[Survived]]-AG238)^2</f>
        <v>0.48448797655722153</v>
      </c>
    </row>
    <row r="238" spans="1:34" x14ac:dyDescent="0.35">
      <c r="A238">
        <v>0</v>
      </c>
      <c r="B238" t="s">
        <v>9</v>
      </c>
      <c r="C238">
        <v>2</v>
      </c>
      <c r="D238" t="s">
        <v>8</v>
      </c>
      <c r="E238">
        <v>24</v>
      </c>
      <c r="F238" s="2">
        <v>10.5</v>
      </c>
      <c r="G238">
        <v>0</v>
      </c>
      <c r="H238">
        <v>0</v>
      </c>
      <c r="I238" s="3">
        <f>Table134[Age]/$E$1</f>
        <v>0.3</v>
      </c>
      <c r="J238" s="3">
        <f>LOG10(Table134[Fare] + 1)</f>
        <v>1.0606978403536116</v>
      </c>
      <c r="K238" s="5">
        <v>0</v>
      </c>
      <c r="L238">
        <v>1</v>
      </c>
      <c r="M238">
        <f t="shared" si="15"/>
        <v>1</v>
      </c>
      <c r="N238">
        <f t="shared" si="16"/>
        <v>0</v>
      </c>
      <c r="O238">
        <f>IF(Table134[Sex]="male",1,0)</f>
        <v>1</v>
      </c>
      <c r="P238">
        <v>1</v>
      </c>
      <c r="AC238" s="3">
        <f>SUMPRODUCT(Table134[[#This Row],[SibSp]:[Ones]],$R$4:$AA$4)</f>
        <v>0.1906880552537385</v>
      </c>
      <c r="AD238" s="3">
        <f>SUMPRODUCT(Table134[[#This Row],[SibSp]:[Ones]],$R$5:$AA$5)</f>
        <v>0.11326023936998597</v>
      </c>
      <c r="AE238">
        <f t="shared" si="17"/>
        <v>0.1906880552537385</v>
      </c>
      <c r="AF238">
        <f t="shared" si="18"/>
        <v>0.11326023936998597</v>
      </c>
      <c r="AG238">
        <f t="shared" si="19"/>
        <v>0.30394829462372447</v>
      </c>
      <c r="AH238">
        <f>(Table134[[#This Row],[Survived]]-AG239)^2</f>
        <v>9.2384565804670415E-2</v>
      </c>
    </row>
    <row r="239" spans="1:34" x14ac:dyDescent="0.35">
      <c r="A239">
        <v>0</v>
      </c>
      <c r="B239" t="s">
        <v>9</v>
      </c>
      <c r="C239">
        <v>3</v>
      </c>
      <c r="D239" t="s">
        <v>10</v>
      </c>
      <c r="F239" s="2">
        <v>7.55</v>
      </c>
      <c r="G239">
        <v>0</v>
      </c>
      <c r="H239">
        <v>0</v>
      </c>
      <c r="I239" s="3">
        <f>Table134[Age]/$E$1</f>
        <v>0</v>
      </c>
      <c r="J239" s="3">
        <f>LOG10(Table134[Fare] + 1)</f>
        <v>0.9319661147281727</v>
      </c>
      <c r="K239" s="5">
        <v>0</v>
      </c>
      <c r="L239">
        <v>0</v>
      </c>
      <c r="M239">
        <f t="shared" si="15"/>
        <v>1</v>
      </c>
      <c r="N239">
        <f t="shared" si="16"/>
        <v>0</v>
      </c>
      <c r="O239">
        <f>IF(Table134[Sex]="male",1,0)</f>
        <v>0</v>
      </c>
      <c r="P239">
        <v>1</v>
      </c>
      <c r="AC239" s="3">
        <f>SUMPRODUCT(Table134[[#This Row],[SibSp]:[Ones]],$R$4:$AA$4)</f>
        <v>0.1906880552537385</v>
      </c>
      <c r="AD239" s="3">
        <f>SUMPRODUCT(Table134[[#This Row],[SibSp]:[Ones]],$R$5:$AA$5)</f>
        <v>0.11326023936998597</v>
      </c>
      <c r="AE239">
        <f t="shared" si="17"/>
        <v>0.1906880552537385</v>
      </c>
      <c r="AF239">
        <f t="shared" si="18"/>
        <v>0.11326023936998597</v>
      </c>
      <c r="AG239">
        <f t="shared" si="19"/>
        <v>0.30394829462372447</v>
      </c>
      <c r="AH239">
        <f>(Table134[[#This Row],[Survived]]-AG240)^2</f>
        <v>9.2384565804670415E-2</v>
      </c>
    </row>
    <row r="240" spans="1:34" x14ac:dyDescent="0.35">
      <c r="A240">
        <v>0</v>
      </c>
      <c r="B240" t="s">
        <v>9</v>
      </c>
      <c r="C240">
        <v>2</v>
      </c>
      <c r="D240" t="s">
        <v>8</v>
      </c>
      <c r="E240">
        <v>44</v>
      </c>
      <c r="F240" s="2">
        <v>26</v>
      </c>
      <c r="G240">
        <v>1</v>
      </c>
      <c r="H240">
        <v>0</v>
      </c>
      <c r="I240" s="3">
        <f>Table134[Age]/$E$1</f>
        <v>0.55000000000000004</v>
      </c>
      <c r="J240" s="3">
        <f>LOG10(Table134[Fare] + 1)</f>
        <v>1.4313637641589874</v>
      </c>
      <c r="K240" s="5">
        <v>0</v>
      </c>
      <c r="L240">
        <v>1</v>
      </c>
      <c r="M240">
        <f t="shared" si="15"/>
        <v>1</v>
      </c>
      <c r="N240">
        <f t="shared" si="16"/>
        <v>0</v>
      </c>
      <c r="O240">
        <f>IF(Table134[Sex]="male",1,0)</f>
        <v>1</v>
      </c>
      <c r="P240">
        <v>1</v>
      </c>
      <c r="AC240" s="3">
        <f>SUMPRODUCT(Table134[[#This Row],[SibSp]:[Ones]],$R$4:$AA$4)</f>
        <v>0.1906880552537385</v>
      </c>
      <c r="AD240" s="3">
        <f>SUMPRODUCT(Table134[[#This Row],[SibSp]:[Ones]],$R$5:$AA$5)</f>
        <v>0.11326023936998597</v>
      </c>
      <c r="AE240">
        <f t="shared" si="17"/>
        <v>0.1906880552537385</v>
      </c>
      <c r="AF240">
        <f t="shared" si="18"/>
        <v>0.11326023936998597</v>
      </c>
      <c r="AG240">
        <f t="shared" si="19"/>
        <v>0.30394829462372447</v>
      </c>
      <c r="AH240">
        <f>(Table134[[#This Row],[Survived]]-AG241)^2</f>
        <v>0.20778297815644703</v>
      </c>
    </row>
    <row r="241" spans="1:34" x14ac:dyDescent="0.35">
      <c r="A241">
        <v>1</v>
      </c>
      <c r="B241" t="s">
        <v>9</v>
      </c>
      <c r="C241">
        <v>2</v>
      </c>
      <c r="D241" t="s">
        <v>10</v>
      </c>
      <c r="E241">
        <v>8</v>
      </c>
      <c r="F241" s="2">
        <v>26.25</v>
      </c>
      <c r="G241">
        <v>0</v>
      </c>
      <c r="H241">
        <v>2</v>
      </c>
      <c r="I241" s="3">
        <f>Table134[Age]/$E$1</f>
        <v>0.1</v>
      </c>
      <c r="J241" s="3">
        <f>LOG10(Table134[Fare] + 1)</f>
        <v>1.4353665066126613</v>
      </c>
      <c r="K241" s="5">
        <v>0</v>
      </c>
      <c r="L241">
        <v>1</v>
      </c>
      <c r="M241">
        <f t="shared" si="15"/>
        <v>1</v>
      </c>
      <c r="N241">
        <f t="shared" si="16"/>
        <v>0</v>
      </c>
      <c r="O241">
        <f>IF(Table134[Sex]="male",1,0)</f>
        <v>0</v>
      </c>
      <c r="P241">
        <v>1</v>
      </c>
      <c r="AC241" s="3">
        <f>SUMPRODUCT(Table134[[#This Row],[SibSp]:[Ones]],$R$4:$AA$4)</f>
        <v>0.34257194264050683</v>
      </c>
      <c r="AD241" s="3">
        <f>SUMPRODUCT(Table134[[#This Row],[SibSp]:[Ones]],$R$5:$AA$5)</f>
        <v>0.11326023936998597</v>
      </c>
      <c r="AE241">
        <f t="shared" si="17"/>
        <v>0.34257194264050683</v>
      </c>
      <c r="AF241">
        <f t="shared" si="18"/>
        <v>0.11326023936998597</v>
      </c>
      <c r="AG241">
        <f t="shared" si="19"/>
        <v>0.4558321820104928</v>
      </c>
      <c r="AH241">
        <f>(Table134[[#This Row],[Survived]]-AG242)^2</f>
        <v>0.52165227745614984</v>
      </c>
    </row>
    <row r="242" spans="1:34" x14ac:dyDescent="0.35">
      <c r="A242">
        <v>0</v>
      </c>
      <c r="B242" t="s">
        <v>9</v>
      </c>
      <c r="C242">
        <v>2</v>
      </c>
      <c r="D242" t="s">
        <v>8</v>
      </c>
      <c r="E242">
        <v>19</v>
      </c>
      <c r="F242" s="2">
        <v>10.5</v>
      </c>
      <c r="G242">
        <v>0</v>
      </c>
      <c r="H242">
        <v>0</v>
      </c>
      <c r="I242" s="3">
        <f>Table134[Age]/$E$1</f>
        <v>0.23749999999999999</v>
      </c>
      <c r="J242" s="3">
        <f>LOG10(Table134[Fare] + 1)</f>
        <v>1.0606978403536116</v>
      </c>
      <c r="K242" s="5">
        <v>0</v>
      </c>
      <c r="L242">
        <v>1</v>
      </c>
      <c r="M242">
        <f t="shared" si="15"/>
        <v>0</v>
      </c>
      <c r="N242">
        <f t="shared" si="16"/>
        <v>1</v>
      </c>
      <c r="O242">
        <f>IF(Table134[Sex]="male",1,0)</f>
        <v>1</v>
      </c>
      <c r="P242">
        <v>1</v>
      </c>
      <c r="AC242" s="3">
        <f>SUMPRODUCT(Table134[[#This Row],[SibSp]:[Ones]],$R$4:$AA$4)</f>
        <v>0.16691798953052778</v>
      </c>
      <c r="AD242" s="3">
        <f>SUMPRODUCT(Table134[[#This Row],[SibSp]:[Ones]],$R$5:$AA$5)</f>
        <v>0.11082701570920761</v>
      </c>
      <c r="AE242">
        <f t="shared" si="17"/>
        <v>0.16691798953052778</v>
      </c>
      <c r="AF242">
        <f t="shared" si="18"/>
        <v>0.11082701570920761</v>
      </c>
      <c r="AG242">
        <f t="shared" si="19"/>
        <v>0.27774500523973539</v>
      </c>
      <c r="AH242">
        <f>(Table134[[#This Row],[Survived]]-AG243)^2</f>
        <v>7.714228793562064E-2</v>
      </c>
    </row>
    <row r="243" spans="1:34" x14ac:dyDescent="0.35">
      <c r="A243">
        <v>0</v>
      </c>
      <c r="B243" t="s">
        <v>9</v>
      </c>
      <c r="C243">
        <v>2</v>
      </c>
      <c r="D243" t="s">
        <v>8</v>
      </c>
      <c r="E243">
        <v>33</v>
      </c>
      <c r="F243" s="2">
        <v>12.275</v>
      </c>
      <c r="G243">
        <v>0</v>
      </c>
      <c r="H243">
        <v>0</v>
      </c>
      <c r="I243" s="3">
        <f>Table134[Age]/$E$1</f>
        <v>0.41249999999999998</v>
      </c>
      <c r="J243" s="3">
        <f>LOG10(Table134[Fare] + 1)</f>
        <v>1.1230345297535067</v>
      </c>
      <c r="K243" s="5">
        <v>0</v>
      </c>
      <c r="L243">
        <v>1</v>
      </c>
      <c r="M243">
        <f t="shared" si="15"/>
        <v>0</v>
      </c>
      <c r="N243">
        <f t="shared" si="16"/>
        <v>0</v>
      </c>
      <c r="O243">
        <f>IF(Table134[Sex]="male",1,0)</f>
        <v>1</v>
      </c>
      <c r="P243">
        <v>1</v>
      </c>
      <c r="AC243" s="3">
        <f>SUMPRODUCT(Table134[[#This Row],[SibSp]:[Ones]],$R$4:$AA$4)</f>
        <v>0.16691798953052778</v>
      </c>
      <c r="AD243" s="3">
        <f>SUMPRODUCT(Table134[[#This Row],[SibSp]:[Ones]],$R$5:$AA$5)</f>
        <v>0.11082701570920761</v>
      </c>
      <c r="AE243">
        <f t="shared" si="17"/>
        <v>0.16691798953052778</v>
      </c>
      <c r="AF243">
        <f t="shared" si="18"/>
        <v>0.11082701570920761</v>
      </c>
      <c r="AG243">
        <f t="shared" si="19"/>
        <v>0.27774500523973539</v>
      </c>
      <c r="AH243">
        <f>(Table134[[#This Row],[Survived]]-AG244)^2</f>
        <v>9.2384565804670415E-2</v>
      </c>
    </row>
    <row r="244" spans="1:34" x14ac:dyDescent="0.35">
      <c r="A244">
        <v>0</v>
      </c>
      <c r="B244" t="s">
        <v>11</v>
      </c>
      <c r="C244">
        <v>3</v>
      </c>
      <c r="D244" t="s">
        <v>10</v>
      </c>
      <c r="F244" s="2">
        <v>14.4542</v>
      </c>
      <c r="G244">
        <v>1</v>
      </c>
      <c r="H244">
        <v>0</v>
      </c>
      <c r="I244" s="3">
        <f>Table134[Age]/$E$1</f>
        <v>0</v>
      </c>
      <c r="J244" s="3">
        <f>LOG10(Table134[Fare] + 1)</f>
        <v>1.1890465283525415</v>
      </c>
      <c r="K244" s="5">
        <v>0</v>
      </c>
      <c r="L244">
        <v>0</v>
      </c>
      <c r="M244">
        <f t="shared" si="15"/>
        <v>1</v>
      </c>
      <c r="N244">
        <f t="shared" si="16"/>
        <v>0</v>
      </c>
      <c r="O244">
        <f>IF(Table134[Sex]="male",1,0)</f>
        <v>0</v>
      </c>
      <c r="P244">
        <v>1</v>
      </c>
      <c r="AC244" s="3">
        <f>SUMPRODUCT(Table134[[#This Row],[SibSp]:[Ones]],$R$4:$AA$4)</f>
        <v>0.1906880552537385</v>
      </c>
      <c r="AD244" s="3">
        <f>SUMPRODUCT(Table134[[#This Row],[SibSp]:[Ones]],$R$5:$AA$5)</f>
        <v>0.11326023936998597</v>
      </c>
      <c r="AE244">
        <f t="shared" si="17"/>
        <v>0.1906880552537385</v>
      </c>
      <c r="AF244">
        <f t="shared" si="18"/>
        <v>0.11326023936998597</v>
      </c>
      <c r="AG244">
        <f t="shared" si="19"/>
        <v>0.30394829462372447</v>
      </c>
      <c r="AH244">
        <f>(Table134[[#This Row],[Survived]]-AG245)^2</f>
        <v>9.2384565804670415E-2</v>
      </c>
    </row>
    <row r="245" spans="1:34" x14ac:dyDescent="0.35">
      <c r="A245">
        <v>1</v>
      </c>
      <c r="B245" t="s">
        <v>12</v>
      </c>
      <c r="C245">
        <v>3</v>
      </c>
      <c r="D245" t="s">
        <v>10</v>
      </c>
      <c r="F245" s="2">
        <v>15.5</v>
      </c>
      <c r="G245">
        <v>1</v>
      </c>
      <c r="H245">
        <v>0</v>
      </c>
      <c r="I245" s="3">
        <f>Table134[Age]/$E$1</f>
        <v>0</v>
      </c>
      <c r="J245" s="3">
        <f>LOG10(Table134[Fare] + 1)</f>
        <v>1.2174839442139063</v>
      </c>
      <c r="K245" s="5">
        <v>0</v>
      </c>
      <c r="L245">
        <v>0</v>
      </c>
      <c r="M245">
        <f t="shared" si="15"/>
        <v>1</v>
      </c>
      <c r="N245">
        <f t="shared" si="16"/>
        <v>0</v>
      </c>
      <c r="O245">
        <f>IF(Table134[Sex]="male",1,0)</f>
        <v>0</v>
      </c>
      <c r="P245">
        <v>1</v>
      </c>
      <c r="AC245" s="3">
        <f>SUMPRODUCT(Table134[[#This Row],[SibSp]:[Ones]],$R$4:$AA$4)</f>
        <v>0.1906880552537385</v>
      </c>
      <c r="AD245" s="3">
        <f>SUMPRODUCT(Table134[[#This Row],[SibSp]:[Ones]],$R$5:$AA$5)</f>
        <v>0.11326023936998597</v>
      </c>
      <c r="AE245">
        <f t="shared" si="17"/>
        <v>0.1906880552537385</v>
      </c>
      <c r="AF245">
        <f t="shared" si="18"/>
        <v>0.11326023936998597</v>
      </c>
      <c r="AG245">
        <f t="shared" si="19"/>
        <v>0.30394829462372447</v>
      </c>
      <c r="AH245">
        <f>(Table134[[#This Row],[Survived]]-AG246)^2</f>
        <v>0.52165227745614984</v>
      </c>
    </row>
    <row r="246" spans="1:34" x14ac:dyDescent="0.35">
      <c r="A246">
        <v>0</v>
      </c>
      <c r="B246" t="s">
        <v>9</v>
      </c>
      <c r="C246">
        <v>2</v>
      </c>
      <c r="D246" t="s">
        <v>8</v>
      </c>
      <c r="E246">
        <v>29</v>
      </c>
      <c r="F246" s="2">
        <v>10.5</v>
      </c>
      <c r="G246">
        <v>0</v>
      </c>
      <c r="H246">
        <v>0</v>
      </c>
      <c r="I246" s="3">
        <f>Table134[Age]/$E$1</f>
        <v>0.36249999999999999</v>
      </c>
      <c r="J246" s="3">
        <f>LOG10(Table134[Fare] + 1)</f>
        <v>1.0606978403536116</v>
      </c>
      <c r="K246" s="5">
        <v>0</v>
      </c>
      <c r="L246">
        <v>1</v>
      </c>
      <c r="M246">
        <f t="shared" si="15"/>
        <v>0</v>
      </c>
      <c r="N246">
        <f t="shared" si="16"/>
        <v>1</v>
      </c>
      <c r="O246">
        <f>IF(Table134[Sex]="male",1,0)</f>
        <v>1</v>
      </c>
      <c r="P246">
        <v>1</v>
      </c>
      <c r="AC246" s="3">
        <f>SUMPRODUCT(Table134[[#This Row],[SibSp]:[Ones]],$R$4:$AA$4)</f>
        <v>0.16691798953052778</v>
      </c>
      <c r="AD246" s="3">
        <f>SUMPRODUCT(Table134[[#This Row],[SibSp]:[Ones]],$R$5:$AA$5)</f>
        <v>0.11082701570920761</v>
      </c>
      <c r="AE246">
        <f t="shared" si="17"/>
        <v>0.16691798953052778</v>
      </c>
      <c r="AF246">
        <f t="shared" si="18"/>
        <v>0.11082701570920761</v>
      </c>
      <c r="AG246">
        <f t="shared" si="19"/>
        <v>0.27774500523973539</v>
      </c>
      <c r="AH246">
        <f>(Table134[[#This Row],[Survived]]-AG247)^2</f>
        <v>7.714228793562064E-2</v>
      </c>
    </row>
    <row r="247" spans="1:34" x14ac:dyDescent="0.35">
      <c r="A247">
        <v>0</v>
      </c>
      <c r="B247" t="s">
        <v>9</v>
      </c>
      <c r="C247">
        <v>3</v>
      </c>
      <c r="D247" t="s">
        <v>8</v>
      </c>
      <c r="E247">
        <v>22</v>
      </c>
      <c r="F247" s="2">
        <v>7.125</v>
      </c>
      <c r="G247">
        <v>0</v>
      </c>
      <c r="H247">
        <v>0</v>
      </c>
      <c r="I247" s="3">
        <f>Table134[Age]/$E$1</f>
        <v>0.27500000000000002</v>
      </c>
      <c r="J247" s="3">
        <f>LOG10(Table134[Fare] + 1)</f>
        <v>0.90982336965091204</v>
      </c>
      <c r="K247" s="5">
        <v>0</v>
      </c>
      <c r="L247">
        <v>0</v>
      </c>
      <c r="M247">
        <f t="shared" si="15"/>
        <v>0</v>
      </c>
      <c r="N247">
        <f t="shared" si="16"/>
        <v>0</v>
      </c>
      <c r="O247">
        <f>IF(Table134[Sex]="male",1,0)</f>
        <v>1</v>
      </c>
      <c r="P247">
        <v>1</v>
      </c>
      <c r="AC247" s="3">
        <f>SUMPRODUCT(Table134[[#This Row],[SibSp]:[Ones]],$R$4:$AA$4)</f>
        <v>0.16691798953052778</v>
      </c>
      <c r="AD247" s="3">
        <f>SUMPRODUCT(Table134[[#This Row],[SibSp]:[Ones]],$R$5:$AA$5)</f>
        <v>0.11082701570920761</v>
      </c>
      <c r="AE247">
        <f t="shared" si="17"/>
        <v>0.16691798953052778</v>
      </c>
      <c r="AF247">
        <f t="shared" si="18"/>
        <v>0.11082701570920761</v>
      </c>
      <c r="AG247">
        <f t="shared" si="19"/>
        <v>0.27774500523973539</v>
      </c>
      <c r="AH247">
        <f>(Table134[[#This Row],[Survived]]-AG248)^2</f>
        <v>9.2384565804670415E-2</v>
      </c>
    </row>
    <row r="248" spans="1:34" x14ac:dyDescent="0.35">
      <c r="A248">
        <v>0</v>
      </c>
      <c r="B248" t="s">
        <v>11</v>
      </c>
      <c r="C248">
        <v>3</v>
      </c>
      <c r="D248" t="s">
        <v>8</v>
      </c>
      <c r="E248">
        <v>30</v>
      </c>
      <c r="F248" s="2">
        <v>7.2249999999999996</v>
      </c>
      <c r="G248">
        <v>0</v>
      </c>
      <c r="H248">
        <v>0</v>
      </c>
      <c r="I248" s="3">
        <f>Table134[Age]/$E$1</f>
        <v>0.375</v>
      </c>
      <c r="J248" s="3">
        <f>LOG10(Table134[Fare] + 1)</f>
        <v>0.91513590662201194</v>
      </c>
      <c r="K248" s="5">
        <v>0</v>
      </c>
      <c r="L248">
        <v>0</v>
      </c>
      <c r="M248">
        <f t="shared" si="15"/>
        <v>1</v>
      </c>
      <c r="N248">
        <f t="shared" si="16"/>
        <v>0</v>
      </c>
      <c r="O248">
        <f>IF(Table134[Sex]="male",1,0)</f>
        <v>1</v>
      </c>
      <c r="P248">
        <v>1</v>
      </c>
      <c r="AC248" s="3">
        <f>SUMPRODUCT(Table134[[#This Row],[SibSp]:[Ones]],$R$4:$AA$4)</f>
        <v>0.1906880552537385</v>
      </c>
      <c r="AD248" s="3">
        <f>SUMPRODUCT(Table134[[#This Row],[SibSp]:[Ones]],$R$5:$AA$5)</f>
        <v>0.11326023936998597</v>
      </c>
      <c r="AE248">
        <f t="shared" si="17"/>
        <v>0.1906880552537385</v>
      </c>
      <c r="AF248">
        <f t="shared" si="18"/>
        <v>0.11326023936998597</v>
      </c>
      <c r="AG248">
        <f t="shared" si="19"/>
        <v>0.30394829462372447</v>
      </c>
      <c r="AH248">
        <f>(Table134[[#This Row],[Survived]]-AG249)^2</f>
        <v>0.1892208740492948</v>
      </c>
    </row>
    <row r="249" spans="1:34" x14ac:dyDescent="0.35">
      <c r="A249">
        <v>0</v>
      </c>
      <c r="B249" t="s">
        <v>12</v>
      </c>
      <c r="C249">
        <v>1</v>
      </c>
      <c r="D249" t="s">
        <v>8</v>
      </c>
      <c r="E249">
        <v>44</v>
      </c>
      <c r="F249" s="2">
        <v>90</v>
      </c>
      <c r="G249">
        <v>2</v>
      </c>
      <c r="H249">
        <v>0</v>
      </c>
      <c r="I249" s="3">
        <f>Table134[Age]/$E$1</f>
        <v>0.55000000000000004</v>
      </c>
      <c r="J249" s="3">
        <f>LOG10(Table134[Fare] + 1)</f>
        <v>1.9590413923210936</v>
      </c>
      <c r="K249" s="5">
        <v>1</v>
      </c>
      <c r="L249">
        <v>0</v>
      </c>
      <c r="M249">
        <f t="shared" si="15"/>
        <v>1</v>
      </c>
      <c r="N249">
        <f t="shared" si="16"/>
        <v>0</v>
      </c>
      <c r="O249">
        <f>IF(Table134[Sex]="male",1,0)</f>
        <v>1</v>
      </c>
      <c r="P249">
        <v>1</v>
      </c>
      <c r="AC249" s="3">
        <f>SUMPRODUCT(Table134[[#This Row],[SibSp]:[Ones]],$R$4:$AA$4)</f>
        <v>0.24535070342085169</v>
      </c>
      <c r="AD249" s="3">
        <f>SUMPRODUCT(Table134[[#This Row],[SibSp]:[Ones]],$R$5:$AA$5)</f>
        <v>0.18964455408122133</v>
      </c>
      <c r="AE249">
        <f t="shared" si="17"/>
        <v>0.24535070342085169</v>
      </c>
      <c r="AF249">
        <f t="shared" si="18"/>
        <v>0.18964455408122133</v>
      </c>
      <c r="AG249">
        <f t="shared" si="19"/>
        <v>0.43499525750207302</v>
      </c>
      <c r="AH249">
        <f>(Table134[[#This Row],[Survived]]-AG250)^2</f>
        <v>9.2384565804670415E-2</v>
      </c>
    </row>
    <row r="250" spans="1:34" x14ac:dyDescent="0.35">
      <c r="A250">
        <v>0</v>
      </c>
      <c r="B250" t="s">
        <v>9</v>
      </c>
      <c r="C250">
        <v>3</v>
      </c>
      <c r="D250" t="s">
        <v>10</v>
      </c>
      <c r="E250">
        <v>25</v>
      </c>
      <c r="F250" s="2">
        <v>7.7750000000000004</v>
      </c>
      <c r="G250">
        <v>0</v>
      </c>
      <c r="H250">
        <v>0</v>
      </c>
      <c r="I250" s="3">
        <f>Table134[Age]/$E$1</f>
        <v>0.3125</v>
      </c>
      <c r="J250" s="3">
        <f>LOG10(Table134[Fare] + 1)</f>
        <v>0.94324712513786169</v>
      </c>
      <c r="K250" s="5">
        <v>0</v>
      </c>
      <c r="L250">
        <v>0</v>
      </c>
      <c r="M250">
        <f t="shared" si="15"/>
        <v>1</v>
      </c>
      <c r="N250">
        <f t="shared" si="16"/>
        <v>0</v>
      </c>
      <c r="O250">
        <f>IF(Table134[Sex]="male",1,0)</f>
        <v>0</v>
      </c>
      <c r="P250">
        <v>1</v>
      </c>
      <c r="AC250" s="3">
        <f>SUMPRODUCT(Table134[[#This Row],[SibSp]:[Ones]],$R$4:$AA$4)</f>
        <v>0.1906880552537385</v>
      </c>
      <c r="AD250" s="3">
        <f>SUMPRODUCT(Table134[[#This Row],[SibSp]:[Ones]],$R$5:$AA$5)</f>
        <v>0.11326023936998597</v>
      </c>
      <c r="AE250">
        <f t="shared" si="17"/>
        <v>0.1906880552537385</v>
      </c>
      <c r="AF250">
        <f t="shared" si="18"/>
        <v>0.11326023936998597</v>
      </c>
      <c r="AG250">
        <f t="shared" si="19"/>
        <v>0.30394829462372447</v>
      </c>
      <c r="AH250">
        <f>(Table134[[#This Row],[Survived]]-AG251)^2</f>
        <v>0.20778297815644703</v>
      </c>
    </row>
    <row r="251" spans="1:34" x14ac:dyDescent="0.35">
      <c r="A251">
        <v>1</v>
      </c>
      <c r="B251" t="s">
        <v>9</v>
      </c>
      <c r="C251">
        <v>2</v>
      </c>
      <c r="D251" t="s">
        <v>10</v>
      </c>
      <c r="E251">
        <v>24</v>
      </c>
      <c r="F251" s="2">
        <v>14.5</v>
      </c>
      <c r="G251">
        <v>0</v>
      </c>
      <c r="H251">
        <v>2</v>
      </c>
      <c r="I251" s="3">
        <f>Table134[Age]/$E$1</f>
        <v>0.3</v>
      </c>
      <c r="J251" s="3">
        <f>LOG10(Table134[Fare] + 1)</f>
        <v>1.1903316981702914</v>
      </c>
      <c r="K251" s="5">
        <v>0</v>
      </c>
      <c r="L251">
        <v>1</v>
      </c>
      <c r="M251">
        <f t="shared" si="15"/>
        <v>1</v>
      </c>
      <c r="N251">
        <f t="shared" si="16"/>
        <v>0</v>
      </c>
      <c r="O251">
        <f>IF(Table134[Sex]="male",1,0)</f>
        <v>0</v>
      </c>
      <c r="P251">
        <v>1</v>
      </c>
      <c r="AC251" s="3">
        <f>SUMPRODUCT(Table134[[#This Row],[SibSp]:[Ones]],$R$4:$AA$4)</f>
        <v>0.34257194264050683</v>
      </c>
      <c r="AD251" s="3">
        <f>SUMPRODUCT(Table134[[#This Row],[SibSp]:[Ones]],$R$5:$AA$5)</f>
        <v>0.11326023936998597</v>
      </c>
      <c r="AE251">
        <f t="shared" si="17"/>
        <v>0.34257194264050683</v>
      </c>
      <c r="AF251">
        <f t="shared" si="18"/>
        <v>0.11326023936998597</v>
      </c>
      <c r="AG251">
        <f t="shared" si="19"/>
        <v>0.4558321820104928</v>
      </c>
      <c r="AH251">
        <f>(Table134[[#This Row],[Survived]]-AG252)^2</f>
        <v>0.23918242117453276</v>
      </c>
    </row>
    <row r="252" spans="1:34" x14ac:dyDescent="0.35">
      <c r="A252">
        <v>1</v>
      </c>
      <c r="B252" t="s">
        <v>9</v>
      </c>
      <c r="C252">
        <v>1</v>
      </c>
      <c r="D252" t="s">
        <v>8</v>
      </c>
      <c r="E252">
        <v>37</v>
      </c>
      <c r="F252" s="2">
        <v>52.554200000000002</v>
      </c>
      <c r="G252">
        <v>1</v>
      </c>
      <c r="H252">
        <v>1</v>
      </c>
      <c r="I252" s="3">
        <f>Table134[Age]/$E$1</f>
        <v>0.46250000000000002</v>
      </c>
      <c r="J252" s="3">
        <f>LOG10(Table134[Fare] + 1)</f>
        <v>1.7287935361444735</v>
      </c>
      <c r="K252" s="5">
        <v>1</v>
      </c>
      <c r="L252">
        <v>0</v>
      </c>
      <c r="M252">
        <f t="shared" si="15"/>
        <v>1</v>
      </c>
      <c r="N252">
        <f t="shared" si="16"/>
        <v>0</v>
      </c>
      <c r="O252">
        <f>IF(Table134[Sex]="male",1,0)</f>
        <v>1</v>
      </c>
      <c r="P252">
        <v>1</v>
      </c>
      <c r="AC252" s="3">
        <f>SUMPRODUCT(Table134[[#This Row],[SibSp]:[Ones]],$R$4:$AA$4)</f>
        <v>0.32129264711423589</v>
      </c>
      <c r="AD252" s="3">
        <f>SUMPRODUCT(Table134[[#This Row],[SibSp]:[Ones]],$R$5:$AA$5)</f>
        <v>0.18964455408122133</v>
      </c>
      <c r="AE252">
        <f t="shared" si="17"/>
        <v>0.32129264711423589</v>
      </c>
      <c r="AF252">
        <f t="shared" si="18"/>
        <v>0.18964455408122133</v>
      </c>
      <c r="AG252">
        <f t="shared" si="19"/>
        <v>0.51093720119545716</v>
      </c>
      <c r="AH252">
        <f>(Table134[[#This Row],[Survived]]-AG253)^2</f>
        <v>0.48448797655722153</v>
      </c>
    </row>
    <row r="253" spans="1:34" x14ac:dyDescent="0.35">
      <c r="A253">
        <v>0</v>
      </c>
      <c r="B253" t="s">
        <v>9</v>
      </c>
      <c r="C253">
        <v>2</v>
      </c>
      <c r="D253" t="s">
        <v>8</v>
      </c>
      <c r="E253">
        <v>54</v>
      </c>
      <c r="F253" s="2">
        <v>26</v>
      </c>
      <c r="G253">
        <v>1</v>
      </c>
      <c r="H253">
        <v>0</v>
      </c>
      <c r="I253" s="3">
        <f>Table134[Age]/$E$1</f>
        <v>0.67500000000000004</v>
      </c>
      <c r="J253" s="3">
        <f>LOG10(Table134[Fare] + 1)</f>
        <v>1.4313637641589874</v>
      </c>
      <c r="K253" s="5">
        <v>0</v>
      </c>
      <c r="L253">
        <v>1</v>
      </c>
      <c r="M253">
        <f t="shared" si="15"/>
        <v>1</v>
      </c>
      <c r="N253">
        <f t="shared" si="16"/>
        <v>0</v>
      </c>
      <c r="O253">
        <f>IF(Table134[Sex]="male",1,0)</f>
        <v>1</v>
      </c>
      <c r="P253">
        <v>1</v>
      </c>
      <c r="AC253" s="3">
        <f>SUMPRODUCT(Table134[[#This Row],[SibSp]:[Ones]],$R$4:$AA$4)</f>
        <v>0.1906880552537385</v>
      </c>
      <c r="AD253" s="3">
        <f>SUMPRODUCT(Table134[[#This Row],[SibSp]:[Ones]],$R$5:$AA$5)</f>
        <v>0.11326023936998597</v>
      </c>
      <c r="AE253">
        <f t="shared" si="17"/>
        <v>0.1906880552537385</v>
      </c>
      <c r="AF253">
        <f t="shared" si="18"/>
        <v>0.11326023936998597</v>
      </c>
      <c r="AG253">
        <f t="shared" si="19"/>
        <v>0.30394829462372447</v>
      </c>
      <c r="AH253">
        <f>(Table134[[#This Row],[Survived]]-AG254)^2</f>
        <v>9.2384565804670415E-2</v>
      </c>
    </row>
    <row r="254" spans="1:34" x14ac:dyDescent="0.35">
      <c r="A254">
        <v>0</v>
      </c>
      <c r="B254" t="s">
        <v>9</v>
      </c>
      <c r="C254">
        <v>3</v>
      </c>
      <c r="D254" t="s">
        <v>8</v>
      </c>
      <c r="F254" s="2">
        <v>7.25</v>
      </c>
      <c r="G254">
        <v>0</v>
      </c>
      <c r="H254">
        <v>0</v>
      </c>
      <c r="I254" s="3">
        <f>Table134[Age]/$E$1</f>
        <v>0</v>
      </c>
      <c r="J254" s="3">
        <f>LOG10(Table134[Fare] + 1)</f>
        <v>0.91645394854992512</v>
      </c>
      <c r="K254" s="5">
        <v>0</v>
      </c>
      <c r="L254">
        <v>0</v>
      </c>
      <c r="M254">
        <f t="shared" si="15"/>
        <v>1</v>
      </c>
      <c r="N254">
        <f t="shared" si="16"/>
        <v>0</v>
      </c>
      <c r="O254">
        <f>IF(Table134[Sex]="male",1,0)</f>
        <v>1</v>
      </c>
      <c r="P254">
        <v>1</v>
      </c>
      <c r="AC254" s="3">
        <f>SUMPRODUCT(Table134[[#This Row],[SibSp]:[Ones]],$R$4:$AA$4)</f>
        <v>0.1906880552537385</v>
      </c>
      <c r="AD254" s="3">
        <f>SUMPRODUCT(Table134[[#This Row],[SibSp]:[Ones]],$R$5:$AA$5)</f>
        <v>0.11326023936998597</v>
      </c>
      <c r="AE254">
        <f t="shared" si="17"/>
        <v>0.1906880552537385</v>
      </c>
      <c r="AF254">
        <f t="shared" si="18"/>
        <v>0.11326023936998597</v>
      </c>
      <c r="AG254">
        <f t="shared" si="19"/>
        <v>0.30394829462372447</v>
      </c>
      <c r="AH254">
        <f>(Table134[[#This Row],[Survived]]-AG255)^2</f>
        <v>0.1443165931686296</v>
      </c>
    </row>
    <row r="255" spans="1:34" x14ac:dyDescent="0.35">
      <c r="A255">
        <v>0</v>
      </c>
      <c r="B255" t="s">
        <v>9</v>
      </c>
      <c r="C255">
        <v>3</v>
      </c>
      <c r="D255" t="s">
        <v>10</v>
      </c>
      <c r="E255">
        <v>29</v>
      </c>
      <c r="F255" s="2">
        <v>10.4625</v>
      </c>
      <c r="G255">
        <v>1</v>
      </c>
      <c r="H255">
        <v>1</v>
      </c>
      <c r="I255" s="3">
        <f>Table134[Age]/$E$1</f>
        <v>0.36249999999999999</v>
      </c>
      <c r="J255" s="3">
        <f>LOG10(Table134[Fare] + 1)</f>
        <v>1.0592793486780776</v>
      </c>
      <c r="K255" s="5">
        <v>0</v>
      </c>
      <c r="L255">
        <v>0</v>
      </c>
      <c r="M255">
        <f t="shared" si="15"/>
        <v>1</v>
      </c>
      <c r="N255">
        <f t="shared" si="16"/>
        <v>0</v>
      </c>
      <c r="O255">
        <f>IF(Table134[Sex]="male",1,0)</f>
        <v>0</v>
      </c>
      <c r="P255">
        <v>1</v>
      </c>
      <c r="AC255" s="3">
        <f>SUMPRODUCT(Table134[[#This Row],[SibSp]:[Ones]],$R$4:$AA$4)</f>
        <v>0.26662999894712269</v>
      </c>
      <c r="AD255" s="3">
        <f>SUMPRODUCT(Table134[[#This Row],[SibSp]:[Ones]],$R$5:$AA$5)</f>
        <v>0.11326023936998597</v>
      </c>
      <c r="AE255">
        <f t="shared" si="17"/>
        <v>0.26662999894712269</v>
      </c>
      <c r="AF255">
        <f t="shared" si="18"/>
        <v>0.11326023936998597</v>
      </c>
      <c r="AG255">
        <f t="shared" si="19"/>
        <v>0.37989023831710866</v>
      </c>
      <c r="AH255">
        <f>(Table134[[#This Row],[Survived]]-AG256)^2</f>
        <v>0.1892208740492948</v>
      </c>
    </row>
    <row r="256" spans="1:34" x14ac:dyDescent="0.35">
      <c r="A256">
        <v>0</v>
      </c>
      <c r="B256" t="s">
        <v>9</v>
      </c>
      <c r="C256">
        <v>1</v>
      </c>
      <c r="D256" t="s">
        <v>8</v>
      </c>
      <c r="E256">
        <v>62</v>
      </c>
      <c r="F256" s="2">
        <v>26.55</v>
      </c>
      <c r="G256">
        <v>0</v>
      </c>
      <c r="H256">
        <v>0</v>
      </c>
      <c r="I256" s="3">
        <f>Table134[Age]/$E$1</f>
        <v>0.77500000000000002</v>
      </c>
      <c r="J256" s="3">
        <f>LOG10(Table134[Fare] + 1)</f>
        <v>1.4401216031878039</v>
      </c>
      <c r="K256" s="5">
        <v>1</v>
      </c>
      <c r="L256">
        <v>0</v>
      </c>
      <c r="M256">
        <f t="shared" si="15"/>
        <v>1</v>
      </c>
      <c r="N256">
        <f t="shared" si="16"/>
        <v>0</v>
      </c>
      <c r="O256">
        <f>IF(Table134[Sex]="male",1,0)</f>
        <v>1</v>
      </c>
      <c r="P256">
        <v>1</v>
      </c>
      <c r="AC256" s="3">
        <f>SUMPRODUCT(Table134[[#This Row],[SibSp]:[Ones]],$R$4:$AA$4)</f>
        <v>0.24535070342085169</v>
      </c>
      <c r="AD256" s="3">
        <f>SUMPRODUCT(Table134[[#This Row],[SibSp]:[Ones]],$R$5:$AA$5)</f>
        <v>0.18964455408122133</v>
      </c>
      <c r="AE256">
        <f t="shared" si="17"/>
        <v>0.24535070342085169</v>
      </c>
      <c r="AF256">
        <f t="shared" si="18"/>
        <v>0.18964455408122133</v>
      </c>
      <c r="AG256">
        <f t="shared" si="19"/>
        <v>0.43499525750207302</v>
      </c>
      <c r="AH256">
        <f>(Table134[[#This Row],[Survived]]-AG257)^2</f>
        <v>7.714228793562064E-2</v>
      </c>
    </row>
    <row r="257" spans="1:34" x14ac:dyDescent="0.35">
      <c r="A257">
        <v>0</v>
      </c>
      <c r="B257" t="s">
        <v>9</v>
      </c>
      <c r="C257">
        <v>3</v>
      </c>
      <c r="D257" t="s">
        <v>8</v>
      </c>
      <c r="E257">
        <v>30</v>
      </c>
      <c r="F257" s="2">
        <v>16.100000000000001</v>
      </c>
      <c r="G257">
        <v>1</v>
      </c>
      <c r="H257">
        <v>0</v>
      </c>
      <c r="I257" s="3">
        <f>Table134[Age]/$E$1</f>
        <v>0.375</v>
      </c>
      <c r="J257" s="3">
        <f>LOG10(Table134[Fare] + 1)</f>
        <v>1.2329961103921538</v>
      </c>
      <c r="K257" s="5">
        <v>0</v>
      </c>
      <c r="L257">
        <v>0</v>
      </c>
      <c r="M257">
        <f t="shared" si="15"/>
        <v>0</v>
      </c>
      <c r="N257">
        <f t="shared" si="16"/>
        <v>1</v>
      </c>
      <c r="O257">
        <f>IF(Table134[Sex]="male",1,0)</f>
        <v>1</v>
      </c>
      <c r="P257">
        <v>1</v>
      </c>
      <c r="AC257" s="3">
        <f>SUMPRODUCT(Table134[[#This Row],[SibSp]:[Ones]],$R$4:$AA$4)</f>
        <v>0.16691798953052778</v>
      </c>
      <c r="AD257" s="3">
        <f>SUMPRODUCT(Table134[[#This Row],[SibSp]:[Ones]],$R$5:$AA$5)</f>
        <v>0.11082701570920761</v>
      </c>
      <c r="AE257">
        <f t="shared" si="17"/>
        <v>0.16691798953052778</v>
      </c>
      <c r="AF257">
        <f t="shared" si="18"/>
        <v>0.11082701570920761</v>
      </c>
      <c r="AG257">
        <f t="shared" si="19"/>
        <v>0.27774500523973539</v>
      </c>
      <c r="AH257">
        <f>(Table134[[#This Row],[Survived]]-AG258)^2</f>
        <v>0.18458098537947587</v>
      </c>
    </row>
    <row r="258" spans="1:34" x14ac:dyDescent="0.35">
      <c r="A258">
        <v>0</v>
      </c>
      <c r="B258" t="s">
        <v>9</v>
      </c>
      <c r="C258">
        <v>3</v>
      </c>
      <c r="D258" t="s">
        <v>10</v>
      </c>
      <c r="E258">
        <v>41</v>
      </c>
      <c r="F258" s="2">
        <v>20.212499999999999</v>
      </c>
      <c r="G258">
        <v>0</v>
      </c>
      <c r="H258">
        <v>2</v>
      </c>
      <c r="I258" s="3">
        <f>Table134[Age]/$E$1</f>
        <v>0.51249999999999996</v>
      </c>
      <c r="J258" s="3">
        <f>LOG10(Table134[Fare] + 1)</f>
        <v>1.3265918553257321</v>
      </c>
      <c r="K258" s="5">
        <v>0</v>
      </c>
      <c r="L258">
        <v>0</v>
      </c>
      <c r="M258">
        <f t="shared" si="15"/>
        <v>0</v>
      </c>
      <c r="N258">
        <f t="shared" si="16"/>
        <v>1</v>
      </c>
      <c r="O258">
        <f>IF(Table134[Sex]="male",1,0)</f>
        <v>0</v>
      </c>
      <c r="P258">
        <v>1</v>
      </c>
      <c r="AC258" s="3">
        <f>SUMPRODUCT(Table134[[#This Row],[SibSp]:[Ones]],$R$4:$AA$4)</f>
        <v>0.31880187691729611</v>
      </c>
      <c r="AD258" s="3">
        <f>SUMPRODUCT(Table134[[#This Row],[SibSp]:[Ones]],$R$5:$AA$5)</f>
        <v>0.11082701570920761</v>
      </c>
      <c r="AE258">
        <f t="shared" si="17"/>
        <v>0.31880187691729611</v>
      </c>
      <c r="AF258">
        <f t="shared" si="18"/>
        <v>0.11082701570920761</v>
      </c>
      <c r="AG258">
        <f t="shared" si="19"/>
        <v>0.42962889262650372</v>
      </c>
      <c r="AH258">
        <f>(Table134[[#This Row],[Survived]]-AG259)^2</f>
        <v>0.20778297815644703</v>
      </c>
    </row>
    <row r="259" spans="1:34" x14ac:dyDescent="0.35">
      <c r="A259">
        <v>1</v>
      </c>
      <c r="B259" t="s">
        <v>11</v>
      </c>
      <c r="C259">
        <v>3</v>
      </c>
      <c r="D259" t="s">
        <v>10</v>
      </c>
      <c r="E259">
        <v>29</v>
      </c>
      <c r="F259" s="2">
        <v>15.245799999999999</v>
      </c>
      <c r="G259">
        <v>0</v>
      </c>
      <c r="H259">
        <v>2</v>
      </c>
      <c r="I259" s="3">
        <f>Table134[Age]/$E$1</f>
        <v>0.36249999999999999</v>
      </c>
      <c r="J259" s="3">
        <f>LOG10(Table134[Fare] + 1)</f>
        <v>1.2107411023865056</v>
      </c>
      <c r="K259" s="5">
        <v>0</v>
      </c>
      <c r="L259">
        <v>0</v>
      </c>
      <c r="M259">
        <f t="shared" si="15"/>
        <v>1</v>
      </c>
      <c r="N259">
        <f t="shared" si="16"/>
        <v>0</v>
      </c>
      <c r="O259">
        <f>IF(Table134[Sex]="male",1,0)</f>
        <v>0</v>
      </c>
      <c r="P259">
        <v>1</v>
      </c>
      <c r="AC259" s="3">
        <f>SUMPRODUCT(Table134[[#This Row],[SibSp]:[Ones]],$R$4:$AA$4)</f>
        <v>0.34257194264050683</v>
      </c>
      <c r="AD259" s="3">
        <f>SUMPRODUCT(Table134[[#This Row],[SibSp]:[Ones]],$R$5:$AA$5)</f>
        <v>0.11326023936998597</v>
      </c>
      <c r="AE259">
        <f t="shared" si="17"/>
        <v>0.34257194264050683</v>
      </c>
      <c r="AF259">
        <f t="shared" si="18"/>
        <v>0.11326023936998597</v>
      </c>
      <c r="AG259">
        <f t="shared" si="19"/>
        <v>0.4558321820104928</v>
      </c>
      <c r="AH259">
        <f>(Table134[[#This Row],[Survived]]-AG260)^2</f>
        <v>0.34952693696168868</v>
      </c>
    </row>
    <row r="260" spans="1:34" x14ac:dyDescent="0.35">
      <c r="A260">
        <v>1</v>
      </c>
      <c r="B260" t="s">
        <v>11</v>
      </c>
      <c r="C260">
        <v>1</v>
      </c>
      <c r="D260" t="s">
        <v>10</v>
      </c>
      <c r="F260" s="2">
        <v>79.2</v>
      </c>
      <c r="G260">
        <v>0</v>
      </c>
      <c r="H260">
        <v>0</v>
      </c>
      <c r="I260" s="3">
        <f>Table134[Age]/$E$1</f>
        <v>0</v>
      </c>
      <c r="J260" s="3">
        <f>LOG10(Table134[Fare] + 1)</f>
        <v>1.9041743682841634</v>
      </c>
      <c r="K260" s="5">
        <v>1</v>
      </c>
      <c r="L260">
        <v>0</v>
      </c>
      <c r="M260">
        <f t="shared" ref="M260:M323" si="20">IF(Embarked="S",1,0)</f>
        <v>0</v>
      </c>
      <c r="N260">
        <f t="shared" ref="N260:N323" si="21">IF(Embarked="C",1,0)</f>
        <v>1</v>
      </c>
      <c r="O260">
        <f>IF(Table134[Sex]="male",1,0)</f>
        <v>0</v>
      </c>
      <c r="P260">
        <v>1</v>
      </c>
      <c r="AC260" s="3">
        <f>SUMPRODUCT(Table134[[#This Row],[SibSp]:[Ones]],$R$4:$AA$4)</f>
        <v>0.22158063769764097</v>
      </c>
      <c r="AD260" s="3">
        <f>SUMPRODUCT(Table134[[#This Row],[SibSp]:[Ones]],$R$5:$AA$5)</f>
        <v>0.18721133042044297</v>
      </c>
      <c r="AE260">
        <f t="shared" si="17"/>
        <v>0.22158063769764097</v>
      </c>
      <c r="AF260">
        <f t="shared" si="18"/>
        <v>0.18721133042044297</v>
      </c>
      <c r="AG260">
        <f t="shared" si="19"/>
        <v>0.40879196811808394</v>
      </c>
      <c r="AH260">
        <f>(Table134[[#This Row],[Survived]]-AG261)^2</f>
        <v>0.31923035904514879</v>
      </c>
    </row>
    <row r="261" spans="1:34" x14ac:dyDescent="0.35">
      <c r="A261">
        <v>1</v>
      </c>
      <c r="B261" t="s">
        <v>9</v>
      </c>
      <c r="C261">
        <v>1</v>
      </c>
      <c r="D261" t="s">
        <v>10</v>
      </c>
      <c r="E261">
        <v>30</v>
      </c>
      <c r="F261" s="2">
        <v>86.5</v>
      </c>
      <c r="G261">
        <v>0</v>
      </c>
      <c r="H261">
        <v>0</v>
      </c>
      <c r="I261" s="3">
        <f>Table134[Age]/$E$1</f>
        <v>0.375</v>
      </c>
      <c r="J261" s="3">
        <f>LOG10(Table134[Fare] + 1)</f>
        <v>1.9420080530223132</v>
      </c>
      <c r="K261" s="5">
        <v>1</v>
      </c>
      <c r="L261">
        <v>0</v>
      </c>
      <c r="M261">
        <f t="shared" si="20"/>
        <v>1</v>
      </c>
      <c r="N261">
        <f t="shared" si="21"/>
        <v>0</v>
      </c>
      <c r="O261">
        <f>IF(Table134[Sex]="male",1,0)</f>
        <v>0</v>
      </c>
      <c r="P261">
        <v>1</v>
      </c>
      <c r="AC261" s="3">
        <f>SUMPRODUCT(Table134[[#This Row],[SibSp]:[Ones]],$R$4:$AA$4)</f>
        <v>0.24535070342085169</v>
      </c>
      <c r="AD261" s="3">
        <f>SUMPRODUCT(Table134[[#This Row],[SibSp]:[Ones]],$R$5:$AA$5)</f>
        <v>0.18964455408122133</v>
      </c>
      <c r="AE261">
        <f t="shared" ref="AE261:AE324" si="22">IF(AC261&lt;0,0,AC261)</f>
        <v>0.24535070342085169</v>
      </c>
      <c r="AF261">
        <f t="shared" ref="AF261:AF324" si="23">IF(AD261&lt;0,0,AD261)</f>
        <v>0.18964455408122133</v>
      </c>
      <c r="AG261">
        <f t="shared" ref="AG261:AG324" si="24">AE261+AF261</f>
        <v>0.43499525750207302</v>
      </c>
      <c r="AH261">
        <f>(Table134[[#This Row],[Survived]]-AG262)^2</f>
        <v>0.34952693696168868</v>
      </c>
    </row>
    <row r="262" spans="1:34" x14ac:dyDescent="0.35">
      <c r="A262">
        <v>1</v>
      </c>
      <c r="B262" t="s">
        <v>11</v>
      </c>
      <c r="C262">
        <v>1</v>
      </c>
      <c r="D262" t="s">
        <v>10</v>
      </c>
      <c r="E262">
        <v>35</v>
      </c>
      <c r="F262" s="2">
        <v>512.32920000000001</v>
      </c>
      <c r="G262">
        <v>0</v>
      </c>
      <c r="H262">
        <v>0</v>
      </c>
      <c r="I262" s="3">
        <f>Table134[Age]/$E$1</f>
        <v>0.4375</v>
      </c>
      <c r="J262" s="3">
        <f>LOG10(Table134[Fare] + 1)</f>
        <v>2.7103959691861146</v>
      </c>
      <c r="K262" s="5">
        <v>1</v>
      </c>
      <c r="L262">
        <v>0</v>
      </c>
      <c r="M262">
        <f t="shared" si="20"/>
        <v>0</v>
      </c>
      <c r="N262">
        <f t="shared" si="21"/>
        <v>0</v>
      </c>
      <c r="O262">
        <f>IF(Table134[Sex]="male",1,0)</f>
        <v>0</v>
      </c>
      <c r="P262">
        <v>1</v>
      </c>
      <c r="AC262" s="3">
        <f>SUMPRODUCT(Table134[[#This Row],[SibSp]:[Ones]],$R$4:$AA$4)</f>
        <v>0.22158063769764097</v>
      </c>
      <c r="AD262" s="3">
        <f>SUMPRODUCT(Table134[[#This Row],[SibSp]:[Ones]],$R$5:$AA$5)</f>
        <v>0.18721133042044297</v>
      </c>
      <c r="AE262">
        <f t="shared" si="22"/>
        <v>0.22158063769764097</v>
      </c>
      <c r="AF262">
        <f t="shared" si="23"/>
        <v>0.18721133042044297</v>
      </c>
      <c r="AG262">
        <f t="shared" si="24"/>
        <v>0.40879196811808394</v>
      </c>
      <c r="AH262">
        <f>(Table134[[#This Row],[Survived]]-AG263)^2</f>
        <v>0.38453611653441228</v>
      </c>
    </row>
    <row r="263" spans="1:34" x14ac:dyDescent="0.35">
      <c r="A263">
        <v>1</v>
      </c>
      <c r="B263" t="s">
        <v>9</v>
      </c>
      <c r="C263">
        <v>2</v>
      </c>
      <c r="D263" t="s">
        <v>10</v>
      </c>
      <c r="E263">
        <v>50</v>
      </c>
      <c r="F263" s="2">
        <v>26</v>
      </c>
      <c r="G263">
        <v>0</v>
      </c>
      <c r="H263">
        <v>1</v>
      </c>
      <c r="I263" s="3">
        <f>Table134[Age]/$E$1</f>
        <v>0.625</v>
      </c>
      <c r="J263" s="3">
        <f>LOG10(Table134[Fare] + 1)</f>
        <v>1.4313637641589874</v>
      </c>
      <c r="K263" s="5">
        <v>0</v>
      </c>
      <c r="L263">
        <v>1</v>
      </c>
      <c r="M263">
        <f t="shared" si="20"/>
        <v>1</v>
      </c>
      <c r="N263">
        <f t="shared" si="21"/>
        <v>0</v>
      </c>
      <c r="O263">
        <f>IF(Table134[Sex]="male",1,0)</f>
        <v>0</v>
      </c>
      <c r="P263">
        <v>1</v>
      </c>
      <c r="AC263" s="3">
        <f>SUMPRODUCT(Table134[[#This Row],[SibSp]:[Ones]],$R$4:$AA$4)</f>
        <v>0.26662999894712269</v>
      </c>
      <c r="AD263" s="3">
        <f>SUMPRODUCT(Table134[[#This Row],[SibSp]:[Ones]],$R$5:$AA$5)</f>
        <v>0.11326023936998597</v>
      </c>
      <c r="AE263">
        <f t="shared" si="22"/>
        <v>0.26662999894712269</v>
      </c>
      <c r="AF263">
        <f t="shared" si="23"/>
        <v>0.11326023936998597</v>
      </c>
      <c r="AG263">
        <f t="shared" si="24"/>
        <v>0.37989023831710866</v>
      </c>
      <c r="AH263">
        <f>(Table134[[#This Row],[Survived]]-AG264)^2</f>
        <v>0.48448797655722153</v>
      </c>
    </row>
    <row r="264" spans="1:34" x14ac:dyDescent="0.35">
      <c r="A264">
        <v>0</v>
      </c>
      <c r="B264" t="s">
        <v>12</v>
      </c>
      <c r="C264">
        <v>3</v>
      </c>
      <c r="D264" t="s">
        <v>8</v>
      </c>
      <c r="F264" s="2">
        <v>7.75</v>
      </c>
      <c r="G264">
        <v>0</v>
      </c>
      <c r="H264">
        <v>0</v>
      </c>
      <c r="I264" s="3">
        <f>Table134[Age]/$E$1</f>
        <v>0</v>
      </c>
      <c r="J264" s="3">
        <f>LOG10(Table134[Fare] + 1)</f>
        <v>0.94200805302231327</v>
      </c>
      <c r="K264" s="5">
        <v>0</v>
      </c>
      <c r="L264">
        <v>0</v>
      </c>
      <c r="M264">
        <f t="shared" si="20"/>
        <v>1</v>
      </c>
      <c r="N264">
        <f t="shared" si="21"/>
        <v>0</v>
      </c>
      <c r="O264">
        <f>IF(Table134[Sex]="male",1,0)</f>
        <v>1</v>
      </c>
      <c r="P264">
        <v>1</v>
      </c>
      <c r="AC264" s="3">
        <f>SUMPRODUCT(Table134[[#This Row],[SibSp]:[Ones]],$R$4:$AA$4)</f>
        <v>0.1906880552537385</v>
      </c>
      <c r="AD264" s="3">
        <f>SUMPRODUCT(Table134[[#This Row],[SibSp]:[Ones]],$R$5:$AA$5)</f>
        <v>0.11326023936998597</v>
      </c>
      <c r="AE264">
        <f t="shared" si="22"/>
        <v>0.1906880552537385</v>
      </c>
      <c r="AF264">
        <f t="shared" si="23"/>
        <v>0.11326023936998597</v>
      </c>
      <c r="AG264">
        <f t="shared" si="24"/>
        <v>0.30394829462372447</v>
      </c>
      <c r="AH264">
        <f>(Table134[[#This Row],[Survived]]-AG265)^2</f>
        <v>0.20778297815644703</v>
      </c>
    </row>
    <row r="265" spans="1:34" x14ac:dyDescent="0.35">
      <c r="A265">
        <v>1</v>
      </c>
      <c r="B265" t="s">
        <v>9</v>
      </c>
      <c r="C265">
        <v>3</v>
      </c>
      <c r="D265" t="s">
        <v>8</v>
      </c>
      <c r="E265">
        <v>3</v>
      </c>
      <c r="F265" s="2">
        <v>31.387499999999999</v>
      </c>
      <c r="G265">
        <v>4</v>
      </c>
      <c r="H265">
        <v>2</v>
      </c>
      <c r="I265" s="3">
        <f>Table134[Age]/$E$1</f>
        <v>3.7499999999999999E-2</v>
      </c>
      <c r="J265" s="3">
        <f>LOG10(Table134[Fare] + 1)</f>
        <v>1.5103774259938814</v>
      </c>
      <c r="K265" s="5">
        <v>0</v>
      </c>
      <c r="L265">
        <v>0</v>
      </c>
      <c r="M265">
        <f t="shared" si="20"/>
        <v>1</v>
      </c>
      <c r="N265">
        <f t="shared" si="21"/>
        <v>0</v>
      </c>
      <c r="O265">
        <f>IF(Table134[Sex]="male",1,0)</f>
        <v>1</v>
      </c>
      <c r="P265">
        <v>1</v>
      </c>
      <c r="AC265" s="3">
        <f>SUMPRODUCT(Table134[[#This Row],[SibSp]:[Ones]],$R$4:$AA$4)</f>
        <v>0.34257194264050683</v>
      </c>
      <c r="AD265" s="3">
        <f>SUMPRODUCT(Table134[[#This Row],[SibSp]:[Ones]],$R$5:$AA$5)</f>
        <v>0.11326023936998597</v>
      </c>
      <c r="AE265">
        <f t="shared" si="22"/>
        <v>0.34257194264050683</v>
      </c>
      <c r="AF265">
        <f t="shared" si="23"/>
        <v>0.11326023936998597</v>
      </c>
      <c r="AG265">
        <f t="shared" si="24"/>
        <v>0.4558321820104928</v>
      </c>
      <c r="AH265">
        <f>(Table134[[#This Row],[Survived]]-AG266)^2</f>
        <v>0.26549914163711186</v>
      </c>
    </row>
    <row r="266" spans="1:34" x14ac:dyDescent="0.35">
      <c r="A266">
        <v>0</v>
      </c>
      <c r="B266" t="s">
        <v>9</v>
      </c>
      <c r="C266">
        <v>1</v>
      </c>
      <c r="D266" t="s">
        <v>8</v>
      </c>
      <c r="E266">
        <v>52</v>
      </c>
      <c r="F266" s="2">
        <v>79.650000000000006</v>
      </c>
      <c r="G266">
        <v>1</v>
      </c>
      <c r="H266">
        <v>1</v>
      </c>
      <c r="I266" s="3">
        <f>Table134[Age]/$E$1</f>
        <v>0.65</v>
      </c>
      <c r="J266" s="3">
        <f>LOG10(Table134[Fare] + 1)</f>
        <v>1.9066043717249803</v>
      </c>
      <c r="K266" s="5">
        <v>1</v>
      </c>
      <c r="L266">
        <v>0</v>
      </c>
      <c r="M266">
        <f t="shared" si="20"/>
        <v>0</v>
      </c>
      <c r="N266">
        <f t="shared" si="21"/>
        <v>0</v>
      </c>
      <c r="O266">
        <f>IF(Table134[Sex]="male",1,0)</f>
        <v>1</v>
      </c>
      <c r="P266">
        <v>1</v>
      </c>
      <c r="AC266" s="3">
        <f>SUMPRODUCT(Table134[[#This Row],[SibSp]:[Ones]],$R$4:$AA$4)</f>
        <v>0.29752258139102516</v>
      </c>
      <c r="AD266" s="3">
        <f>SUMPRODUCT(Table134[[#This Row],[SibSp]:[Ones]],$R$5:$AA$5)</f>
        <v>0.18721133042044297</v>
      </c>
      <c r="AE266">
        <f t="shared" si="22"/>
        <v>0.29752258139102516</v>
      </c>
      <c r="AF266">
        <f t="shared" si="23"/>
        <v>0.18721133042044297</v>
      </c>
      <c r="AG266">
        <f t="shared" si="24"/>
        <v>0.48473391181146813</v>
      </c>
      <c r="AH266">
        <f>(Table134[[#This Row],[Survived]]-AG267)^2</f>
        <v>0.1892208740492948</v>
      </c>
    </row>
    <row r="267" spans="1:34" x14ac:dyDescent="0.35">
      <c r="A267">
        <v>0</v>
      </c>
      <c r="B267" t="s">
        <v>9</v>
      </c>
      <c r="C267">
        <v>1</v>
      </c>
      <c r="D267" t="s">
        <v>8</v>
      </c>
      <c r="E267">
        <v>40</v>
      </c>
      <c r="F267" s="2">
        <v>0</v>
      </c>
      <c r="G267">
        <v>0</v>
      </c>
      <c r="H267">
        <v>0</v>
      </c>
      <c r="I267" s="3">
        <f>Table134[Age]/$E$1</f>
        <v>0.5</v>
      </c>
      <c r="J267" s="3">
        <f>LOG10(Table134[Fare] + 1)</f>
        <v>0</v>
      </c>
      <c r="K267" s="5">
        <v>1</v>
      </c>
      <c r="L267">
        <v>0</v>
      </c>
      <c r="M267">
        <f t="shared" si="20"/>
        <v>1</v>
      </c>
      <c r="N267">
        <f t="shared" si="21"/>
        <v>0</v>
      </c>
      <c r="O267">
        <f>IF(Table134[Sex]="male",1,0)</f>
        <v>1</v>
      </c>
      <c r="P267">
        <v>1</v>
      </c>
      <c r="AC267" s="3">
        <f>SUMPRODUCT(Table134[[#This Row],[SibSp]:[Ones]],$R$4:$AA$4)</f>
        <v>0.24535070342085169</v>
      </c>
      <c r="AD267" s="3">
        <f>SUMPRODUCT(Table134[[#This Row],[SibSp]:[Ones]],$R$5:$AA$5)</f>
        <v>0.18964455408122133</v>
      </c>
      <c r="AE267">
        <f t="shared" si="22"/>
        <v>0.24535070342085169</v>
      </c>
      <c r="AF267">
        <f t="shared" si="23"/>
        <v>0.18964455408122133</v>
      </c>
      <c r="AG267">
        <f t="shared" si="24"/>
        <v>0.43499525750207302</v>
      </c>
      <c r="AH267">
        <f>(Table134[[#This Row],[Survived]]-AG268)^2</f>
        <v>9.2384565804670415E-2</v>
      </c>
    </row>
    <row r="268" spans="1:34" x14ac:dyDescent="0.35">
      <c r="A268">
        <v>0</v>
      </c>
      <c r="B268" t="s">
        <v>12</v>
      </c>
      <c r="C268">
        <v>3</v>
      </c>
      <c r="D268" t="s">
        <v>10</v>
      </c>
      <c r="F268" s="2">
        <v>7.75</v>
      </c>
      <c r="G268">
        <v>0</v>
      </c>
      <c r="H268">
        <v>0</v>
      </c>
      <c r="I268" s="3">
        <f>Table134[Age]/$E$1</f>
        <v>0</v>
      </c>
      <c r="J268" s="3">
        <f>LOG10(Table134[Fare] + 1)</f>
        <v>0.94200805302231327</v>
      </c>
      <c r="K268" s="5">
        <v>0</v>
      </c>
      <c r="L268">
        <v>0</v>
      </c>
      <c r="M268">
        <f t="shared" si="20"/>
        <v>1</v>
      </c>
      <c r="N268">
        <f t="shared" si="21"/>
        <v>0</v>
      </c>
      <c r="O268">
        <f>IF(Table134[Sex]="male",1,0)</f>
        <v>0</v>
      </c>
      <c r="P268">
        <v>1</v>
      </c>
      <c r="AC268" s="3">
        <f>SUMPRODUCT(Table134[[#This Row],[SibSp]:[Ones]],$R$4:$AA$4)</f>
        <v>0.1906880552537385</v>
      </c>
      <c r="AD268" s="3">
        <f>SUMPRODUCT(Table134[[#This Row],[SibSp]:[Ones]],$R$5:$AA$5)</f>
        <v>0.11326023936998597</v>
      </c>
      <c r="AE268">
        <f t="shared" si="22"/>
        <v>0.1906880552537385</v>
      </c>
      <c r="AF268">
        <f t="shared" si="23"/>
        <v>0.11326023936998597</v>
      </c>
      <c r="AG268">
        <f t="shared" si="24"/>
        <v>0.30394829462372447</v>
      </c>
      <c r="AH268">
        <f>(Table134[[#This Row],[Survived]]-AG269)^2</f>
        <v>9.2384565804670415E-2</v>
      </c>
    </row>
    <row r="269" spans="1:34" x14ac:dyDescent="0.35">
      <c r="A269">
        <v>0</v>
      </c>
      <c r="B269" t="s">
        <v>9</v>
      </c>
      <c r="C269">
        <v>2</v>
      </c>
      <c r="D269" t="s">
        <v>8</v>
      </c>
      <c r="E269">
        <v>36</v>
      </c>
      <c r="F269" s="2">
        <v>10.5</v>
      </c>
      <c r="G269">
        <v>0</v>
      </c>
      <c r="H269">
        <v>0</v>
      </c>
      <c r="I269" s="3">
        <f>Table134[Age]/$E$1</f>
        <v>0.45</v>
      </c>
      <c r="J269" s="3">
        <f>LOG10(Table134[Fare] + 1)</f>
        <v>1.0606978403536116</v>
      </c>
      <c r="K269" s="5">
        <v>0</v>
      </c>
      <c r="L269">
        <v>1</v>
      </c>
      <c r="M269">
        <f t="shared" si="20"/>
        <v>1</v>
      </c>
      <c r="N269">
        <f t="shared" si="21"/>
        <v>0</v>
      </c>
      <c r="O269">
        <f>IF(Table134[Sex]="male",1,0)</f>
        <v>1</v>
      </c>
      <c r="P269">
        <v>1</v>
      </c>
      <c r="AC269" s="3">
        <f>SUMPRODUCT(Table134[[#This Row],[SibSp]:[Ones]],$R$4:$AA$4)</f>
        <v>0.1906880552537385</v>
      </c>
      <c r="AD269" s="3">
        <f>SUMPRODUCT(Table134[[#This Row],[SibSp]:[Ones]],$R$5:$AA$5)</f>
        <v>0.11326023936998597</v>
      </c>
      <c r="AE269">
        <f t="shared" si="22"/>
        <v>0.1906880552537385</v>
      </c>
      <c r="AF269">
        <f t="shared" si="23"/>
        <v>0.11326023936998597</v>
      </c>
      <c r="AG269">
        <f t="shared" si="24"/>
        <v>0.30394829462372447</v>
      </c>
      <c r="AH269">
        <f>(Table134[[#This Row],[Survived]]-AG270)^2</f>
        <v>0.1443165931686296</v>
      </c>
    </row>
    <row r="270" spans="1:34" x14ac:dyDescent="0.35">
      <c r="A270">
        <v>0</v>
      </c>
      <c r="B270" t="s">
        <v>9</v>
      </c>
      <c r="C270">
        <v>3</v>
      </c>
      <c r="D270" t="s">
        <v>8</v>
      </c>
      <c r="E270">
        <v>16</v>
      </c>
      <c r="F270" s="2">
        <v>39.6875</v>
      </c>
      <c r="G270">
        <v>4</v>
      </c>
      <c r="H270">
        <v>1</v>
      </c>
      <c r="I270" s="3">
        <f>Table134[Age]/$E$1</f>
        <v>0.2</v>
      </c>
      <c r="J270" s="3">
        <f>LOG10(Table134[Fare] + 1)</f>
        <v>1.6094610059122672</v>
      </c>
      <c r="K270" s="5">
        <v>0</v>
      </c>
      <c r="L270">
        <v>0</v>
      </c>
      <c r="M270">
        <f t="shared" si="20"/>
        <v>1</v>
      </c>
      <c r="N270">
        <f t="shared" si="21"/>
        <v>0</v>
      </c>
      <c r="O270">
        <f>IF(Table134[Sex]="male",1,0)</f>
        <v>1</v>
      </c>
      <c r="P270">
        <v>1</v>
      </c>
      <c r="AC270" s="3">
        <f>SUMPRODUCT(Table134[[#This Row],[SibSp]:[Ones]],$R$4:$AA$4)</f>
        <v>0.26662999894712269</v>
      </c>
      <c r="AD270" s="3">
        <f>SUMPRODUCT(Table134[[#This Row],[SibSp]:[Ones]],$R$5:$AA$5)</f>
        <v>0.11326023936998597</v>
      </c>
      <c r="AE270">
        <f t="shared" si="22"/>
        <v>0.26662999894712269</v>
      </c>
      <c r="AF270">
        <f t="shared" si="23"/>
        <v>0.11326023936998597</v>
      </c>
      <c r="AG270">
        <f t="shared" si="24"/>
        <v>0.37989023831710866</v>
      </c>
      <c r="AH270">
        <f>(Table134[[#This Row],[Survived]]-AG271)^2</f>
        <v>9.2384565804670415E-2</v>
      </c>
    </row>
    <row r="271" spans="1:34" x14ac:dyDescent="0.35">
      <c r="A271">
        <v>1</v>
      </c>
      <c r="B271" t="s">
        <v>9</v>
      </c>
      <c r="C271">
        <v>3</v>
      </c>
      <c r="D271" t="s">
        <v>8</v>
      </c>
      <c r="E271">
        <v>25</v>
      </c>
      <c r="F271" s="2">
        <v>7.7750000000000004</v>
      </c>
      <c r="G271">
        <v>1</v>
      </c>
      <c r="H271">
        <v>0</v>
      </c>
      <c r="I271" s="3">
        <f>Table134[Age]/$E$1</f>
        <v>0.3125</v>
      </c>
      <c r="J271" s="3">
        <f>LOG10(Table134[Fare] + 1)</f>
        <v>0.94324712513786169</v>
      </c>
      <c r="K271" s="5">
        <v>0</v>
      </c>
      <c r="L271">
        <v>0</v>
      </c>
      <c r="M271">
        <f t="shared" si="20"/>
        <v>1</v>
      </c>
      <c r="N271">
        <f t="shared" si="21"/>
        <v>0</v>
      </c>
      <c r="O271">
        <f>IF(Table134[Sex]="male",1,0)</f>
        <v>1</v>
      </c>
      <c r="P271">
        <v>1</v>
      </c>
      <c r="AC271" s="3">
        <f>SUMPRODUCT(Table134[[#This Row],[SibSp]:[Ones]],$R$4:$AA$4)</f>
        <v>0.1906880552537385</v>
      </c>
      <c r="AD271" s="3">
        <f>SUMPRODUCT(Table134[[#This Row],[SibSp]:[Ones]],$R$5:$AA$5)</f>
        <v>0.11326023936998597</v>
      </c>
      <c r="AE271">
        <f t="shared" si="22"/>
        <v>0.1906880552537385</v>
      </c>
      <c r="AF271">
        <f t="shared" si="23"/>
        <v>0.11326023936998597</v>
      </c>
      <c r="AG271">
        <f t="shared" si="24"/>
        <v>0.30394829462372447</v>
      </c>
      <c r="AH271">
        <f>(Table134[[#This Row],[Survived]]-AG272)^2</f>
        <v>0.23918242117453276</v>
      </c>
    </row>
    <row r="272" spans="1:34" x14ac:dyDescent="0.35">
      <c r="A272">
        <v>1</v>
      </c>
      <c r="B272" t="s">
        <v>9</v>
      </c>
      <c r="C272">
        <v>1</v>
      </c>
      <c r="D272" t="s">
        <v>10</v>
      </c>
      <c r="E272">
        <v>58</v>
      </c>
      <c r="F272" s="2">
        <v>153.46250000000001</v>
      </c>
      <c r="G272">
        <v>0</v>
      </c>
      <c r="H272">
        <v>1</v>
      </c>
      <c r="I272" s="3">
        <f>Table134[Age]/$E$1</f>
        <v>0.72499999999999998</v>
      </c>
      <c r="J272" s="3">
        <f>LOG10(Table134[Fare] + 1)</f>
        <v>2.1888230596841365</v>
      </c>
      <c r="K272" s="5">
        <v>1</v>
      </c>
      <c r="L272">
        <v>0</v>
      </c>
      <c r="M272">
        <f t="shared" si="20"/>
        <v>1</v>
      </c>
      <c r="N272">
        <f t="shared" si="21"/>
        <v>0</v>
      </c>
      <c r="O272">
        <f>IF(Table134[Sex]="male",1,0)</f>
        <v>0</v>
      </c>
      <c r="P272">
        <v>1</v>
      </c>
      <c r="AC272" s="3">
        <f>SUMPRODUCT(Table134[[#This Row],[SibSp]:[Ones]],$R$4:$AA$4)</f>
        <v>0.32129264711423589</v>
      </c>
      <c r="AD272" s="3">
        <f>SUMPRODUCT(Table134[[#This Row],[SibSp]:[Ones]],$R$5:$AA$5)</f>
        <v>0.18964455408122133</v>
      </c>
      <c r="AE272">
        <f t="shared" si="22"/>
        <v>0.32129264711423589</v>
      </c>
      <c r="AF272">
        <f t="shared" si="23"/>
        <v>0.18964455408122133</v>
      </c>
      <c r="AG272">
        <f t="shared" si="24"/>
        <v>0.51093720119545716</v>
      </c>
      <c r="AH272">
        <f>(Table134[[#This Row],[Survived]]-AG273)^2</f>
        <v>0.31923035904514879</v>
      </c>
    </row>
    <row r="273" spans="1:34" x14ac:dyDescent="0.35">
      <c r="A273">
        <v>1</v>
      </c>
      <c r="B273" t="s">
        <v>9</v>
      </c>
      <c r="C273">
        <v>1</v>
      </c>
      <c r="D273" t="s">
        <v>10</v>
      </c>
      <c r="E273">
        <v>35</v>
      </c>
      <c r="F273" s="2">
        <v>135.63329999999999</v>
      </c>
      <c r="G273">
        <v>0</v>
      </c>
      <c r="H273">
        <v>0</v>
      </c>
      <c r="I273" s="3">
        <f>Table134[Age]/$E$1</f>
        <v>0.4375</v>
      </c>
      <c r="J273" s="3">
        <f>LOG10(Table134[Fare] + 1)</f>
        <v>2.1355565576455011</v>
      </c>
      <c r="K273" s="5">
        <v>1</v>
      </c>
      <c r="L273">
        <v>0</v>
      </c>
      <c r="M273">
        <f t="shared" si="20"/>
        <v>1</v>
      </c>
      <c r="N273">
        <f t="shared" si="21"/>
        <v>0</v>
      </c>
      <c r="O273">
        <f>IF(Table134[Sex]="male",1,0)</f>
        <v>0</v>
      </c>
      <c r="P273">
        <v>1</v>
      </c>
      <c r="AC273" s="3">
        <f>SUMPRODUCT(Table134[[#This Row],[SibSp]:[Ones]],$R$4:$AA$4)</f>
        <v>0.24535070342085169</v>
      </c>
      <c r="AD273" s="3">
        <f>SUMPRODUCT(Table134[[#This Row],[SibSp]:[Ones]],$R$5:$AA$5)</f>
        <v>0.18964455408122133</v>
      </c>
      <c r="AE273">
        <f t="shared" si="22"/>
        <v>0.24535070342085169</v>
      </c>
      <c r="AF273">
        <f t="shared" si="23"/>
        <v>0.18964455408122133</v>
      </c>
      <c r="AG273">
        <f t="shared" si="24"/>
        <v>0.43499525750207302</v>
      </c>
      <c r="AH273">
        <f>(Table134[[#This Row],[Survived]]-AG274)^2</f>
        <v>0.31923035904514879</v>
      </c>
    </row>
    <row r="274" spans="1:34" x14ac:dyDescent="0.35">
      <c r="A274">
        <v>0</v>
      </c>
      <c r="B274" t="s">
        <v>9</v>
      </c>
      <c r="C274">
        <v>1</v>
      </c>
      <c r="D274" t="s">
        <v>8</v>
      </c>
      <c r="F274" s="2">
        <v>31</v>
      </c>
      <c r="G274">
        <v>0</v>
      </c>
      <c r="H274">
        <v>0</v>
      </c>
      <c r="I274" s="3">
        <f>Table134[Age]/$E$1</f>
        <v>0</v>
      </c>
      <c r="J274" s="3">
        <f>LOG10(Table134[Fare] + 1)</f>
        <v>1.505149978319906</v>
      </c>
      <c r="K274" s="5">
        <v>1</v>
      </c>
      <c r="L274">
        <v>0</v>
      </c>
      <c r="M274">
        <f t="shared" si="20"/>
        <v>1</v>
      </c>
      <c r="N274">
        <f t="shared" si="21"/>
        <v>0</v>
      </c>
      <c r="O274">
        <f>IF(Table134[Sex]="male",1,0)</f>
        <v>1</v>
      </c>
      <c r="P274">
        <v>1</v>
      </c>
      <c r="AC274" s="3">
        <f>SUMPRODUCT(Table134[[#This Row],[SibSp]:[Ones]],$R$4:$AA$4)</f>
        <v>0.24535070342085169</v>
      </c>
      <c r="AD274" s="3">
        <f>SUMPRODUCT(Table134[[#This Row],[SibSp]:[Ones]],$R$5:$AA$5)</f>
        <v>0.18964455408122133</v>
      </c>
      <c r="AE274">
        <f t="shared" si="22"/>
        <v>0.24535070342085169</v>
      </c>
      <c r="AF274">
        <f t="shared" si="23"/>
        <v>0.18964455408122133</v>
      </c>
      <c r="AG274">
        <f t="shared" si="24"/>
        <v>0.43499525750207302</v>
      </c>
      <c r="AH274">
        <f>(Table134[[#This Row],[Survived]]-AG275)^2</f>
        <v>7.714228793562064E-2</v>
      </c>
    </row>
    <row r="275" spans="1:34" x14ac:dyDescent="0.35">
      <c r="A275">
        <v>1</v>
      </c>
      <c r="B275" t="s">
        <v>9</v>
      </c>
      <c r="C275">
        <v>3</v>
      </c>
      <c r="D275" t="s">
        <v>8</v>
      </c>
      <c r="E275">
        <v>25</v>
      </c>
      <c r="F275" s="2">
        <v>0</v>
      </c>
      <c r="G275">
        <v>0</v>
      </c>
      <c r="H275">
        <v>0</v>
      </c>
      <c r="I275" s="3">
        <f>Table134[Age]/$E$1</f>
        <v>0.3125</v>
      </c>
      <c r="J275" s="3">
        <f>LOG10(Table134[Fare] + 1)</f>
        <v>0</v>
      </c>
      <c r="K275" s="5">
        <v>0</v>
      </c>
      <c r="L275">
        <v>0</v>
      </c>
      <c r="M275">
        <f t="shared" si="20"/>
        <v>0</v>
      </c>
      <c r="N275">
        <f t="shared" si="21"/>
        <v>1</v>
      </c>
      <c r="O275">
        <f>IF(Table134[Sex]="male",1,0)</f>
        <v>1</v>
      </c>
      <c r="P275">
        <v>1</v>
      </c>
      <c r="AC275" s="3">
        <f>SUMPRODUCT(Table134[[#This Row],[SibSp]:[Ones]],$R$4:$AA$4)</f>
        <v>0.16691798953052778</v>
      </c>
      <c r="AD275" s="3">
        <f>SUMPRODUCT(Table134[[#This Row],[SibSp]:[Ones]],$R$5:$AA$5)</f>
        <v>0.11082701570920761</v>
      </c>
      <c r="AE275">
        <f t="shared" si="22"/>
        <v>0.16691798953052778</v>
      </c>
      <c r="AF275">
        <f t="shared" si="23"/>
        <v>0.11082701570920761</v>
      </c>
      <c r="AG275">
        <f t="shared" si="24"/>
        <v>0.27774500523973539</v>
      </c>
      <c r="AH275">
        <f>(Table134[[#This Row],[Survived]]-AG276)^2</f>
        <v>0.41772055997937996</v>
      </c>
    </row>
    <row r="276" spans="1:34" x14ac:dyDescent="0.35">
      <c r="A276">
        <v>1</v>
      </c>
      <c r="B276" t="s">
        <v>9</v>
      </c>
      <c r="C276">
        <v>2</v>
      </c>
      <c r="D276" t="s">
        <v>10</v>
      </c>
      <c r="E276">
        <v>41</v>
      </c>
      <c r="F276" s="2">
        <v>19.5</v>
      </c>
      <c r="G276">
        <v>0</v>
      </c>
      <c r="H276">
        <v>1</v>
      </c>
      <c r="I276" s="3">
        <f>Table134[Age]/$E$1</f>
        <v>0.51249999999999996</v>
      </c>
      <c r="J276" s="3">
        <f>LOG10(Table134[Fare] + 1)</f>
        <v>1.3117538610557542</v>
      </c>
      <c r="K276" s="5">
        <v>0</v>
      </c>
      <c r="L276">
        <v>1</v>
      </c>
      <c r="M276">
        <f t="shared" si="20"/>
        <v>0</v>
      </c>
      <c r="N276">
        <f t="shared" si="21"/>
        <v>0</v>
      </c>
      <c r="O276">
        <f>IF(Table134[Sex]="male",1,0)</f>
        <v>0</v>
      </c>
      <c r="P276">
        <v>1</v>
      </c>
      <c r="AC276" s="3">
        <f>SUMPRODUCT(Table134[[#This Row],[SibSp]:[Ones]],$R$4:$AA$4)</f>
        <v>0.24285993322391197</v>
      </c>
      <c r="AD276" s="3">
        <f>SUMPRODUCT(Table134[[#This Row],[SibSp]:[Ones]],$R$5:$AA$5)</f>
        <v>0.11082701570920761</v>
      </c>
      <c r="AE276">
        <f t="shared" si="22"/>
        <v>0.24285993322391197</v>
      </c>
      <c r="AF276">
        <f t="shared" si="23"/>
        <v>0.11082701570920761</v>
      </c>
      <c r="AG276">
        <f t="shared" si="24"/>
        <v>0.35368694893311958</v>
      </c>
      <c r="AH276">
        <f>(Table134[[#This Row],[Survived]]-AG277)^2</f>
        <v>0.23918242117453276</v>
      </c>
    </row>
    <row r="277" spans="1:34" x14ac:dyDescent="0.35">
      <c r="A277">
        <v>0</v>
      </c>
      <c r="B277" t="s">
        <v>11</v>
      </c>
      <c r="C277">
        <v>1</v>
      </c>
      <c r="D277" t="s">
        <v>8</v>
      </c>
      <c r="E277">
        <v>37</v>
      </c>
      <c r="F277" s="2">
        <v>29.7</v>
      </c>
      <c r="G277">
        <v>0</v>
      </c>
      <c r="H277">
        <v>1</v>
      </c>
      <c r="I277" s="3">
        <f>Table134[Age]/$E$1</f>
        <v>0.46250000000000002</v>
      </c>
      <c r="J277" s="3">
        <f>LOG10(Table134[Fare] + 1)</f>
        <v>1.4871383754771865</v>
      </c>
      <c r="K277" s="5">
        <v>1</v>
      </c>
      <c r="L277">
        <v>0</v>
      </c>
      <c r="M277">
        <f t="shared" si="20"/>
        <v>1</v>
      </c>
      <c r="N277">
        <f t="shared" si="21"/>
        <v>0</v>
      </c>
      <c r="O277">
        <f>IF(Table134[Sex]="male",1,0)</f>
        <v>1</v>
      </c>
      <c r="P277">
        <v>1</v>
      </c>
      <c r="AC277" s="3">
        <f>SUMPRODUCT(Table134[[#This Row],[SibSp]:[Ones]],$R$4:$AA$4)</f>
        <v>0.32129264711423589</v>
      </c>
      <c r="AD277" s="3">
        <f>SUMPRODUCT(Table134[[#This Row],[SibSp]:[Ones]],$R$5:$AA$5)</f>
        <v>0.18964455408122133</v>
      </c>
      <c r="AE277">
        <f t="shared" si="22"/>
        <v>0.32129264711423589</v>
      </c>
      <c r="AF277">
        <f t="shared" si="23"/>
        <v>0.18964455408122133</v>
      </c>
      <c r="AG277">
        <f t="shared" si="24"/>
        <v>0.51093720119545716</v>
      </c>
      <c r="AH277">
        <f>(Table134[[#This Row],[Survived]]-AG278)^2</f>
        <v>9.2384565804670415E-2</v>
      </c>
    </row>
    <row r="278" spans="1:34" x14ac:dyDescent="0.35">
      <c r="A278">
        <v>1</v>
      </c>
      <c r="B278" t="s">
        <v>12</v>
      </c>
      <c r="C278">
        <v>3</v>
      </c>
      <c r="D278" t="s">
        <v>10</v>
      </c>
      <c r="F278" s="2">
        <v>7.75</v>
      </c>
      <c r="G278">
        <v>0</v>
      </c>
      <c r="H278">
        <v>0</v>
      </c>
      <c r="I278" s="3">
        <f>Table134[Age]/$E$1</f>
        <v>0</v>
      </c>
      <c r="J278" s="3">
        <f>LOG10(Table134[Fare] + 1)</f>
        <v>0.94200805302231327</v>
      </c>
      <c r="K278" s="5">
        <v>0</v>
      </c>
      <c r="L278">
        <v>0</v>
      </c>
      <c r="M278">
        <f t="shared" si="20"/>
        <v>1</v>
      </c>
      <c r="N278">
        <f t="shared" si="21"/>
        <v>0</v>
      </c>
      <c r="O278">
        <f>IF(Table134[Sex]="male",1,0)</f>
        <v>0</v>
      </c>
      <c r="P278">
        <v>1</v>
      </c>
      <c r="AC278" s="3">
        <f>SUMPRODUCT(Table134[[#This Row],[SibSp]:[Ones]],$R$4:$AA$4)</f>
        <v>0.1906880552537385</v>
      </c>
      <c r="AD278" s="3">
        <f>SUMPRODUCT(Table134[[#This Row],[SibSp]:[Ones]],$R$5:$AA$5)</f>
        <v>0.11326023936998597</v>
      </c>
      <c r="AE278">
        <f t="shared" si="22"/>
        <v>0.1906880552537385</v>
      </c>
      <c r="AF278">
        <f t="shared" si="23"/>
        <v>0.11326023936998597</v>
      </c>
      <c r="AG278">
        <f t="shared" si="24"/>
        <v>0.30394829462372447</v>
      </c>
      <c r="AH278">
        <f>(Table134[[#This Row],[Survived]]-AG279)^2</f>
        <v>0.31923035904514879</v>
      </c>
    </row>
    <row r="279" spans="1:34" x14ac:dyDescent="0.35">
      <c r="A279">
        <v>1</v>
      </c>
      <c r="B279" t="s">
        <v>9</v>
      </c>
      <c r="C279">
        <v>1</v>
      </c>
      <c r="D279" t="s">
        <v>10</v>
      </c>
      <c r="E279">
        <v>63</v>
      </c>
      <c r="F279" s="2">
        <v>77.958299999999994</v>
      </c>
      <c r="G279">
        <v>1</v>
      </c>
      <c r="H279">
        <v>0</v>
      </c>
      <c r="I279" s="3">
        <f>Table134[Age]/$E$1</f>
        <v>0.78749999999999998</v>
      </c>
      <c r="J279" s="3">
        <f>LOG10(Table134[Fare] + 1)</f>
        <v>1.8973977892491294</v>
      </c>
      <c r="K279" s="5">
        <v>1</v>
      </c>
      <c r="L279">
        <v>0</v>
      </c>
      <c r="M279">
        <f t="shared" si="20"/>
        <v>1</v>
      </c>
      <c r="N279">
        <f t="shared" si="21"/>
        <v>0</v>
      </c>
      <c r="O279">
        <f>IF(Table134[Sex]="male",1,0)</f>
        <v>0</v>
      </c>
      <c r="P279">
        <v>1</v>
      </c>
      <c r="AC279" s="3">
        <f>SUMPRODUCT(Table134[[#This Row],[SibSp]:[Ones]],$R$4:$AA$4)</f>
        <v>0.24535070342085169</v>
      </c>
      <c r="AD279" s="3">
        <f>SUMPRODUCT(Table134[[#This Row],[SibSp]:[Ones]],$R$5:$AA$5)</f>
        <v>0.18964455408122133</v>
      </c>
      <c r="AE279">
        <f t="shared" si="22"/>
        <v>0.24535070342085169</v>
      </c>
      <c r="AF279">
        <f t="shared" si="23"/>
        <v>0.18964455408122133</v>
      </c>
      <c r="AG279">
        <f t="shared" si="24"/>
        <v>0.43499525750207302</v>
      </c>
      <c r="AH279">
        <f>(Table134[[#This Row],[Survived]]-AG280)^2</f>
        <v>0.52165227745614984</v>
      </c>
    </row>
    <row r="280" spans="1:34" x14ac:dyDescent="0.35">
      <c r="A280">
        <v>0</v>
      </c>
      <c r="B280" t="s">
        <v>9</v>
      </c>
      <c r="C280">
        <v>3</v>
      </c>
      <c r="D280" t="s">
        <v>10</v>
      </c>
      <c r="E280">
        <v>45</v>
      </c>
      <c r="F280" s="2">
        <v>7.75</v>
      </c>
      <c r="G280">
        <v>0</v>
      </c>
      <c r="H280">
        <v>0</v>
      </c>
      <c r="I280" s="3">
        <f>Table134[Age]/$E$1</f>
        <v>0.5625</v>
      </c>
      <c r="J280" s="3">
        <f>LOG10(Table134[Fare] + 1)</f>
        <v>0.94200805302231327</v>
      </c>
      <c r="K280" s="5">
        <v>0</v>
      </c>
      <c r="L280">
        <v>0</v>
      </c>
      <c r="M280">
        <f t="shared" si="20"/>
        <v>0</v>
      </c>
      <c r="N280">
        <f t="shared" si="21"/>
        <v>0</v>
      </c>
      <c r="O280">
        <f>IF(Table134[Sex]="male",1,0)</f>
        <v>0</v>
      </c>
      <c r="P280">
        <v>1</v>
      </c>
      <c r="AC280" s="3">
        <f>SUMPRODUCT(Table134[[#This Row],[SibSp]:[Ones]],$R$4:$AA$4)</f>
        <v>0.16691798953052778</v>
      </c>
      <c r="AD280" s="3">
        <f>SUMPRODUCT(Table134[[#This Row],[SibSp]:[Ones]],$R$5:$AA$5)</f>
        <v>0.11082701570920761</v>
      </c>
      <c r="AE280">
        <f t="shared" si="22"/>
        <v>0.16691798953052778</v>
      </c>
      <c r="AF280">
        <f t="shared" si="23"/>
        <v>0.11082701570920761</v>
      </c>
      <c r="AG280">
        <f t="shared" si="24"/>
        <v>0.27774500523973539</v>
      </c>
      <c r="AH280">
        <f>(Table134[[#This Row],[Survived]]-AG281)^2</f>
        <v>9.2384565804670415E-2</v>
      </c>
    </row>
    <row r="281" spans="1:34" x14ac:dyDescent="0.35">
      <c r="A281">
        <v>0</v>
      </c>
      <c r="B281" t="s">
        <v>9</v>
      </c>
      <c r="C281">
        <v>2</v>
      </c>
      <c r="D281" t="s">
        <v>8</v>
      </c>
      <c r="F281" s="2">
        <v>0</v>
      </c>
      <c r="G281">
        <v>0</v>
      </c>
      <c r="H281">
        <v>0</v>
      </c>
      <c r="I281" s="3">
        <f>Table134[Age]/$E$1</f>
        <v>0</v>
      </c>
      <c r="J281" s="3">
        <f>LOG10(Table134[Fare] + 1)</f>
        <v>0</v>
      </c>
      <c r="K281" s="5">
        <v>0</v>
      </c>
      <c r="L281">
        <v>1</v>
      </c>
      <c r="M281">
        <f t="shared" si="20"/>
        <v>1</v>
      </c>
      <c r="N281">
        <f t="shared" si="21"/>
        <v>0</v>
      </c>
      <c r="O281">
        <f>IF(Table134[Sex]="male",1,0)</f>
        <v>1</v>
      </c>
      <c r="P281">
        <v>1</v>
      </c>
      <c r="AC281" s="3">
        <f>SUMPRODUCT(Table134[[#This Row],[SibSp]:[Ones]],$R$4:$AA$4)</f>
        <v>0.1906880552537385</v>
      </c>
      <c r="AD281" s="3">
        <f>SUMPRODUCT(Table134[[#This Row],[SibSp]:[Ones]],$R$5:$AA$5)</f>
        <v>0.11326023936998597</v>
      </c>
      <c r="AE281">
        <f t="shared" si="22"/>
        <v>0.1906880552537385</v>
      </c>
      <c r="AF281">
        <f t="shared" si="23"/>
        <v>0.11326023936998597</v>
      </c>
      <c r="AG281">
        <f t="shared" si="24"/>
        <v>0.30394829462372447</v>
      </c>
      <c r="AH281">
        <f>(Table134[[#This Row],[Survived]]-AG282)^2</f>
        <v>0.12509445784561915</v>
      </c>
    </row>
    <row r="282" spans="1:34" x14ac:dyDescent="0.35">
      <c r="A282">
        <v>0</v>
      </c>
      <c r="B282" t="s">
        <v>12</v>
      </c>
      <c r="C282">
        <v>3</v>
      </c>
      <c r="D282" t="s">
        <v>8</v>
      </c>
      <c r="E282">
        <v>7</v>
      </c>
      <c r="F282" s="2">
        <v>29.125</v>
      </c>
      <c r="G282">
        <v>4</v>
      </c>
      <c r="H282">
        <v>1</v>
      </c>
      <c r="I282" s="3">
        <f>Table134[Age]/$E$1</f>
        <v>8.7499999999999994E-2</v>
      </c>
      <c r="J282" s="3">
        <f>LOG10(Table134[Fare] + 1)</f>
        <v>1.4789270555829248</v>
      </c>
      <c r="K282" s="5">
        <v>0</v>
      </c>
      <c r="L282">
        <v>0</v>
      </c>
      <c r="M282">
        <f t="shared" si="20"/>
        <v>0</v>
      </c>
      <c r="N282">
        <f t="shared" si="21"/>
        <v>0</v>
      </c>
      <c r="O282">
        <f>IF(Table134[Sex]="male",1,0)</f>
        <v>1</v>
      </c>
      <c r="P282">
        <v>1</v>
      </c>
      <c r="AC282" s="3">
        <f>SUMPRODUCT(Table134[[#This Row],[SibSp]:[Ones]],$R$4:$AA$4)</f>
        <v>0.24285993322391197</v>
      </c>
      <c r="AD282" s="3">
        <f>SUMPRODUCT(Table134[[#This Row],[SibSp]:[Ones]],$R$5:$AA$5)</f>
        <v>0.11082701570920761</v>
      </c>
      <c r="AE282">
        <f t="shared" si="22"/>
        <v>0.24285993322391197</v>
      </c>
      <c r="AF282">
        <f t="shared" si="23"/>
        <v>0.11082701570920761</v>
      </c>
      <c r="AG282">
        <f t="shared" si="24"/>
        <v>0.35368694893311958</v>
      </c>
      <c r="AH282">
        <f>(Table134[[#This Row],[Survived]]-AG283)^2</f>
        <v>0.1443165931686296</v>
      </c>
    </row>
    <row r="283" spans="1:34" x14ac:dyDescent="0.35">
      <c r="A283">
        <v>1</v>
      </c>
      <c r="B283" t="s">
        <v>9</v>
      </c>
      <c r="C283">
        <v>3</v>
      </c>
      <c r="D283" t="s">
        <v>10</v>
      </c>
      <c r="E283">
        <v>35</v>
      </c>
      <c r="F283" s="2">
        <v>20.25</v>
      </c>
      <c r="G283">
        <v>1</v>
      </c>
      <c r="H283">
        <v>1</v>
      </c>
      <c r="I283" s="3">
        <f>Table134[Age]/$E$1</f>
        <v>0.4375</v>
      </c>
      <c r="J283" s="3">
        <f>LOG10(Table134[Fare] + 1)</f>
        <v>1.3273589343863303</v>
      </c>
      <c r="K283" s="5">
        <v>0</v>
      </c>
      <c r="L283">
        <v>0</v>
      </c>
      <c r="M283">
        <f t="shared" si="20"/>
        <v>1</v>
      </c>
      <c r="N283">
        <f t="shared" si="21"/>
        <v>0</v>
      </c>
      <c r="O283">
        <f>IF(Table134[Sex]="male",1,0)</f>
        <v>0</v>
      </c>
      <c r="P283">
        <v>1</v>
      </c>
      <c r="AC283" s="3">
        <f>SUMPRODUCT(Table134[[#This Row],[SibSp]:[Ones]],$R$4:$AA$4)</f>
        <v>0.26662999894712269</v>
      </c>
      <c r="AD283" s="3">
        <f>SUMPRODUCT(Table134[[#This Row],[SibSp]:[Ones]],$R$5:$AA$5)</f>
        <v>0.11326023936998597</v>
      </c>
      <c r="AE283">
        <f t="shared" si="22"/>
        <v>0.26662999894712269</v>
      </c>
      <c r="AF283">
        <f t="shared" si="23"/>
        <v>0.11326023936998597</v>
      </c>
      <c r="AG283">
        <f t="shared" si="24"/>
        <v>0.37989023831710866</v>
      </c>
      <c r="AH283">
        <f>(Table134[[#This Row],[Survived]]-AG284)^2</f>
        <v>0.48448797655722153</v>
      </c>
    </row>
    <row r="284" spans="1:34" x14ac:dyDescent="0.35">
      <c r="A284">
        <v>0</v>
      </c>
      <c r="B284" t="s">
        <v>12</v>
      </c>
      <c r="C284">
        <v>3</v>
      </c>
      <c r="D284" t="s">
        <v>8</v>
      </c>
      <c r="E284">
        <v>65</v>
      </c>
      <c r="F284" s="2">
        <v>7.75</v>
      </c>
      <c r="G284">
        <v>0</v>
      </c>
      <c r="H284">
        <v>0</v>
      </c>
      <c r="I284" s="3">
        <f>Table134[Age]/$E$1</f>
        <v>0.8125</v>
      </c>
      <c r="J284" s="3">
        <f>LOG10(Table134[Fare] + 1)</f>
        <v>0.94200805302231327</v>
      </c>
      <c r="K284" s="5">
        <v>0</v>
      </c>
      <c r="L284">
        <v>0</v>
      </c>
      <c r="M284">
        <f t="shared" si="20"/>
        <v>1</v>
      </c>
      <c r="N284">
        <f t="shared" si="21"/>
        <v>0</v>
      </c>
      <c r="O284">
        <f>IF(Table134[Sex]="male",1,0)</f>
        <v>1</v>
      </c>
      <c r="P284">
        <v>1</v>
      </c>
      <c r="AC284" s="3">
        <f>SUMPRODUCT(Table134[[#This Row],[SibSp]:[Ones]],$R$4:$AA$4)</f>
        <v>0.1906880552537385</v>
      </c>
      <c r="AD284" s="3">
        <f>SUMPRODUCT(Table134[[#This Row],[SibSp]:[Ones]],$R$5:$AA$5)</f>
        <v>0.11326023936998597</v>
      </c>
      <c r="AE284">
        <f t="shared" si="22"/>
        <v>0.1906880552537385</v>
      </c>
      <c r="AF284">
        <f t="shared" si="23"/>
        <v>0.11326023936998597</v>
      </c>
      <c r="AG284">
        <f t="shared" si="24"/>
        <v>0.30394829462372447</v>
      </c>
      <c r="AH284">
        <f>(Table134[[#This Row],[Survived]]-AG285)^2</f>
        <v>9.2384565804670415E-2</v>
      </c>
    </row>
    <row r="285" spans="1:34" x14ac:dyDescent="0.35">
      <c r="A285">
        <v>0</v>
      </c>
      <c r="B285" t="s">
        <v>9</v>
      </c>
      <c r="C285">
        <v>3</v>
      </c>
      <c r="D285" t="s">
        <v>8</v>
      </c>
      <c r="E285">
        <v>28</v>
      </c>
      <c r="F285" s="2">
        <v>7.8541999999999996</v>
      </c>
      <c r="G285">
        <v>0</v>
      </c>
      <c r="H285">
        <v>0</v>
      </c>
      <c r="I285" s="3">
        <f>Table134[Age]/$E$1</f>
        <v>0.35</v>
      </c>
      <c r="J285" s="3">
        <f>LOG10(Table134[Fare] + 1)</f>
        <v>0.94714932766263737</v>
      </c>
      <c r="K285" s="5">
        <v>0</v>
      </c>
      <c r="L285">
        <v>0</v>
      </c>
      <c r="M285">
        <f t="shared" si="20"/>
        <v>1</v>
      </c>
      <c r="N285">
        <f t="shared" si="21"/>
        <v>0</v>
      </c>
      <c r="O285">
        <f>IF(Table134[Sex]="male",1,0)</f>
        <v>1</v>
      </c>
      <c r="P285">
        <v>1</v>
      </c>
      <c r="AC285" s="3">
        <f>SUMPRODUCT(Table134[[#This Row],[SibSp]:[Ones]],$R$4:$AA$4)</f>
        <v>0.1906880552537385</v>
      </c>
      <c r="AD285" s="3">
        <f>SUMPRODUCT(Table134[[#This Row],[SibSp]:[Ones]],$R$5:$AA$5)</f>
        <v>0.11326023936998597</v>
      </c>
      <c r="AE285">
        <f t="shared" si="22"/>
        <v>0.1906880552537385</v>
      </c>
      <c r="AF285">
        <f t="shared" si="23"/>
        <v>0.11326023936998597</v>
      </c>
      <c r="AG285">
        <f t="shared" si="24"/>
        <v>0.30394829462372447</v>
      </c>
      <c r="AH285">
        <f>(Table134[[#This Row],[Survived]]-AG286)^2</f>
        <v>9.2384565804670415E-2</v>
      </c>
    </row>
    <row r="286" spans="1:34" x14ac:dyDescent="0.35">
      <c r="A286">
        <v>0</v>
      </c>
      <c r="B286" t="s">
        <v>9</v>
      </c>
      <c r="C286">
        <v>3</v>
      </c>
      <c r="D286" t="s">
        <v>8</v>
      </c>
      <c r="E286">
        <v>16</v>
      </c>
      <c r="F286" s="2">
        <v>9.5</v>
      </c>
      <c r="G286">
        <v>0</v>
      </c>
      <c r="H286">
        <v>0</v>
      </c>
      <c r="I286" s="3">
        <f>Table134[Age]/$E$1</f>
        <v>0.2</v>
      </c>
      <c r="J286" s="3">
        <f>LOG10(Table134[Fare] + 1)</f>
        <v>1.0211892990699381</v>
      </c>
      <c r="K286" s="5">
        <v>0</v>
      </c>
      <c r="L286">
        <v>0</v>
      </c>
      <c r="M286">
        <f t="shared" si="20"/>
        <v>1</v>
      </c>
      <c r="N286">
        <f t="shared" si="21"/>
        <v>0</v>
      </c>
      <c r="O286">
        <f>IF(Table134[Sex]="male",1,0)</f>
        <v>1</v>
      </c>
      <c r="P286">
        <v>1</v>
      </c>
      <c r="AC286" s="3">
        <f>SUMPRODUCT(Table134[[#This Row],[SibSp]:[Ones]],$R$4:$AA$4)</f>
        <v>0.1906880552537385</v>
      </c>
      <c r="AD286" s="3">
        <f>SUMPRODUCT(Table134[[#This Row],[SibSp]:[Ones]],$R$5:$AA$5)</f>
        <v>0.11326023936998597</v>
      </c>
      <c r="AE286">
        <f t="shared" si="22"/>
        <v>0.1906880552537385</v>
      </c>
      <c r="AF286">
        <f t="shared" si="23"/>
        <v>0.11326023936998597</v>
      </c>
      <c r="AG286">
        <f t="shared" si="24"/>
        <v>0.30394829462372447</v>
      </c>
      <c r="AH286">
        <f>(Table134[[#This Row],[Survived]]-AG287)^2</f>
        <v>7.714228793562064E-2</v>
      </c>
    </row>
    <row r="287" spans="1:34" x14ac:dyDescent="0.35">
      <c r="A287">
        <v>1</v>
      </c>
      <c r="B287" t="s">
        <v>9</v>
      </c>
      <c r="C287">
        <v>3</v>
      </c>
      <c r="D287" t="s">
        <v>8</v>
      </c>
      <c r="E287">
        <v>19</v>
      </c>
      <c r="F287" s="2">
        <v>8.0500000000000007</v>
      </c>
      <c r="G287">
        <v>0</v>
      </c>
      <c r="H287">
        <v>0</v>
      </c>
      <c r="I287" s="3">
        <f>Table134[Age]/$E$1</f>
        <v>0.23749999999999999</v>
      </c>
      <c r="J287" s="3">
        <f>LOG10(Table134[Fare] + 1)</f>
        <v>0.9566485792052033</v>
      </c>
      <c r="K287" s="5">
        <v>0</v>
      </c>
      <c r="L287">
        <v>0</v>
      </c>
      <c r="M287">
        <f t="shared" si="20"/>
        <v>0</v>
      </c>
      <c r="N287">
        <f t="shared" si="21"/>
        <v>1</v>
      </c>
      <c r="O287">
        <f>IF(Table134[Sex]="male",1,0)</f>
        <v>1</v>
      </c>
      <c r="P287">
        <v>1</v>
      </c>
      <c r="AC287" s="3">
        <f>SUMPRODUCT(Table134[[#This Row],[SibSp]:[Ones]],$R$4:$AA$4)</f>
        <v>0.16691798953052778</v>
      </c>
      <c r="AD287" s="3">
        <f>SUMPRODUCT(Table134[[#This Row],[SibSp]:[Ones]],$R$5:$AA$5)</f>
        <v>0.11082701570920761</v>
      </c>
      <c r="AE287">
        <f t="shared" si="22"/>
        <v>0.16691798953052778</v>
      </c>
      <c r="AF287">
        <f t="shared" si="23"/>
        <v>0.11082701570920761</v>
      </c>
      <c r="AG287">
        <f t="shared" si="24"/>
        <v>0.27774500523973539</v>
      </c>
      <c r="AH287">
        <f>(Table134[[#This Row],[Survived]]-AG288)^2</f>
        <v>0.31923035904514879</v>
      </c>
    </row>
    <row r="288" spans="1:34" x14ac:dyDescent="0.35">
      <c r="A288">
        <v>0</v>
      </c>
      <c r="B288" t="s">
        <v>9</v>
      </c>
      <c r="C288">
        <v>1</v>
      </c>
      <c r="D288" t="s">
        <v>8</v>
      </c>
      <c r="F288" s="2">
        <v>26</v>
      </c>
      <c r="G288">
        <v>0</v>
      </c>
      <c r="H288">
        <v>0</v>
      </c>
      <c r="I288" s="3">
        <f>Table134[Age]/$E$1</f>
        <v>0</v>
      </c>
      <c r="J288" s="3">
        <f>LOG10(Table134[Fare] + 1)</f>
        <v>1.4313637641589874</v>
      </c>
      <c r="K288" s="5">
        <v>1</v>
      </c>
      <c r="L288">
        <v>0</v>
      </c>
      <c r="M288">
        <f t="shared" si="20"/>
        <v>1</v>
      </c>
      <c r="N288">
        <f t="shared" si="21"/>
        <v>0</v>
      </c>
      <c r="O288">
        <f>IF(Table134[Sex]="male",1,0)</f>
        <v>1</v>
      </c>
      <c r="P288">
        <v>1</v>
      </c>
      <c r="AC288" s="3">
        <f>SUMPRODUCT(Table134[[#This Row],[SibSp]:[Ones]],$R$4:$AA$4)</f>
        <v>0.24535070342085169</v>
      </c>
      <c r="AD288" s="3">
        <f>SUMPRODUCT(Table134[[#This Row],[SibSp]:[Ones]],$R$5:$AA$5)</f>
        <v>0.18964455408122133</v>
      </c>
      <c r="AE288">
        <f t="shared" si="22"/>
        <v>0.24535070342085169</v>
      </c>
      <c r="AF288">
        <f t="shared" si="23"/>
        <v>0.18964455408122133</v>
      </c>
      <c r="AG288">
        <f t="shared" si="24"/>
        <v>0.43499525750207302</v>
      </c>
      <c r="AH288">
        <f>(Table134[[#This Row],[Survived]]-AG289)^2</f>
        <v>9.2384565804670415E-2</v>
      </c>
    </row>
    <row r="289" spans="1:34" x14ac:dyDescent="0.35">
      <c r="A289">
        <v>0</v>
      </c>
      <c r="B289" t="s">
        <v>11</v>
      </c>
      <c r="C289">
        <v>3</v>
      </c>
      <c r="D289" t="s">
        <v>8</v>
      </c>
      <c r="E289">
        <v>33</v>
      </c>
      <c r="F289" s="2">
        <v>8.6624999999999996</v>
      </c>
      <c r="G289">
        <v>0</v>
      </c>
      <c r="H289">
        <v>0</v>
      </c>
      <c r="I289" s="3">
        <f>Table134[Age]/$E$1</f>
        <v>0.41249999999999998</v>
      </c>
      <c r="J289" s="3">
        <f>LOG10(Table134[Fare] + 1)</f>
        <v>0.98508950692638131</v>
      </c>
      <c r="K289" s="5">
        <v>0</v>
      </c>
      <c r="L289">
        <v>0</v>
      </c>
      <c r="M289">
        <f t="shared" si="20"/>
        <v>1</v>
      </c>
      <c r="N289">
        <f t="shared" si="21"/>
        <v>0</v>
      </c>
      <c r="O289">
        <f>IF(Table134[Sex]="male",1,0)</f>
        <v>1</v>
      </c>
      <c r="P289">
        <v>1</v>
      </c>
      <c r="AC289" s="3">
        <f>SUMPRODUCT(Table134[[#This Row],[SibSp]:[Ones]],$R$4:$AA$4)</f>
        <v>0.1906880552537385</v>
      </c>
      <c r="AD289" s="3">
        <f>SUMPRODUCT(Table134[[#This Row],[SibSp]:[Ones]],$R$5:$AA$5)</f>
        <v>0.11326023936998597</v>
      </c>
      <c r="AE289">
        <f t="shared" si="22"/>
        <v>0.1906880552537385</v>
      </c>
      <c r="AF289">
        <f t="shared" si="23"/>
        <v>0.11326023936998597</v>
      </c>
      <c r="AG289">
        <f t="shared" si="24"/>
        <v>0.30394829462372447</v>
      </c>
      <c r="AH289">
        <f>(Table134[[#This Row],[Survived]]-AG290)^2</f>
        <v>9.2384565804670415E-2</v>
      </c>
    </row>
    <row r="290" spans="1:34" x14ac:dyDescent="0.35">
      <c r="A290">
        <v>1</v>
      </c>
      <c r="B290" t="s">
        <v>9</v>
      </c>
      <c r="C290">
        <v>3</v>
      </c>
      <c r="D290" t="s">
        <v>8</v>
      </c>
      <c r="E290">
        <v>30</v>
      </c>
      <c r="F290" s="2">
        <v>9.5</v>
      </c>
      <c r="G290">
        <v>0</v>
      </c>
      <c r="H290">
        <v>0</v>
      </c>
      <c r="I290" s="3">
        <f>Table134[Age]/$E$1</f>
        <v>0.375</v>
      </c>
      <c r="J290" s="3">
        <f>LOG10(Table134[Fare] + 1)</f>
        <v>1.0211892990699381</v>
      </c>
      <c r="K290" s="5">
        <v>0</v>
      </c>
      <c r="L290">
        <v>0</v>
      </c>
      <c r="M290">
        <f t="shared" si="20"/>
        <v>1</v>
      </c>
      <c r="N290">
        <f t="shared" si="21"/>
        <v>0</v>
      </c>
      <c r="O290">
        <f>IF(Table134[Sex]="male",1,0)</f>
        <v>1</v>
      </c>
      <c r="P290">
        <v>1</v>
      </c>
      <c r="AC290" s="3">
        <f>SUMPRODUCT(Table134[[#This Row],[SibSp]:[Ones]],$R$4:$AA$4)</f>
        <v>0.1906880552537385</v>
      </c>
      <c r="AD290" s="3">
        <f>SUMPRODUCT(Table134[[#This Row],[SibSp]:[Ones]],$R$5:$AA$5)</f>
        <v>0.11326023936998597</v>
      </c>
      <c r="AE290">
        <f t="shared" si="22"/>
        <v>0.1906880552537385</v>
      </c>
      <c r="AF290">
        <f t="shared" si="23"/>
        <v>0.11326023936998597</v>
      </c>
      <c r="AG290">
        <f t="shared" si="24"/>
        <v>0.30394829462372447</v>
      </c>
      <c r="AH290">
        <f>(Table134[[#This Row],[Survived]]-AG291)^2</f>
        <v>0.52165227745614984</v>
      </c>
    </row>
    <row r="291" spans="1:34" x14ac:dyDescent="0.35">
      <c r="A291">
        <v>0</v>
      </c>
      <c r="B291" t="s">
        <v>9</v>
      </c>
      <c r="C291">
        <v>3</v>
      </c>
      <c r="D291" t="s">
        <v>8</v>
      </c>
      <c r="E291">
        <v>22</v>
      </c>
      <c r="F291" s="2">
        <v>7.8958000000000004</v>
      </c>
      <c r="G291">
        <v>0</v>
      </c>
      <c r="H291">
        <v>0</v>
      </c>
      <c r="I291" s="3">
        <f>Table134[Age]/$E$1</f>
        <v>0.27500000000000002</v>
      </c>
      <c r="J291" s="3">
        <f>LOG10(Table134[Fare] + 1)</f>
        <v>0.94918501031343461</v>
      </c>
      <c r="K291" s="5">
        <v>0</v>
      </c>
      <c r="L291">
        <v>0</v>
      </c>
      <c r="M291">
        <f t="shared" si="20"/>
        <v>0</v>
      </c>
      <c r="N291">
        <f t="shared" si="21"/>
        <v>0</v>
      </c>
      <c r="O291">
        <f>IF(Table134[Sex]="male",1,0)</f>
        <v>1</v>
      </c>
      <c r="P291">
        <v>1</v>
      </c>
      <c r="AC291" s="3">
        <f>SUMPRODUCT(Table134[[#This Row],[SibSp]:[Ones]],$R$4:$AA$4)</f>
        <v>0.16691798953052778</v>
      </c>
      <c r="AD291" s="3">
        <f>SUMPRODUCT(Table134[[#This Row],[SibSp]:[Ones]],$R$5:$AA$5)</f>
        <v>0.11082701570920761</v>
      </c>
      <c r="AE291">
        <f t="shared" si="22"/>
        <v>0.16691798953052778</v>
      </c>
      <c r="AF291">
        <f t="shared" si="23"/>
        <v>0.11082701570920761</v>
      </c>
      <c r="AG291">
        <f t="shared" si="24"/>
        <v>0.27774500523973539</v>
      </c>
      <c r="AH291">
        <f>(Table134[[#This Row],[Survived]]-AG292)^2</f>
        <v>9.2384565804670415E-2</v>
      </c>
    </row>
    <row r="292" spans="1:34" x14ac:dyDescent="0.35">
      <c r="A292">
        <v>1</v>
      </c>
      <c r="B292" t="s">
        <v>9</v>
      </c>
      <c r="C292">
        <v>2</v>
      </c>
      <c r="D292" t="s">
        <v>8</v>
      </c>
      <c r="E292">
        <v>42</v>
      </c>
      <c r="F292" s="2">
        <v>13</v>
      </c>
      <c r="G292">
        <v>0</v>
      </c>
      <c r="H292">
        <v>0</v>
      </c>
      <c r="I292" s="3">
        <f>Table134[Age]/$E$1</f>
        <v>0.52500000000000002</v>
      </c>
      <c r="J292" s="3">
        <f>LOG10(Table134[Fare] + 1)</f>
        <v>1.146128035678238</v>
      </c>
      <c r="K292" s="5">
        <v>0</v>
      </c>
      <c r="L292">
        <v>1</v>
      </c>
      <c r="M292">
        <f t="shared" si="20"/>
        <v>1</v>
      </c>
      <c r="N292">
        <f t="shared" si="21"/>
        <v>0</v>
      </c>
      <c r="O292">
        <f>IF(Table134[Sex]="male",1,0)</f>
        <v>1</v>
      </c>
      <c r="P292">
        <v>1</v>
      </c>
      <c r="AC292" s="3">
        <f>SUMPRODUCT(Table134[[#This Row],[SibSp]:[Ones]],$R$4:$AA$4)</f>
        <v>0.1906880552537385</v>
      </c>
      <c r="AD292" s="3">
        <f>SUMPRODUCT(Table134[[#This Row],[SibSp]:[Ones]],$R$5:$AA$5)</f>
        <v>0.11326023936998597</v>
      </c>
      <c r="AE292">
        <f t="shared" si="22"/>
        <v>0.1906880552537385</v>
      </c>
      <c r="AF292">
        <f t="shared" si="23"/>
        <v>0.11326023936998597</v>
      </c>
      <c r="AG292">
        <f t="shared" si="24"/>
        <v>0.30394829462372447</v>
      </c>
      <c r="AH292">
        <f>(Table134[[#This Row],[Survived]]-AG293)^2</f>
        <v>0.52165227745614984</v>
      </c>
    </row>
    <row r="293" spans="1:34" x14ac:dyDescent="0.35">
      <c r="A293">
        <v>1</v>
      </c>
      <c r="B293" t="s">
        <v>12</v>
      </c>
      <c r="C293">
        <v>3</v>
      </c>
      <c r="D293" t="s">
        <v>10</v>
      </c>
      <c r="E293">
        <v>22</v>
      </c>
      <c r="F293" s="2">
        <v>7.75</v>
      </c>
      <c r="G293">
        <v>0</v>
      </c>
      <c r="H293">
        <v>0</v>
      </c>
      <c r="I293" s="3">
        <f>Table134[Age]/$E$1</f>
        <v>0.27500000000000002</v>
      </c>
      <c r="J293" s="3">
        <f>LOG10(Table134[Fare] + 1)</f>
        <v>0.94200805302231327</v>
      </c>
      <c r="K293" s="5">
        <v>0</v>
      </c>
      <c r="L293">
        <v>0</v>
      </c>
      <c r="M293">
        <f t="shared" si="20"/>
        <v>0</v>
      </c>
      <c r="N293">
        <f t="shared" si="21"/>
        <v>1</v>
      </c>
      <c r="O293">
        <f>IF(Table134[Sex]="male",1,0)</f>
        <v>0</v>
      </c>
      <c r="P293">
        <v>1</v>
      </c>
      <c r="AC293" s="3">
        <f>SUMPRODUCT(Table134[[#This Row],[SibSp]:[Ones]],$R$4:$AA$4)</f>
        <v>0.16691798953052778</v>
      </c>
      <c r="AD293" s="3">
        <f>SUMPRODUCT(Table134[[#This Row],[SibSp]:[Ones]],$R$5:$AA$5)</f>
        <v>0.11082701570920761</v>
      </c>
      <c r="AE293">
        <f t="shared" si="22"/>
        <v>0.16691798953052778</v>
      </c>
      <c r="AF293">
        <f t="shared" si="23"/>
        <v>0.11082701570920761</v>
      </c>
      <c r="AG293">
        <f t="shared" si="24"/>
        <v>0.27774500523973539</v>
      </c>
      <c r="AH293">
        <f>(Table134[[#This Row],[Survived]]-AG294)^2</f>
        <v>0.34952693696168868</v>
      </c>
    </row>
    <row r="294" spans="1:34" x14ac:dyDescent="0.35">
      <c r="A294">
        <v>1</v>
      </c>
      <c r="B294" t="s">
        <v>9</v>
      </c>
      <c r="C294">
        <v>1</v>
      </c>
      <c r="D294" t="s">
        <v>10</v>
      </c>
      <c r="E294">
        <v>26</v>
      </c>
      <c r="F294" s="2">
        <v>78.849999999999994</v>
      </c>
      <c r="G294">
        <v>0</v>
      </c>
      <c r="H294">
        <v>0</v>
      </c>
      <c r="I294" s="3">
        <f>Table134[Age]/$E$1</f>
        <v>0.32500000000000001</v>
      </c>
      <c r="J294" s="3">
        <f>LOG10(Table134[Fare] + 1)</f>
        <v>1.9022749204745018</v>
      </c>
      <c r="K294" s="5">
        <v>1</v>
      </c>
      <c r="L294">
        <v>0</v>
      </c>
      <c r="M294">
        <f t="shared" si="20"/>
        <v>0</v>
      </c>
      <c r="N294">
        <f t="shared" si="21"/>
        <v>1</v>
      </c>
      <c r="O294">
        <f>IF(Table134[Sex]="male",1,0)</f>
        <v>0</v>
      </c>
      <c r="P294">
        <v>1</v>
      </c>
      <c r="AC294" s="3">
        <f>SUMPRODUCT(Table134[[#This Row],[SibSp]:[Ones]],$R$4:$AA$4)</f>
        <v>0.22158063769764097</v>
      </c>
      <c r="AD294" s="3">
        <f>SUMPRODUCT(Table134[[#This Row],[SibSp]:[Ones]],$R$5:$AA$5)</f>
        <v>0.18721133042044297</v>
      </c>
      <c r="AE294">
        <f t="shared" si="22"/>
        <v>0.22158063769764097</v>
      </c>
      <c r="AF294">
        <f t="shared" si="23"/>
        <v>0.18721133042044297</v>
      </c>
      <c r="AG294">
        <f t="shared" si="24"/>
        <v>0.40879196811808394</v>
      </c>
      <c r="AH294">
        <f>(Table134[[#This Row],[Survived]]-AG295)^2</f>
        <v>0.31923035904514879</v>
      </c>
    </row>
    <row r="295" spans="1:34" x14ac:dyDescent="0.35">
      <c r="A295">
        <v>1</v>
      </c>
      <c r="B295" t="s">
        <v>11</v>
      </c>
      <c r="C295">
        <v>1</v>
      </c>
      <c r="D295" t="s">
        <v>10</v>
      </c>
      <c r="E295">
        <v>19</v>
      </c>
      <c r="F295" s="2">
        <v>91.0792</v>
      </c>
      <c r="G295">
        <v>1</v>
      </c>
      <c r="H295">
        <v>0</v>
      </c>
      <c r="I295" s="3">
        <f>Table134[Age]/$E$1</f>
        <v>0.23749999999999999</v>
      </c>
      <c r="J295" s="3">
        <f>LOG10(Table134[Fare] + 1)</f>
        <v>1.9641615374126258</v>
      </c>
      <c r="K295" s="5">
        <v>1</v>
      </c>
      <c r="L295">
        <v>0</v>
      </c>
      <c r="M295">
        <f t="shared" si="20"/>
        <v>1</v>
      </c>
      <c r="N295">
        <f t="shared" si="21"/>
        <v>0</v>
      </c>
      <c r="O295">
        <f>IF(Table134[Sex]="male",1,0)</f>
        <v>0</v>
      </c>
      <c r="P295">
        <v>1</v>
      </c>
      <c r="AC295" s="3">
        <f>SUMPRODUCT(Table134[[#This Row],[SibSp]:[Ones]],$R$4:$AA$4)</f>
        <v>0.24535070342085169</v>
      </c>
      <c r="AD295" s="3">
        <f>SUMPRODUCT(Table134[[#This Row],[SibSp]:[Ones]],$R$5:$AA$5)</f>
        <v>0.18964455408122133</v>
      </c>
      <c r="AE295">
        <f t="shared" si="22"/>
        <v>0.24535070342085169</v>
      </c>
      <c r="AF295">
        <f t="shared" si="23"/>
        <v>0.18964455408122133</v>
      </c>
      <c r="AG295">
        <f t="shared" si="24"/>
        <v>0.43499525750207302</v>
      </c>
      <c r="AH295">
        <f>(Table134[[#This Row],[Survived]]-AG296)^2</f>
        <v>0.48448797655722153</v>
      </c>
    </row>
    <row r="296" spans="1:34" x14ac:dyDescent="0.35">
      <c r="A296">
        <v>0</v>
      </c>
      <c r="B296" t="s">
        <v>11</v>
      </c>
      <c r="C296">
        <v>2</v>
      </c>
      <c r="D296" t="s">
        <v>8</v>
      </c>
      <c r="E296">
        <v>36</v>
      </c>
      <c r="F296" s="2">
        <v>12.875</v>
      </c>
      <c r="G296">
        <v>0</v>
      </c>
      <c r="H296">
        <v>0</v>
      </c>
      <c r="I296" s="3">
        <f>Table134[Age]/$E$1</f>
        <v>0.45</v>
      </c>
      <c r="J296" s="3">
        <f>LOG10(Table134[Fare] + 1)</f>
        <v>1.1422329917947138</v>
      </c>
      <c r="K296" s="5">
        <v>0</v>
      </c>
      <c r="L296">
        <v>1</v>
      </c>
      <c r="M296">
        <f t="shared" si="20"/>
        <v>1</v>
      </c>
      <c r="N296">
        <f t="shared" si="21"/>
        <v>0</v>
      </c>
      <c r="O296">
        <f>IF(Table134[Sex]="male",1,0)</f>
        <v>1</v>
      </c>
      <c r="P296">
        <v>1</v>
      </c>
      <c r="AC296" s="3">
        <f>SUMPRODUCT(Table134[[#This Row],[SibSp]:[Ones]],$R$4:$AA$4)</f>
        <v>0.1906880552537385</v>
      </c>
      <c r="AD296" s="3">
        <f>SUMPRODUCT(Table134[[#This Row],[SibSp]:[Ones]],$R$5:$AA$5)</f>
        <v>0.11326023936998597</v>
      </c>
      <c r="AE296">
        <f t="shared" si="22"/>
        <v>0.1906880552537385</v>
      </c>
      <c r="AF296">
        <f t="shared" si="23"/>
        <v>0.11326023936998597</v>
      </c>
      <c r="AG296">
        <f t="shared" si="24"/>
        <v>0.30394829462372447</v>
      </c>
      <c r="AH296">
        <f>(Table134[[#This Row],[Survived]]-AG297)^2</f>
        <v>7.714228793562064E-2</v>
      </c>
    </row>
    <row r="297" spans="1:34" x14ac:dyDescent="0.35">
      <c r="A297">
        <v>0</v>
      </c>
      <c r="B297" t="s">
        <v>9</v>
      </c>
      <c r="C297">
        <v>3</v>
      </c>
      <c r="D297" t="s">
        <v>10</v>
      </c>
      <c r="E297">
        <v>24</v>
      </c>
      <c r="F297" s="2">
        <v>8.85</v>
      </c>
      <c r="G297">
        <v>0</v>
      </c>
      <c r="H297">
        <v>0</v>
      </c>
      <c r="I297" s="3">
        <f>Table134[Age]/$E$1</f>
        <v>0.3</v>
      </c>
      <c r="J297" s="3">
        <f>LOG10(Table134[Fare] + 1)</f>
        <v>0.99343623049761176</v>
      </c>
      <c r="K297" s="5">
        <v>0</v>
      </c>
      <c r="L297">
        <v>0</v>
      </c>
      <c r="M297">
        <f t="shared" si="20"/>
        <v>0</v>
      </c>
      <c r="N297">
        <f t="shared" si="21"/>
        <v>1</v>
      </c>
      <c r="O297">
        <f>IF(Table134[Sex]="male",1,0)</f>
        <v>0</v>
      </c>
      <c r="P297">
        <v>1</v>
      </c>
      <c r="AC297" s="3">
        <f>SUMPRODUCT(Table134[[#This Row],[SibSp]:[Ones]],$R$4:$AA$4)</f>
        <v>0.16691798953052778</v>
      </c>
      <c r="AD297" s="3">
        <f>SUMPRODUCT(Table134[[#This Row],[SibSp]:[Ones]],$R$5:$AA$5)</f>
        <v>0.11082701570920761</v>
      </c>
      <c r="AE297">
        <f t="shared" si="22"/>
        <v>0.16691798953052778</v>
      </c>
      <c r="AF297">
        <f t="shared" si="23"/>
        <v>0.11082701570920761</v>
      </c>
      <c r="AG297">
        <f t="shared" si="24"/>
        <v>0.27774500523973539</v>
      </c>
      <c r="AH297">
        <f>(Table134[[#This Row],[Survived]]-AG298)^2</f>
        <v>7.714228793562064E-2</v>
      </c>
    </row>
    <row r="298" spans="1:34" x14ac:dyDescent="0.35">
      <c r="A298">
        <v>0</v>
      </c>
      <c r="B298" t="s">
        <v>9</v>
      </c>
      <c r="C298">
        <v>3</v>
      </c>
      <c r="D298" t="s">
        <v>8</v>
      </c>
      <c r="E298">
        <v>24</v>
      </c>
      <c r="F298" s="2">
        <v>7.8958000000000004</v>
      </c>
      <c r="G298">
        <v>0</v>
      </c>
      <c r="H298">
        <v>0</v>
      </c>
      <c r="I298" s="3">
        <f>Table134[Age]/$E$1</f>
        <v>0.3</v>
      </c>
      <c r="J298" s="3">
        <f>LOG10(Table134[Fare] + 1)</f>
        <v>0.94918501031343461</v>
      </c>
      <c r="K298" s="5">
        <v>0</v>
      </c>
      <c r="L298">
        <v>0</v>
      </c>
      <c r="M298">
        <f t="shared" si="20"/>
        <v>0</v>
      </c>
      <c r="N298">
        <f t="shared" si="21"/>
        <v>1</v>
      </c>
      <c r="O298">
        <f>IF(Table134[Sex]="male",1,0)</f>
        <v>1</v>
      </c>
      <c r="P298">
        <v>1</v>
      </c>
      <c r="AC298" s="3">
        <f>SUMPRODUCT(Table134[[#This Row],[SibSp]:[Ones]],$R$4:$AA$4)</f>
        <v>0.16691798953052778</v>
      </c>
      <c r="AD298" s="3">
        <f>SUMPRODUCT(Table134[[#This Row],[SibSp]:[Ones]],$R$5:$AA$5)</f>
        <v>0.11082701570920761</v>
      </c>
      <c r="AE298">
        <f t="shared" si="22"/>
        <v>0.16691798953052778</v>
      </c>
      <c r="AF298">
        <f t="shared" si="23"/>
        <v>0.11082701570920761</v>
      </c>
      <c r="AG298">
        <f t="shared" si="24"/>
        <v>0.27774500523973539</v>
      </c>
      <c r="AH298">
        <f>(Table134[[#This Row],[Survived]]-AG299)^2</f>
        <v>0.1892208740492948</v>
      </c>
    </row>
    <row r="299" spans="1:34" x14ac:dyDescent="0.35">
      <c r="A299">
        <v>0</v>
      </c>
      <c r="B299" t="s">
        <v>11</v>
      </c>
      <c r="C299">
        <v>1</v>
      </c>
      <c r="D299" t="s">
        <v>8</v>
      </c>
      <c r="F299" s="2">
        <v>27.720800000000001</v>
      </c>
      <c r="G299">
        <v>0</v>
      </c>
      <c r="H299">
        <v>0</v>
      </c>
      <c r="I299" s="3">
        <f>Table134[Age]/$E$1</f>
        <v>0</v>
      </c>
      <c r="J299" s="3">
        <f>LOG10(Table134[Fare] + 1)</f>
        <v>1.4581965327411079</v>
      </c>
      <c r="K299" s="5">
        <v>1</v>
      </c>
      <c r="L299">
        <v>0</v>
      </c>
      <c r="M299">
        <f t="shared" si="20"/>
        <v>1</v>
      </c>
      <c r="N299">
        <f t="shared" si="21"/>
        <v>0</v>
      </c>
      <c r="O299">
        <f>IF(Table134[Sex]="male",1,0)</f>
        <v>1</v>
      </c>
      <c r="P299">
        <v>1</v>
      </c>
      <c r="AC299" s="3">
        <f>SUMPRODUCT(Table134[[#This Row],[SibSp]:[Ones]],$R$4:$AA$4)</f>
        <v>0.24535070342085169</v>
      </c>
      <c r="AD299" s="3">
        <f>SUMPRODUCT(Table134[[#This Row],[SibSp]:[Ones]],$R$5:$AA$5)</f>
        <v>0.18964455408122133</v>
      </c>
      <c r="AE299">
        <f t="shared" si="22"/>
        <v>0.24535070342085169</v>
      </c>
      <c r="AF299">
        <f t="shared" si="23"/>
        <v>0.18964455408122133</v>
      </c>
      <c r="AG299">
        <f t="shared" si="24"/>
        <v>0.43499525750207302</v>
      </c>
      <c r="AH299">
        <f>(Table134[[#This Row],[Survived]]-AG300)^2</f>
        <v>9.2384565804670415E-2</v>
      </c>
    </row>
    <row r="300" spans="1:34" x14ac:dyDescent="0.35">
      <c r="A300">
        <v>0</v>
      </c>
      <c r="B300" t="s">
        <v>11</v>
      </c>
      <c r="C300">
        <v>3</v>
      </c>
      <c r="D300" t="s">
        <v>8</v>
      </c>
      <c r="E300">
        <v>23.5</v>
      </c>
      <c r="F300" s="2">
        <v>7.2291999999999996</v>
      </c>
      <c r="G300">
        <v>0</v>
      </c>
      <c r="H300">
        <v>0</v>
      </c>
      <c r="I300" s="3">
        <f>Table134[Age]/$E$1</f>
        <v>0.29375000000000001</v>
      </c>
      <c r="J300" s="3">
        <f>LOG10(Table134[Fare] + 1)</f>
        <v>0.91535761741483168</v>
      </c>
      <c r="K300" s="5">
        <v>0</v>
      </c>
      <c r="L300">
        <v>0</v>
      </c>
      <c r="M300">
        <f t="shared" si="20"/>
        <v>1</v>
      </c>
      <c r="N300">
        <f t="shared" si="21"/>
        <v>0</v>
      </c>
      <c r="O300">
        <f>IF(Table134[Sex]="male",1,0)</f>
        <v>1</v>
      </c>
      <c r="P300">
        <v>1</v>
      </c>
      <c r="AC300" s="3">
        <f>SUMPRODUCT(Table134[[#This Row],[SibSp]:[Ones]],$R$4:$AA$4)</f>
        <v>0.1906880552537385</v>
      </c>
      <c r="AD300" s="3">
        <f>SUMPRODUCT(Table134[[#This Row],[SibSp]:[Ones]],$R$5:$AA$5)</f>
        <v>0.11326023936998597</v>
      </c>
      <c r="AE300">
        <f t="shared" si="22"/>
        <v>0.1906880552537385</v>
      </c>
      <c r="AF300">
        <f t="shared" si="23"/>
        <v>0.11326023936998597</v>
      </c>
      <c r="AG300">
        <f t="shared" si="24"/>
        <v>0.30394829462372447</v>
      </c>
      <c r="AH300">
        <f>(Table134[[#This Row],[Survived]]-AG301)^2</f>
        <v>0.31435741494609803</v>
      </c>
    </row>
    <row r="301" spans="1:34" x14ac:dyDescent="0.35">
      <c r="A301">
        <v>0</v>
      </c>
      <c r="B301" t="s">
        <v>9</v>
      </c>
      <c r="C301">
        <v>1</v>
      </c>
      <c r="D301" t="s">
        <v>10</v>
      </c>
      <c r="E301">
        <v>2</v>
      </c>
      <c r="F301" s="2">
        <v>151.55000000000001</v>
      </c>
      <c r="G301">
        <v>1</v>
      </c>
      <c r="H301">
        <v>2</v>
      </c>
      <c r="I301" s="3">
        <f>Table134[Age]/$E$1</f>
        <v>2.5000000000000001E-2</v>
      </c>
      <c r="J301" s="3">
        <f>LOG10(Table134[Fare] + 1)</f>
        <v>2.1834122119784261</v>
      </c>
      <c r="K301" s="5">
        <v>1</v>
      </c>
      <c r="L301">
        <v>0</v>
      </c>
      <c r="M301">
        <f t="shared" si="20"/>
        <v>0</v>
      </c>
      <c r="N301">
        <f t="shared" si="21"/>
        <v>1</v>
      </c>
      <c r="O301">
        <f>IF(Table134[Sex]="male",1,0)</f>
        <v>0</v>
      </c>
      <c r="P301">
        <v>1</v>
      </c>
      <c r="AC301" s="3">
        <f>SUMPRODUCT(Table134[[#This Row],[SibSp]:[Ones]],$R$4:$AA$4)</f>
        <v>0.3734645250844093</v>
      </c>
      <c r="AD301" s="3">
        <f>SUMPRODUCT(Table134[[#This Row],[SibSp]:[Ones]],$R$5:$AA$5)</f>
        <v>0.18721133042044297</v>
      </c>
      <c r="AE301">
        <f t="shared" si="22"/>
        <v>0.3734645250844093</v>
      </c>
      <c r="AF301">
        <f t="shared" si="23"/>
        <v>0.18721133042044297</v>
      </c>
      <c r="AG301">
        <f t="shared" si="24"/>
        <v>0.56067585550485233</v>
      </c>
      <c r="AH301">
        <f>(Table134[[#This Row],[Survived]]-AG302)^2</f>
        <v>0.16711087319785656</v>
      </c>
    </row>
    <row r="302" spans="1:34" x14ac:dyDescent="0.35">
      <c r="A302">
        <v>1</v>
      </c>
      <c r="B302" t="s">
        <v>9</v>
      </c>
      <c r="C302">
        <v>1</v>
      </c>
      <c r="D302" t="s">
        <v>8</v>
      </c>
      <c r="F302" s="2">
        <v>30.5</v>
      </c>
      <c r="G302">
        <v>0</v>
      </c>
      <c r="H302">
        <v>0</v>
      </c>
      <c r="I302" s="3">
        <f>Table134[Age]/$E$1</f>
        <v>0</v>
      </c>
      <c r="J302" s="3">
        <f>LOG10(Table134[Fare] + 1)</f>
        <v>1.4983105537896004</v>
      </c>
      <c r="K302" s="5">
        <v>1</v>
      </c>
      <c r="L302">
        <v>0</v>
      </c>
      <c r="M302">
        <f t="shared" si="20"/>
        <v>0</v>
      </c>
      <c r="N302">
        <f t="shared" si="21"/>
        <v>0</v>
      </c>
      <c r="O302">
        <f>IF(Table134[Sex]="male",1,0)</f>
        <v>1</v>
      </c>
      <c r="P302">
        <v>1</v>
      </c>
      <c r="AC302" s="3">
        <f>SUMPRODUCT(Table134[[#This Row],[SibSp]:[Ones]],$R$4:$AA$4)</f>
        <v>0.22158063769764097</v>
      </c>
      <c r="AD302" s="3">
        <f>SUMPRODUCT(Table134[[#This Row],[SibSp]:[Ones]],$R$5:$AA$5)</f>
        <v>0.18721133042044297</v>
      </c>
      <c r="AE302">
        <f t="shared" si="22"/>
        <v>0.22158063769764097</v>
      </c>
      <c r="AF302">
        <f t="shared" si="23"/>
        <v>0.18721133042044297</v>
      </c>
      <c r="AG302">
        <f t="shared" si="24"/>
        <v>0.40879196811808394</v>
      </c>
      <c r="AH302">
        <f>(Table134[[#This Row],[Survived]]-AG303)^2</f>
        <v>0.26549914163711186</v>
      </c>
    </row>
    <row r="303" spans="1:34" x14ac:dyDescent="0.35">
      <c r="A303">
        <v>1</v>
      </c>
      <c r="B303" t="s">
        <v>11</v>
      </c>
      <c r="C303">
        <v>1</v>
      </c>
      <c r="D303" t="s">
        <v>10</v>
      </c>
      <c r="E303">
        <v>50</v>
      </c>
      <c r="F303" s="2">
        <v>247.52080000000001</v>
      </c>
      <c r="G303">
        <v>0</v>
      </c>
      <c r="H303">
        <v>1</v>
      </c>
      <c r="I303" s="3">
        <f>Table134[Age]/$E$1</f>
        <v>0.625</v>
      </c>
      <c r="J303" s="3">
        <f>LOG10(Table134[Fare] + 1)</f>
        <v>2.3953627429574396</v>
      </c>
      <c r="K303" s="5">
        <v>1</v>
      </c>
      <c r="L303">
        <v>0</v>
      </c>
      <c r="M303">
        <f t="shared" si="20"/>
        <v>0</v>
      </c>
      <c r="N303">
        <f t="shared" si="21"/>
        <v>0</v>
      </c>
      <c r="O303">
        <f>IF(Table134[Sex]="male",1,0)</f>
        <v>0</v>
      </c>
      <c r="P303">
        <v>1</v>
      </c>
      <c r="AC303" s="3">
        <f>SUMPRODUCT(Table134[[#This Row],[SibSp]:[Ones]],$R$4:$AA$4)</f>
        <v>0.29752258139102516</v>
      </c>
      <c r="AD303" s="3">
        <f>SUMPRODUCT(Table134[[#This Row],[SibSp]:[Ones]],$R$5:$AA$5)</f>
        <v>0.18721133042044297</v>
      </c>
      <c r="AE303">
        <f t="shared" si="22"/>
        <v>0.29752258139102516</v>
      </c>
      <c r="AF303">
        <f t="shared" si="23"/>
        <v>0.18721133042044297</v>
      </c>
      <c r="AG303">
        <f t="shared" si="24"/>
        <v>0.48473391181146813</v>
      </c>
      <c r="AH303">
        <f>(Table134[[#This Row],[Survived]]-AG304)^2</f>
        <v>0.48448797655722153</v>
      </c>
    </row>
    <row r="304" spans="1:34" x14ac:dyDescent="0.35">
      <c r="A304">
        <v>1</v>
      </c>
      <c r="B304" t="s">
        <v>12</v>
      </c>
      <c r="C304">
        <v>3</v>
      </c>
      <c r="D304" t="s">
        <v>10</v>
      </c>
      <c r="F304" s="2">
        <v>7.75</v>
      </c>
      <c r="G304">
        <v>0</v>
      </c>
      <c r="H304">
        <v>0</v>
      </c>
      <c r="I304" s="3">
        <f>Table134[Age]/$E$1</f>
        <v>0</v>
      </c>
      <c r="J304" s="3">
        <f>LOG10(Table134[Fare] + 1)</f>
        <v>0.94200805302231327</v>
      </c>
      <c r="K304" s="5">
        <v>0</v>
      </c>
      <c r="L304">
        <v>0</v>
      </c>
      <c r="M304">
        <f t="shared" si="20"/>
        <v>1</v>
      </c>
      <c r="N304">
        <f t="shared" si="21"/>
        <v>0</v>
      </c>
      <c r="O304">
        <f>IF(Table134[Sex]="male",1,0)</f>
        <v>0</v>
      </c>
      <c r="P304">
        <v>1</v>
      </c>
      <c r="AC304" s="3">
        <f>SUMPRODUCT(Table134[[#This Row],[SibSp]:[Ones]],$R$4:$AA$4)</f>
        <v>0.1906880552537385</v>
      </c>
      <c r="AD304" s="3">
        <f>SUMPRODUCT(Table134[[#This Row],[SibSp]:[Ones]],$R$5:$AA$5)</f>
        <v>0.11326023936998597</v>
      </c>
      <c r="AE304">
        <f t="shared" si="22"/>
        <v>0.1906880552537385</v>
      </c>
      <c r="AF304">
        <f t="shared" si="23"/>
        <v>0.11326023936998597</v>
      </c>
      <c r="AG304">
        <f t="shared" si="24"/>
        <v>0.30394829462372447</v>
      </c>
      <c r="AH304">
        <f>(Table134[[#This Row],[Survived]]-AG305)^2</f>
        <v>0.52165227745614984</v>
      </c>
    </row>
    <row r="305" spans="1:34" x14ac:dyDescent="0.35">
      <c r="A305">
        <v>1</v>
      </c>
      <c r="B305" t="s">
        <v>12</v>
      </c>
      <c r="C305">
        <v>3</v>
      </c>
      <c r="D305" t="s">
        <v>8</v>
      </c>
      <c r="F305" s="2">
        <v>23.25</v>
      </c>
      <c r="G305">
        <v>2</v>
      </c>
      <c r="H305">
        <v>0</v>
      </c>
      <c r="I305" s="3">
        <f>Table134[Age]/$E$1</f>
        <v>0</v>
      </c>
      <c r="J305" s="3">
        <f>LOG10(Table134[Fare] + 1)</f>
        <v>1.3847117429382825</v>
      </c>
      <c r="K305" s="5">
        <v>0</v>
      </c>
      <c r="L305">
        <v>0</v>
      </c>
      <c r="M305">
        <f t="shared" si="20"/>
        <v>0</v>
      </c>
      <c r="N305">
        <f t="shared" si="21"/>
        <v>0</v>
      </c>
      <c r="O305">
        <f>IF(Table134[Sex]="male",1,0)</f>
        <v>1</v>
      </c>
      <c r="P305">
        <v>1</v>
      </c>
      <c r="AC305" s="3">
        <f>SUMPRODUCT(Table134[[#This Row],[SibSp]:[Ones]],$R$4:$AA$4)</f>
        <v>0.16691798953052778</v>
      </c>
      <c r="AD305" s="3">
        <f>SUMPRODUCT(Table134[[#This Row],[SibSp]:[Ones]],$R$5:$AA$5)</f>
        <v>0.11082701570920761</v>
      </c>
      <c r="AE305">
        <f t="shared" si="22"/>
        <v>0.16691798953052778</v>
      </c>
      <c r="AF305">
        <f t="shared" si="23"/>
        <v>0.11082701570920761</v>
      </c>
      <c r="AG305">
        <f t="shared" si="24"/>
        <v>0.27774500523973539</v>
      </c>
      <c r="AH305">
        <f>(Table134[[#This Row],[Survived]]-AG306)^2</f>
        <v>0.48448797655722153</v>
      </c>
    </row>
    <row r="306" spans="1:34" x14ac:dyDescent="0.35">
      <c r="A306">
        <v>0</v>
      </c>
      <c r="B306" t="s">
        <v>9</v>
      </c>
      <c r="C306">
        <v>3</v>
      </c>
      <c r="D306" t="s">
        <v>8</v>
      </c>
      <c r="E306">
        <v>19</v>
      </c>
      <c r="F306" s="2">
        <v>0</v>
      </c>
      <c r="G306">
        <v>0</v>
      </c>
      <c r="H306">
        <v>0</v>
      </c>
      <c r="I306" s="3">
        <f>Table134[Age]/$E$1</f>
        <v>0.23749999999999999</v>
      </c>
      <c r="J306" s="3">
        <f>LOG10(Table134[Fare] + 1)</f>
        <v>0</v>
      </c>
      <c r="K306" s="5">
        <v>0</v>
      </c>
      <c r="L306">
        <v>0</v>
      </c>
      <c r="M306">
        <f t="shared" si="20"/>
        <v>1</v>
      </c>
      <c r="N306">
        <f t="shared" si="21"/>
        <v>0</v>
      </c>
      <c r="O306">
        <f>IF(Table134[Sex]="male",1,0)</f>
        <v>1</v>
      </c>
      <c r="P306">
        <v>1</v>
      </c>
      <c r="AC306" s="3">
        <f>SUMPRODUCT(Table134[[#This Row],[SibSp]:[Ones]],$R$4:$AA$4)</f>
        <v>0.1906880552537385</v>
      </c>
      <c r="AD306" s="3">
        <f>SUMPRODUCT(Table134[[#This Row],[SibSp]:[Ones]],$R$5:$AA$5)</f>
        <v>0.11326023936998597</v>
      </c>
      <c r="AE306">
        <f t="shared" si="22"/>
        <v>0.1906880552537385</v>
      </c>
      <c r="AF306">
        <f t="shared" si="23"/>
        <v>0.11326023936998597</v>
      </c>
      <c r="AG306">
        <f t="shared" si="24"/>
        <v>0.30394829462372447</v>
      </c>
      <c r="AH306">
        <f>(Table134[[#This Row],[Survived]]-AG307)^2</f>
        <v>9.2384565804670415E-2</v>
      </c>
    </row>
    <row r="307" spans="1:34" x14ac:dyDescent="0.35">
      <c r="A307">
        <v>1</v>
      </c>
      <c r="B307" t="s">
        <v>12</v>
      </c>
      <c r="C307">
        <v>2</v>
      </c>
      <c r="D307" t="s">
        <v>10</v>
      </c>
      <c r="F307" s="2">
        <v>12.35</v>
      </c>
      <c r="G307">
        <v>0</v>
      </c>
      <c r="H307">
        <v>0</v>
      </c>
      <c r="I307" s="3">
        <f>Table134[Age]/$E$1</f>
        <v>0</v>
      </c>
      <c r="J307" s="3">
        <f>LOG10(Table134[Fare] + 1)</f>
        <v>1.1254812657005939</v>
      </c>
      <c r="K307" s="5">
        <v>0</v>
      </c>
      <c r="L307">
        <v>1</v>
      </c>
      <c r="M307">
        <f t="shared" si="20"/>
        <v>1</v>
      </c>
      <c r="N307">
        <f t="shared" si="21"/>
        <v>0</v>
      </c>
      <c r="O307">
        <f>IF(Table134[Sex]="male",1,0)</f>
        <v>0</v>
      </c>
      <c r="P307">
        <v>1</v>
      </c>
      <c r="AC307" s="3">
        <f>SUMPRODUCT(Table134[[#This Row],[SibSp]:[Ones]],$R$4:$AA$4)</f>
        <v>0.1906880552537385</v>
      </c>
      <c r="AD307" s="3">
        <f>SUMPRODUCT(Table134[[#This Row],[SibSp]:[Ones]],$R$5:$AA$5)</f>
        <v>0.11326023936998597</v>
      </c>
      <c r="AE307">
        <f t="shared" si="22"/>
        <v>0.1906880552537385</v>
      </c>
      <c r="AF307">
        <f t="shared" si="23"/>
        <v>0.11326023936998597</v>
      </c>
      <c r="AG307">
        <f t="shared" si="24"/>
        <v>0.30394829462372447</v>
      </c>
      <c r="AH307">
        <f>(Table134[[#This Row],[Survived]]-AG308)^2</f>
        <v>0.52165227745614984</v>
      </c>
    </row>
    <row r="308" spans="1:34" x14ac:dyDescent="0.35">
      <c r="A308">
        <v>0</v>
      </c>
      <c r="B308" t="s">
        <v>9</v>
      </c>
      <c r="C308">
        <v>3</v>
      </c>
      <c r="D308" t="s">
        <v>8</v>
      </c>
      <c r="F308" s="2">
        <v>8.0500000000000007</v>
      </c>
      <c r="G308">
        <v>0</v>
      </c>
      <c r="H308">
        <v>0</v>
      </c>
      <c r="I308" s="3">
        <f>Table134[Age]/$E$1</f>
        <v>0</v>
      </c>
      <c r="J308" s="3">
        <f>LOG10(Table134[Fare] + 1)</f>
        <v>0.9566485792052033</v>
      </c>
      <c r="K308" s="5">
        <v>0</v>
      </c>
      <c r="L308">
        <v>0</v>
      </c>
      <c r="M308">
        <f t="shared" si="20"/>
        <v>0</v>
      </c>
      <c r="N308">
        <f t="shared" si="21"/>
        <v>1</v>
      </c>
      <c r="O308">
        <f>IF(Table134[Sex]="male",1,0)</f>
        <v>1</v>
      </c>
      <c r="P308">
        <v>1</v>
      </c>
      <c r="AC308" s="3">
        <f>SUMPRODUCT(Table134[[#This Row],[SibSp]:[Ones]],$R$4:$AA$4)</f>
        <v>0.16691798953052778</v>
      </c>
      <c r="AD308" s="3">
        <f>SUMPRODUCT(Table134[[#This Row],[SibSp]:[Ones]],$R$5:$AA$5)</f>
        <v>0.11082701570920761</v>
      </c>
      <c r="AE308">
        <f t="shared" si="22"/>
        <v>0.16691798953052778</v>
      </c>
      <c r="AF308">
        <f t="shared" si="23"/>
        <v>0.11082701570920761</v>
      </c>
      <c r="AG308">
        <f t="shared" si="24"/>
        <v>0.27774500523973539</v>
      </c>
      <c r="AH308">
        <f>(Table134[[#This Row],[Survived]]-AG309)^2</f>
        <v>0.31435741494609803</v>
      </c>
    </row>
    <row r="309" spans="1:34" x14ac:dyDescent="0.35">
      <c r="A309">
        <v>1</v>
      </c>
      <c r="B309" t="s">
        <v>9</v>
      </c>
      <c r="C309">
        <v>1</v>
      </c>
      <c r="D309" t="s">
        <v>8</v>
      </c>
      <c r="E309">
        <v>0.92</v>
      </c>
      <c r="F309" s="2">
        <v>151.55000000000001</v>
      </c>
      <c r="G309">
        <v>1</v>
      </c>
      <c r="H309">
        <v>2</v>
      </c>
      <c r="I309" s="3">
        <f>Table134[Age]/$E$1</f>
        <v>1.15E-2</v>
      </c>
      <c r="J309" s="3">
        <f>LOG10(Table134[Fare] + 1)</f>
        <v>2.1834122119784261</v>
      </c>
      <c r="K309" s="5">
        <v>1</v>
      </c>
      <c r="L309">
        <v>0</v>
      </c>
      <c r="M309">
        <f t="shared" si="20"/>
        <v>0</v>
      </c>
      <c r="N309">
        <f t="shared" si="21"/>
        <v>1</v>
      </c>
      <c r="O309">
        <f>IF(Table134[Sex]="male",1,0)</f>
        <v>1</v>
      </c>
      <c r="P309">
        <v>1</v>
      </c>
      <c r="AC309" s="3">
        <f>SUMPRODUCT(Table134[[#This Row],[SibSp]:[Ones]],$R$4:$AA$4)</f>
        <v>0.3734645250844093</v>
      </c>
      <c r="AD309" s="3">
        <f>SUMPRODUCT(Table134[[#This Row],[SibSp]:[Ones]],$R$5:$AA$5)</f>
        <v>0.18721133042044297</v>
      </c>
      <c r="AE309">
        <f t="shared" si="22"/>
        <v>0.3734645250844093</v>
      </c>
      <c r="AF309">
        <f t="shared" si="23"/>
        <v>0.18721133042044297</v>
      </c>
      <c r="AG309">
        <f t="shared" si="24"/>
        <v>0.56067585550485233</v>
      </c>
      <c r="AH309">
        <f>(Table134[[#This Row],[Survived]]-AG310)^2</f>
        <v>0.34952693696168868</v>
      </c>
    </row>
    <row r="310" spans="1:34" x14ac:dyDescent="0.35">
      <c r="A310">
        <v>1</v>
      </c>
      <c r="B310" t="s">
        <v>11</v>
      </c>
      <c r="C310">
        <v>1</v>
      </c>
      <c r="D310" t="s">
        <v>10</v>
      </c>
      <c r="F310" s="2">
        <v>110.88330000000001</v>
      </c>
      <c r="G310">
        <v>0</v>
      </c>
      <c r="H310">
        <v>0</v>
      </c>
      <c r="I310" s="3">
        <f>Table134[Age]/$E$1</f>
        <v>0</v>
      </c>
      <c r="J310" s="3">
        <f>LOG10(Table134[Fare] + 1)</f>
        <v>2.048765267412167</v>
      </c>
      <c r="K310" s="5">
        <v>1</v>
      </c>
      <c r="L310">
        <v>0</v>
      </c>
      <c r="M310">
        <f t="shared" si="20"/>
        <v>0</v>
      </c>
      <c r="N310">
        <f t="shared" si="21"/>
        <v>1</v>
      </c>
      <c r="O310">
        <f>IF(Table134[Sex]="male",1,0)</f>
        <v>0</v>
      </c>
      <c r="P310">
        <v>1</v>
      </c>
      <c r="AC310" s="3">
        <f>SUMPRODUCT(Table134[[#This Row],[SibSp]:[Ones]],$R$4:$AA$4)</f>
        <v>0.22158063769764097</v>
      </c>
      <c r="AD310" s="3">
        <f>SUMPRODUCT(Table134[[#This Row],[SibSp]:[Ones]],$R$5:$AA$5)</f>
        <v>0.18721133042044297</v>
      </c>
      <c r="AE310">
        <f t="shared" si="22"/>
        <v>0.22158063769764097</v>
      </c>
      <c r="AF310">
        <f t="shared" si="23"/>
        <v>0.18721133042044297</v>
      </c>
      <c r="AG310">
        <f t="shared" si="24"/>
        <v>0.40879196811808394</v>
      </c>
      <c r="AH310">
        <f>(Table134[[#This Row],[Survived]]-AG311)^2</f>
        <v>0.34952693696168868</v>
      </c>
    </row>
    <row r="311" spans="1:34" x14ac:dyDescent="0.35">
      <c r="A311">
        <v>1</v>
      </c>
      <c r="B311" t="s">
        <v>11</v>
      </c>
      <c r="C311">
        <v>1</v>
      </c>
      <c r="D311" t="s">
        <v>10</v>
      </c>
      <c r="E311">
        <v>17</v>
      </c>
      <c r="F311" s="2">
        <v>108.9</v>
      </c>
      <c r="G311">
        <v>1</v>
      </c>
      <c r="H311">
        <v>0</v>
      </c>
      <c r="I311" s="3">
        <f>Table134[Age]/$E$1</f>
        <v>0.21249999999999999</v>
      </c>
      <c r="J311" s="3">
        <f>LOG10(Table134[Fare] + 1)</f>
        <v>2.0409976924234905</v>
      </c>
      <c r="K311" s="5">
        <v>1</v>
      </c>
      <c r="L311">
        <v>0</v>
      </c>
      <c r="M311">
        <f t="shared" si="20"/>
        <v>0</v>
      </c>
      <c r="N311">
        <f t="shared" si="21"/>
        <v>1</v>
      </c>
      <c r="O311">
        <f>IF(Table134[Sex]="male",1,0)</f>
        <v>0</v>
      </c>
      <c r="P311">
        <v>1</v>
      </c>
      <c r="AC311" s="3">
        <f>SUMPRODUCT(Table134[[#This Row],[SibSp]:[Ones]],$R$4:$AA$4)</f>
        <v>0.22158063769764097</v>
      </c>
      <c r="AD311" s="3">
        <f>SUMPRODUCT(Table134[[#This Row],[SibSp]:[Ones]],$R$5:$AA$5)</f>
        <v>0.18721133042044297</v>
      </c>
      <c r="AE311">
        <f t="shared" si="22"/>
        <v>0.22158063769764097</v>
      </c>
      <c r="AF311">
        <f t="shared" si="23"/>
        <v>0.18721133042044297</v>
      </c>
      <c r="AG311">
        <f t="shared" si="24"/>
        <v>0.40879196811808394</v>
      </c>
      <c r="AH311">
        <f>(Table134[[#This Row],[Survived]]-AG312)^2</f>
        <v>0.52165227745614984</v>
      </c>
    </row>
    <row r="312" spans="1:34" x14ac:dyDescent="0.35">
      <c r="A312">
        <v>0</v>
      </c>
      <c r="B312" t="s">
        <v>11</v>
      </c>
      <c r="C312">
        <v>2</v>
      </c>
      <c r="D312" t="s">
        <v>8</v>
      </c>
      <c r="E312">
        <v>30</v>
      </c>
      <c r="F312" s="2">
        <v>24</v>
      </c>
      <c r="G312">
        <v>1</v>
      </c>
      <c r="H312">
        <v>0</v>
      </c>
      <c r="I312" s="3">
        <f>Table134[Age]/$E$1</f>
        <v>0.375</v>
      </c>
      <c r="J312" s="3">
        <f>LOG10(Table134[Fare] + 1)</f>
        <v>1.3979400086720377</v>
      </c>
      <c r="K312" s="5">
        <v>0</v>
      </c>
      <c r="L312">
        <v>1</v>
      </c>
      <c r="M312">
        <f t="shared" si="20"/>
        <v>0</v>
      </c>
      <c r="N312">
        <f t="shared" si="21"/>
        <v>1</v>
      </c>
      <c r="O312">
        <f>IF(Table134[Sex]="male",1,0)</f>
        <v>1</v>
      </c>
      <c r="P312">
        <v>1</v>
      </c>
      <c r="AC312" s="3">
        <f>SUMPRODUCT(Table134[[#This Row],[SibSp]:[Ones]],$R$4:$AA$4)</f>
        <v>0.16691798953052778</v>
      </c>
      <c r="AD312" s="3">
        <f>SUMPRODUCT(Table134[[#This Row],[SibSp]:[Ones]],$R$5:$AA$5)</f>
        <v>0.11082701570920761</v>
      </c>
      <c r="AE312">
        <f t="shared" si="22"/>
        <v>0.16691798953052778</v>
      </c>
      <c r="AF312">
        <f t="shared" si="23"/>
        <v>0.11082701570920761</v>
      </c>
      <c r="AG312">
        <f t="shared" si="24"/>
        <v>0.27774500523973539</v>
      </c>
      <c r="AH312">
        <f>(Table134[[#This Row],[Survived]]-AG313)^2</f>
        <v>0.16711087319785656</v>
      </c>
    </row>
    <row r="313" spans="1:34" x14ac:dyDescent="0.35">
      <c r="A313">
        <v>1</v>
      </c>
      <c r="B313" t="s">
        <v>11</v>
      </c>
      <c r="C313">
        <v>1</v>
      </c>
      <c r="D313" t="s">
        <v>10</v>
      </c>
      <c r="E313">
        <v>30</v>
      </c>
      <c r="F313" s="2">
        <v>56.929200000000002</v>
      </c>
      <c r="G313">
        <v>0</v>
      </c>
      <c r="H313">
        <v>0</v>
      </c>
      <c r="I313" s="3">
        <f>Table134[Age]/$E$1</f>
        <v>0.375</v>
      </c>
      <c r="J313" s="3">
        <f>LOG10(Table134[Fare] + 1)</f>
        <v>1.7628975309505581</v>
      </c>
      <c r="K313" s="5">
        <v>1</v>
      </c>
      <c r="L313">
        <v>0</v>
      </c>
      <c r="M313">
        <f t="shared" si="20"/>
        <v>0</v>
      </c>
      <c r="N313">
        <f t="shared" si="21"/>
        <v>1</v>
      </c>
      <c r="O313">
        <f>IF(Table134[Sex]="male",1,0)</f>
        <v>0</v>
      </c>
      <c r="P313">
        <v>1</v>
      </c>
      <c r="AC313" s="3">
        <f>SUMPRODUCT(Table134[[#This Row],[SibSp]:[Ones]],$R$4:$AA$4)</f>
        <v>0.22158063769764097</v>
      </c>
      <c r="AD313" s="3">
        <f>SUMPRODUCT(Table134[[#This Row],[SibSp]:[Ones]],$R$5:$AA$5)</f>
        <v>0.18721133042044297</v>
      </c>
      <c r="AE313">
        <f t="shared" si="22"/>
        <v>0.22158063769764097</v>
      </c>
      <c r="AF313">
        <f t="shared" si="23"/>
        <v>0.18721133042044297</v>
      </c>
      <c r="AG313">
        <f t="shared" si="24"/>
        <v>0.40879196811808394</v>
      </c>
      <c r="AH313">
        <f>(Table134[[#This Row],[Survived]]-AG314)^2</f>
        <v>0.31923035904514879</v>
      </c>
    </row>
    <row r="314" spans="1:34" x14ac:dyDescent="0.35">
      <c r="A314">
        <v>1</v>
      </c>
      <c r="B314" t="s">
        <v>11</v>
      </c>
      <c r="C314">
        <v>1</v>
      </c>
      <c r="D314" t="s">
        <v>10</v>
      </c>
      <c r="E314">
        <v>24</v>
      </c>
      <c r="F314" s="2">
        <v>83.158299999999997</v>
      </c>
      <c r="G314">
        <v>0</v>
      </c>
      <c r="H314">
        <v>0</v>
      </c>
      <c r="I314" s="3">
        <f>Table134[Age]/$E$1</f>
        <v>0.3</v>
      </c>
      <c r="J314" s="3">
        <f>LOG10(Table134[Fare] + 1)</f>
        <v>1.9250969541376577</v>
      </c>
      <c r="K314" s="5">
        <v>1</v>
      </c>
      <c r="L314">
        <v>0</v>
      </c>
      <c r="M314">
        <f t="shared" si="20"/>
        <v>1</v>
      </c>
      <c r="N314">
        <f t="shared" si="21"/>
        <v>0</v>
      </c>
      <c r="O314">
        <f>IF(Table134[Sex]="male",1,0)</f>
        <v>0</v>
      </c>
      <c r="P314">
        <v>1</v>
      </c>
      <c r="AC314" s="3">
        <f>SUMPRODUCT(Table134[[#This Row],[SibSp]:[Ones]],$R$4:$AA$4)</f>
        <v>0.24535070342085169</v>
      </c>
      <c r="AD314" s="3">
        <f>SUMPRODUCT(Table134[[#This Row],[SibSp]:[Ones]],$R$5:$AA$5)</f>
        <v>0.18964455408122133</v>
      </c>
      <c r="AE314">
        <f t="shared" si="22"/>
        <v>0.24535070342085169</v>
      </c>
      <c r="AF314">
        <f t="shared" si="23"/>
        <v>0.18964455408122133</v>
      </c>
      <c r="AG314">
        <f t="shared" si="24"/>
        <v>0.43499525750207302</v>
      </c>
      <c r="AH314">
        <f>(Table134[[#This Row],[Survived]]-AG315)^2</f>
        <v>0.17066884092777498</v>
      </c>
    </row>
    <row r="315" spans="1:34" x14ac:dyDescent="0.35">
      <c r="A315">
        <v>1</v>
      </c>
      <c r="B315" t="s">
        <v>11</v>
      </c>
      <c r="C315">
        <v>1</v>
      </c>
      <c r="D315" t="s">
        <v>10</v>
      </c>
      <c r="E315">
        <v>18</v>
      </c>
      <c r="F315" s="2">
        <v>262.375</v>
      </c>
      <c r="G315">
        <v>2</v>
      </c>
      <c r="H315">
        <v>2</v>
      </c>
      <c r="I315" s="3">
        <f>Table134[Age]/$E$1</f>
        <v>0.22500000000000001</v>
      </c>
      <c r="J315" s="3">
        <f>LOG10(Table134[Fare] + 1)</f>
        <v>2.4205745486161567</v>
      </c>
      <c r="K315" s="5">
        <v>1</v>
      </c>
      <c r="L315">
        <v>0</v>
      </c>
      <c r="M315">
        <f t="shared" si="20"/>
        <v>1</v>
      </c>
      <c r="N315">
        <f t="shared" si="21"/>
        <v>0</v>
      </c>
      <c r="O315">
        <f>IF(Table134[Sex]="male",1,0)</f>
        <v>0</v>
      </c>
      <c r="P315">
        <v>1</v>
      </c>
      <c r="AC315" s="3">
        <f>SUMPRODUCT(Table134[[#This Row],[SibSp]:[Ones]],$R$4:$AA$4)</f>
        <v>0.39723459080762002</v>
      </c>
      <c r="AD315" s="3">
        <f>SUMPRODUCT(Table134[[#This Row],[SibSp]:[Ones]],$R$5:$AA$5)</f>
        <v>0.18964455408122133</v>
      </c>
      <c r="AE315">
        <f t="shared" si="22"/>
        <v>0.39723459080762002</v>
      </c>
      <c r="AF315">
        <f t="shared" si="23"/>
        <v>0.18964455408122133</v>
      </c>
      <c r="AG315">
        <f t="shared" si="24"/>
        <v>0.5868791448888413</v>
      </c>
      <c r="AH315">
        <f>(Table134[[#This Row],[Survived]]-AG316)^2</f>
        <v>0.38453611653441228</v>
      </c>
    </row>
    <row r="316" spans="1:34" x14ac:dyDescent="0.35">
      <c r="A316">
        <v>0</v>
      </c>
      <c r="B316" t="s">
        <v>9</v>
      </c>
      <c r="C316">
        <v>2</v>
      </c>
      <c r="D316" t="s">
        <v>10</v>
      </c>
      <c r="E316">
        <v>26</v>
      </c>
      <c r="F316" s="2">
        <v>26</v>
      </c>
      <c r="G316">
        <v>1</v>
      </c>
      <c r="H316">
        <v>1</v>
      </c>
      <c r="I316" s="3">
        <f>Table134[Age]/$E$1</f>
        <v>0.32500000000000001</v>
      </c>
      <c r="J316" s="3">
        <f>LOG10(Table134[Fare] + 1)</f>
        <v>1.4313637641589874</v>
      </c>
      <c r="K316" s="5">
        <v>0</v>
      </c>
      <c r="L316">
        <v>1</v>
      </c>
      <c r="M316">
        <f t="shared" si="20"/>
        <v>1</v>
      </c>
      <c r="N316">
        <f t="shared" si="21"/>
        <v>0</v>
      </c>
      <c r="O316">
        <f>IF(Table134[Sex]="male",1,0)</f>
        <v>0</v>
      </c>
      <c r="P316">
        <v>1</v>
      </c>
      <c r="AC316" s="3">
        <f>SUMPRODUCT(Table134[[#This Row],[SibSp]:[Ones]],$R$4:$AA$4)</f>
        <v>0.26662999894712269</v>
      </c>
      <c r="AD316" s="3">
        <f>SUMPRODUCT(Table134[[#This Row],[SibSp]:[Ones]],$R$5:$AA$5)</f>
        <v>0.11326023936998597</v>
      </c>
      <c r="AE316">
        <f t="shared" si="22"/>
        <v>0.26662999894712269</v>
      </c>
      <c r="AF316">
        <f t="shared" si="23"/>
        <v>0.11326023936998597</v>
      </c>
      <c r="AG316">
        <f t="shared" si="24"/>
        <v>0.37989023831710866</v>
      </c>
      <c r="AH316">
        <f>(Table134[[#This Row],[Survived]]-AG317)^2</f>
        <v>9.2384565804670415E-2</v>
      </c>
    </row>
    <row r="317" spans="1:34" x14ac:dyDescent="0.35">
      <c r="A317">
        <v>0</v>
      </c>
      <c r="B317" t="s">
        <v>9</v>
      </c>
      <c r="C317">
        <v>3</v>
      </c>
      <c r="D317" t="s">
        <v>8</v>
      </c>
      <c r="E317">
        <v>28</v>
      </c>
      <c r="F317" s="2">
        <v>7.8958000000000004</v>
      </c>
      <c r="G317">
        <v>0</v>
      </c>
      <c r="H317">
        <v>0</v>
      </c>
      <c r="I317" s="3">
        <f>Table134[Age]/$E$1</f>
        <v>0.35</v>
      </c>
      <c r="J317" s="3">
        <f>LOG10(Table134[Fare] + 1)</f>
        <v>0.94918501031343461</v>
      </c>
      <c r="K317" s="5">
        <v>0</v>
      </c>
      <c r="L317">
        <v>0</v>
      </c>
      <c r="M317">
        <f t="shared" si="20"/>
        <v>1</v>
      </c>
      <c r="N317">
        <f t="shared" si="21"/>
        <v>0</v>
      </c>
      <c r="O317">
        <f>IF(Table134[Sex]="male",1,0)</f>
        <v>1</v>
      </c>
      <c r="P317">
        <v>1</v>
      </c>
      <c r="AC317" s="3">
        <f>SUMPRODUCT(Table134[[#This Row],[SibSp]:[Ones]],$R$4:$AA$4)</f>
        <v>0.1906880552537385</v>
      </c>
      <c r="AD317" s="3">
        <f>SUMPRODUCT(Table134[[#This Row],[SibSp]:[Ones]],$R$5:$AA$5)</f>
        <v>0.11326023936998597</v>
      </c>
      <c r="AE317">
        <f t="shared" si="22"/>
        <v>0.1906880552537385</v>
      </c>
      <c r="AF317">
        <f t="shared" si="23"/>
        <v>0.11326023936998597</v>
      </c>
      <c r="AG317">
        <f t="shared" si="24"/>
        <v>0.30394829462372447</v>
      </c>
      <c r="AH317">
        <f>(Table134[[#This Row],[Survived]]-AG318)^2</f>
        <v>0.1443165931686296</v>
      </c>
    </row>
    <row r="318" spans="1:34" x14ac:dyDescent="0.35">
      <c r="A318">
        <v>0</v>
      </c>
      <c r="B318" t="s">
        <v>9</v>
      </c>
      <c r="C318">
        <v>2</v>
      </c>
      <c r="D318" t="s">
        <v>8</v>
      </c>
      <c r="E318">
        <v>43</v>
      </c>
      <c r="F318" s="2">
        <v>26.25</v>
      </c>
      <c r="G318">
        <v>1</v>
      </c>
      <c r="H318">
        <v>1</v>
      </c>
      <c r="I318" s="3">
        <f>Table134[Age]/$E$1</f>
        <v>0.53749999999999998</v>
      </c>
      <c r="J318" s="3">
        <f>LOG10(Table134[Fare] + 1)</f>
        <v>1.4353665066126613</v>
      </c>
      <c r="K318" s="5">
        <v>0</v>
      </c>
      <c r="L318">
        <v>1</v>
      </c>
      <c r="M318">
        <f t="shared" si="20"/>
        <v>1</v>
      </c>
      <c r="N318">
        <f t="shared" si="21"/>
        <v>0</v>
      </c>
      <c r="O318">
        <f>IF(Table134[Sex]="male",1,0)</f>
        <v>1</v>
      </c>
      <c r="P318">
        <v>1</v>
      </c>
      <c r="AC318" s="3">
        <f>SUMPRODUCT(Table134[[#This Row],[SibSp]:[Ones]],$R$4:$AA$4)</f>
        <v>0.26662999894712269</v>
      </c>
      <c r="AD318" s="3">
        <f>SUMPRODUCT(Table134[[#This Row],[SibSp]:[Ones]],$R$5:$AA$5)</f>
        <v>0.11326023936998597</v>
      </c>
      <c r="AE318">
        <f t="shared" si="22"/>
        <v>0.26662999894712269</v>
      </c>
      <c r="AF318">
        <f t="shared" si="23"/>
        <v>0.11326023936998597</v>
      </c>
      <c r="AG318">
        <f t="shared" si="24"/>
        <v>0.37989023831710866</v>
      </c>
      <c r="AH318">
        <f>(Table134[[#This Row],[Survived]]-AG319)^2</f>
        <v>9.2384565804670415E-2</v>
      </c>
    </row>
    <row r="319" spans="1:34" x14ac:dyDescent="0.35">
      <c r="A319">
        <v>1</v>
      </c>
      <c r="B319" t="s">
        <v>9</v>
      </c>
      <c r="C319">
        <v>3</v>
      </c>
      <c r="D319" t="s">
        <v>10</v>
      </c>
      <c r="E319">
        <v>26</v>
      </c>
      <c r="F319" s="2">
        <v>7.8541999999999996</v>
      </c>
      <c r="G319">
        <v>0</v>
      </c>
      <c r="H319">
        <v>0</v>
      </c>
      <c r="I319" s="3">
        <f>Table134[Age]/$E$1</f>
        <v>0.32500000000000001</v>
      </c>
      <c r="J319" s="3">
        <f>LOG10(Table134[Fare] + 1)</f>
        <v>0.94714932766263737</v>
      </c>
      <c r="K319" s="5">
        <v>0</v>
      </c>
      <c r="L319">
        <v>0</v>
      </c>
      <c r="M319">
        <f t="shared" si="20"/>
        <v>1</v>
      </c>
      <c r="N319">
        <f t="shared" si="21"/>
        <v>0</v>
      </c>
      <c r="O319">
        <f>IF(Table134[Sex]="male",1,0)</f>
        <v>0</v>
      </c>
      <c r="P319">
        <v>1</v>
      </c>
      <c r="AC319" s="3">
        <f>SUMPRODUCT(Table134[[#This Row],[SibSp]:[Ones]],$R$4:$AA$4)</f>
        <v>0.1906880552537385</v>
      </c>
      <c r="AD319" s="3">
        <f>SUMPRODUCT(Table134[[#This Row],[SibSp]:[Ones]],$R$5:$AA$5)</f>
        <v>0.11326023936998597</v>
      </c>
      <c r="AE319">
        <f t="shared" si="22"/>
        <v>0.1906880552537385</v>
      </c>
      <c r="AF319">
        <f t="shared" si="23"/>
        <v>0.11326023936998597</v>
      </c>
      <c r="AG319">
        <f t="shared" si="24"/>
        <v>0.30394829462372447</v>
      </c>
      <c r="AH319">
        <f>(Table134[[#This Row],[Survived]]-AG320)^2</f>
        <v>0.48448797655722153</v>
      </c>
    </row>
    <row r="320" spans="1:34" x14ac:dyDescent="0.35">
      <c r="A320">
        <v>1</v>
      </c>
      <c r="B320" t="s">
        <v>9</v>
      </c>
      <c r="C320">
        <v>2</v>
      </c>
      <c r="D320" t="s">
        <v>10</v>
      </c>
      <c r="E320">
        <v>24</v>
      </c>
      <c r="F320" s="2">
        <v>26</v>
      </c>
      <c r="G320">
        <v>1</v>
      </c>
      <c r="H320">
        <v>0</v>
      </c>
      <c r="I320" s="3">
        <f>Table134[Age]/$E$1</f>
        <v>0.3</v>
      </c>
      <c r="J320" s="3">
        <f>LOG10(Table134[Fare] + 1)</f>
        <v>1.4313637641589874</v>
      </c>
      <c r="K320" s="5">
        <v>0</v>
      </c>
      <c r="L320">
        <v>1</v>
      </c>
      <c r="M320">
        <f t="shared" si="20"/>
        <v>1</v>
      </c>
      <c r="N320">
        <f t="shared" si="21"/>
        <v>0</v>
      </c>
      <c r="O320">
        <f>IF(Table134[Sex]="male",1,0)</f>
        <v>0</v>
      </c>
      <c r="P320">
        <v>1</v>
      </c>
      <c r="AC320" s="3">
        <f>SUMPRODUCT(Table134[[#This Row],[SibSp]:[Ones]],$R$4:$AA$4)</f>
        <v>0.1906880552537385</v>
      </c>
      <c r="AD320" s="3">
        <f>SUMPRODUCT(Table134[[#This Row],[SibSp]:[Ones]],$R$5:$AA$5)</f>
        <v>0.11326023936998597</v>
      </c>
      <c r="AE320">
        <f t="shared" si="22"/>
        <v>0.1906880552537385</v>
      </c>
      <c r="AF320">
        <f t="shared" si="23"/>
        <v>0.11326023936998597</v>
      </c>
      <c r="AG320">
        <f t="shared" si="24"/>
        <v>0.30394829462372447</v>
      </c>
      <c r="AH320">
        <f>(Table134[[#This Row],[Survived]]-AG321)^2</f>
        <v>0.52165227745614984</v>
      </c>
    </row>
    <row r="321" spans="1:34" x14ac:dyDescent="0.35">
      <c r="A321">
        <v>0</v>
      </c>
      <c r="B321" t="s">
        <v>9</v>
      </c>
      <c r="C321">
        <v>2</v>
      </c>
      <c r="D321" t="s">
        <v>8</v>
      </c>
      <c r="E321">
        <v>54</v>
      </c>
      <c r="F321" s="2">
        <v>14</v>
      </c>
      <c r="G321">
        <v>0</v>
      </c>
      <c r="H321">
        <v>0</v>
      </c>
      <c r="I321" s="3">
        <f>Table134[Age]/$E$1</f>
        <v>0.67500000000000004</v>
      </c>
      <c r="J321" s="3">
        <f>LOG10(Table134[Fare] + 1)</f>
        <v>1.1760912590556813</v>
      </c>
      <c r="K321" s="5">
        <v>0</v>
      </c>
      <c r="L321">
        <v>1</v>
      </c>
      <c r="M321">
        <f t="shared" si="20"/>
        <v>0</v>
      </c>
      <c r="N321">
        <f t="shared" si="21"/>
        <v>1</v>
      </c>
      <c r="O321">
        <f>IF(Table134[Sex]="male",1,0)</f>
        <v>1</v>
      </c>
      <c r="P321">
        <v>1</v>
      </c>
      <c r="AC321" s="3">
        <f>SUMPRODUCT(Table134[[#This Row],[SibSp]:[Ones]],$R$4:$AA$4)</f>
        <v>0.16691798953052778</v>
      </c>
      <c r="AD321" s="3">
        <f>SUMPRODUCT(Table134[[#This Row],[SibSp]:[Ones]],$R$5:$AA$5)</f>
        <v>0.11082701570920761</v>
      </c>
      <c r="AE321">
        <f t="shared" si="22"/>
        <v>0.16691798953052778</v>
      </c>
      <c r="AF321">
        <f t="shared" si="23"/>
        <v>0.11082701570920761</v>
      </c>
      <c r="AG321">
        <f t="shared" si="24"/>
        <v>0.27774500523973539</v>
      </c>
      <c r="AH321">
        <f>(Table134[[#This Row],[Survived]]-AG322)^2</f>
        <v>0.34442713070545755</v>
      </c>
    </row>
    <row r="322" spans="1:34" x14ac:dyDescent="0.35">
      <c r="A322">
        <v>1</v>
      </c>
      <c r="B322" t="s">
        <v>9</v>
      </c>
      <c r="C322">
        <v>1</v>
      </c>
      <c r="D322" t="s">
        <v>10</v>
      </c>
      <c r="E322">
        <v>31</v>
      </c>
      <c r="F322" s="2">
        <v>164.86670000000001</v>
      </c>
      <c r="G322">
        <v>0</v>
      </c>
      <c r="H322">
        <v>2</v>
      </c>
      <c r="I322" s="3">
        <f>Table134[Age]/$E$1</f>
        <v>0.38750000000000001</v>
      </c>
      <c r="J322" s="3">
        <f>LOG10(Table134[Fare] + 1)</f>
        <v>2.2197592042409209</v>
      </c>
      <c r="K322" s="5">
        <v>1</v>
      </c>
      <c r="L322">
        <v>0</v>
      </c>
      <c r="M322">
        <f t="shared" si="20"/>
        <v>1</v>
      </c>
      <c r="N322">
        <f t="shared" si="21"/>
        <v>0</v>
      </c>
      <c r="O322">
        <f>IF(Table134[Sex]="male",1,0)</f>
        <v>0</v>
      </c>
      <c r="P322">
        <v>1</v>
      </c>
      <c r="AC322" s="3">
        <f>SUMPRODUCT(Table134[[#This Row],[SibSp]:[Ones]],$R$4:$AA$4)</f>
        <v>0.39723459080762002</v>
      </c>
      <c r="AD322" s="3">
        <f>SUMPRODUCT(Table134[[#This Row],[SibSp]:[Ones]],$R$5:$AA$5)</f>
        <v>0.18964455408122133</v>
      </c>
      <c r="AE322">
        <f t="shared" si="22"/>
        <v>0.39723459080762002</v>
      </c>
      <c r="AF322">
        <f t="shared" si="23"/>
        <v>0.18964455408122133</v>
      </c>
      <c r="AG322">
        <f t="shared" si="24"/>
        <v>0.5868791448888413</v>
      </c>
      <c r="AH322">
        <f>(Table134[[#This Row],[Survived]]-AG323)^2</f>
        <v>0.23918242117453276</v>
      </c>
    </row>
    <row r="323" spans="1:34" x14ac:dyDescent="0.35">
      <c r="A323">
        <v>1</v>
      </c>
      <c r="B323" t="s">
        <v>11</v>
      </c>
      <c r="C323">
        <v>1</v>
      </c>
      <c r="D323" t="s">
        <v>10</v>
      </c>
      <c r="E323">
        <v>40</v>
      </c>
      <c r="F323" s="2">
        <v>134.5</v>
      </c>
      <c r="G323">
        <v>1</v>
      </c>
      <c r="H323">
        <v>1</v>
      </c>
      <c r="I323" s="3">
        <f>Table134[Age]/$E$1</f>
        <v>0.5</v>
      </c>
      <c r="J323" s="3">
        <f>LOG10(Table134[Fare] + 1)</f>
        <v>2.1319392952104246</v>
      </c>
      <c r="K323" s="5">
        <v>1</v>
      </c>
      <c r="L323">
        <v>0</v>
      </c>
      <c r="M323">
        <f t="shared" si="20"/>
        <v>1</v>
      </c>
      <c r="N323">
        <f t="shared" si="21"/>
        <v>0</v>
      </c>
      <c r="O323">
        <f>IF(Table134[Sex]="male",1,0)</f>
        <v>0</v>
      </c>
      <c r="P323">
        <v>1</v>
      </c>
      <c r="AC323" s="3">
        <f>SUMPRODUCT(Table134[[#This Row],[SibSp]:[Ones]],$R$4:$AA$4)</f>
        <v>0.32129264711423589</v>
      </c>
      <c r="AD323" s="3">
        <f>SUMPRODUCT(Table134[[#This Row],[SibSp]:[Ones]],$R$5:$AA$5)</f>
        <v>0.18964455408122133</v>
      </c>
      <c r="AE323">
        <f t="shared" si="22"/>
        <v>0.32129264711423589</v>
      </c>
      <c r="AF323">
        <f t="shared" si="23"/>
        <v>0.18964455408122133</v>
      </c>
      <c r="AG323">
        <f t="shared" si="24"/>
        <v>0.51093720119545716</v>
      </c>
      <c r="AH323">
        <f>(Table134[[#This Row],[Survived]]-AG324)^2</f>
        <v>0.52165227745614984</v>
      </c>
    </row>
    <row r="324" spans="1:34" x14ac:dyDescent="0.35">
      <c r="A324">
        <v>0</v>
      </c>
      <c r="B324" t="s">
        <v>9</v>
      </c>
      <c r="C324">
        <v>3</v>
      </c>
      <c r="D324" t="s">
        <v>8</v>
      </c>
      <c r="E324">
        <v>22</v>
      </c>
      <c r="F324" s="2">
        <v>7.25</v>
      </c>
      <c r="G324">
        <v>0</v>
      </c>
      <c r="H324">
        <v>0</v>
      </c>
      <c r="I324" s="3">
        <f>Table134[Age]/$E$1</f>
        <v>0.27500000000000002</v>
      </c>
      <c r="J324" s="3">
        <f>LOG10(Table134[Fare] + 1)</f>
        <v>0.91645394854992512</v>
      </c>
      <c r="K324" s="5">
        <v>0</v>
      </c>
      <c r="L324">
        <v>0</v>
      </c>
      <c r="M324">
        <f t="shared" ref="M324:M387" si="25">IF(Embarked="S",1,0)</f>
        <v>0</v>
      </c>
      <c r="N324">
        <f t="shared" ref="N324:N387" si="26">IF(Embarked="C",1,0)</f>
        <v>0</v>
      </c>
      <c r="O324">
        <f>IF(Table134[Sex]="male",1,0)</f>
        <v>1</v>
      </c>
      <c r="P324">
        <v>1</v>
      </c>
      <c r="AC324" s="3">
        <f>SUMPRODUCT(Table134[[#This Row],[SibSp]:[Ones]],$R$4:$AA$4)</f>
        <v>0.16691798953052778</v>
      </c>
      <c r="AD324" s="3">
        <f>SUMPRODUCT(Table134[[#This Row],[SibSp]:[Ones]],$R$5:$AA$5)</f>
        <v>0.11082701570920761</v>
      </c>
      <c r="AE324">
        <f t="shared" si="22"/>
        <v>0.16691798953052778</v>
      </c>
      <c r="AF324">
        <f t="shared" si="23"/>
        <v>0.11082701570920761</v>
      </c>
      <c r="AG324">
        <f t="shared" si="24"/>
        <v>0.27774500523973539</v>
      </c>
      <c r="AH324">
        <f>(Table134[[#This Row],[Survived]]-AG325)^2</f>
        <v>9.2384565804670415E-2</v>
      </c>
    </row>
    <row r="325" spans="1:34" x14ac:dyDescent="0.35">
      <c r="A325">
        <v>0</v>
      </c>
      <c r="B325" t="s">
        <v>9</v>
      </c>
      <c r="C325">
        <v>3</v>
      </c>
      <c r="D325" t="s">
        <v>8</v>
      </c>
      <c r="E325">
        <v>27</v>
      </c>
      <c r="F325" s="2">
        <v>7.8958000000000004</v>
      </c>
      <c r="G325">
        <v>0</v>
      </c>
      <c r="H325">
        <v>0</v>
      </c>
      <c r="I325" s="3">
        <f>Table134[Age]/$E$1</f>
        <v>0.33750000000000002</v>
      </c>
      <c r="J325" s="3">
        <f>LOG10(Table134[Fare] + 1)</f>
        <v>0.94918501031343461</v>
      </c>
      <c r="K325" s="5">
        <v>0</v>
      </c>
      <c r="L325">
        <v>0</v>
      </c>
      <c r="M325">
        <f t="shared" si="25"/>
        <v>1</v>
      </c>
      <c r="N325">
        <f t="shared" si="26"/>
        <v>0</v>
      </c>
      <c r="O325">
        <f>IF(Table134[Sex]="male",1,0)</f>
        <v>1</v>
      </c>
      <c r="P325">
        <v>1</v>
      </c>
      <c r="AC325" s="3">
        <f>SUMPRODUCT(Table134[[#This Row],[SibSp]:[Ones]],$R$4:$AA$4)</f>
        <v>0.1906880552537385</v>
      </c>
      <c r="AD325" s="3">
        <f>SUMPRODUCT(Table134[[#This Row],[SibSp]:[Ones]],$R$5:$AA$5)</f>
        <v>0.11326023936998597</v>
      </c>
      <c r="AE325">
        <f t="shared" ref="AE325:AE388" si="27">IF(AC325&lt;0,0,AC325)</f>
        <v>0.1906880552537385</v>
      </c>
      <c r="AF325">
        <f t="shared" ref="AF325:AF388" si="28">IF(AD325&lt;0,0,AD325)</f>
        <v>0.11326023936998597</v>
      </c>
      <c r="AG325">
        <f t="shared" ref="AG325:AG388" si="29">AE325+AF325</f>
        <v>0.30394829462372447</v>
      </c>
      <c r="AH325">
        <f>(Table134[[#This Row],[Survived]]-AG326)^2</f>
        <v>9.2384565804670415E-2</v>
      </c>
    </row>
    <row r="326" spans="1:34" x14ac:dyDescent="0.35">
      <c r="A326">
        <v>1</v>
      </c>
      <c r="B326" t="s">
        <v>12</v>
      </c>
      <c r="C326">
        <v>2</v>
      </c>
      <c r="D326" t="s">
        <v>10</v>
      </c>
      <c r="E326">
        <v>30</v>
      </c>
      <c r="F326" s="2">
        <v>12.35</v>
      </c>
      <c r="G326">
        <v>0</v>
      </c>
      <c r="H326">
        <v>0</v>
      </c>
      <c r="I326" s="3">
        <f>Table134[Age]/$E$1</f>
        <v>0.375</v>
      </c>
      <c r="J326" s="3">
        <f>LOG10(Table134[Fare] + 1)</f>
        <v>1.1254812657005939</v>
      </c>
      <c r="K326" s="5">
        <v>0</v>
      </c>
      <c r="L326">
        <v>1</v>
      </c>
      <c r="M326">
        <f t="shared" si="25"/>
        <v>1</v>
      </c>
      <c r="N326">
        <f t="shared" si="26"/>
        <v>0</v>
      </c>
      <c r="O326">
        <f>IF(Table134[Sex]="male",1,0)</f>
        <v>0</v>
      </c>
      <c r="P326">
        <v>1</v>
      </c>
      <c r="AC326" s="3">
        <f>SUMPRODUCT(Table134[[#This Row],[SibSp]:[Ones]],$R$4:$AA$4)</f>
        <v>0.1906880552537385</v>
      </c>
      <c r="AD326" s="3">
        <f>SUMPRODUCT(Table134[[#This Row],[SibSp]:[Ones]],$R$5:$AA$5)</f>
        <v>0.11326023936998597</v>
      </c>
      <c r="AE326">
        <f t="shared" si="27"/>
        <v>0.1906880552537385</v>
      </c>
      <c r="AF326">
        <f t="shared" si="28"/>
        <v>0.11326023936998597</v>
      </c>
      <c r="AG326">
        <f t="shared" si="29"/>
        <v>0.30394829462372447</v>
      </c>
      <c r="AH326">
        <f>(Table134[[#This Row],[Survived]]-AG327)^2</f>
        <v>0.41772055997937996</v>
      </c>
    </row>
    <row r="327" spans="1:34" x14ac:dyDescent="0.35">
      <c r="A327">
        <v>1</v>
      </c>
      <c r="B327" t="s">
        <v>9</v>
      </c>
      <c r="C327">
        <v>2</v>
      </c>
      <c r="D327" t="s">
        <v>10</v>
      </c>
      <c r="E327">
        <v>22</v>
      </c>
      <c r="F327" s="2">
        <v>29</v>
      </c>
      <c r="G327">
        <v>1</v>
      </c>
      <c r="H327">
        <v>1</v>
      </c>
      <c r="I327" s="3">
        <f>Table134[Age]/$E$1</f>
        <v>0.27500000000000002</v>
      </c>
      <c r="J327" s="3">
        <f>LOG10(Table134[Fare] + 1)</f>
        <v>1.4771212547196624</v>
      </c>
      <c r="K327" s="5">
        <v>0</v>
      </c>
      <c r="L327">
        <v>1</v>
      </c>
      <c r="M327">
        <f t="shared" si="25"/>
        <v>0</v>
      </c>
      <c r="N327">
        <f t="shared" si="26"/>
        <v>1</v>
      </c>
      <c r="O327">
        <f>IF(Table134[Sex]="male",1,0)</f>
        <v>0</v>
      </c>
      <c r="P327">
        <v>1</v>
      </c>
      <c r="AC327" s="3">
        <f>SUMPRODUCT(Table134[[#This Row],[SibSp]:[Ones]],$R$4:$AA$4)</f>
        <v>0.24285993322391197</v>
      </c>
      <c r="AD327" s="3">
        <f>SUMPRODUCT(Table134[[#This Row],[SibSp]:[Ones]],$R$5:$AA$5)</f>
        <v>0.11082701570920761</v>
      </c>
      <c r="AE327">
        <f t="shared" si="27"/>
        <v>0.24285993322391197</v>
      </c>
      <c r="AF327">
        <f t="shared" si="28"/>
        <v>0.11082701570920761</v>
      </c>
      <c r="AG327">
        <f t="shared" si="29"/>
        <v>0.35368694893311958</v>
      </c>
      <c r="AH327">
        <f>(Table134[[#This Row],[Survived]]-AG328)^2</f>
        <v>0.29611861413546142</v>
      </c>
    </row>
    <row r="328" spans="1:34" x14ac:dyDescent="0.35">
      <c r="A328">
        <v>0</v>
      </c>
      <c r="B328" t="s">
        <v>9</v>
      </c>
      <c r="C328">
        <v>3</v>
      </c>
      <c r="D328" t="s">
        <v>8</v>
      </c>
      <c r="F328" s="2">
        <v>69.55</v>
      </c>
      <c r="G328">
        <v>8</v>
      </c>
      <c r="H328">
        <v>2</v>
      </c>
      <c r="I328" s="3">
        <f>Table134[Age]/$E$1</f>
        <v>0</v>
      </c>
      <c r="J328" s="3">
        <f>LOG10(Table134[Fare] + 1)</f>
        <v>1.8484970180903666</v>
      </c>
      <c r="K328" s="5">
        <v>0</v>
      </c>
      <c r="L328">
        <v>0</v>
      </c>
      <c r="M328">
        <f t="shared" si="25"/>
        <v>1</v>
      </c>
      <c r="N328">
        <f t="shared" si="26"/>
        <v>0</v>
      </c>
      <c r="O328">
        <f>IF(Table134[Sex]="male",1,0)</f>
        <v>1</v>
      </c>
      <c r="P328">
        <v>1</v>
      </c>
      <c r="AC328" s="3">
        <f>SUMPRODUCT(Table134[[#This Row],[SibSp]:[Ones]],$R$4:$AA$4)</f>
        <v>0.34257194264050683</v>
      </c>
      <c r="AD328" s="3">
        <f>SUMPRODUCT(Table134[[#This Row],[SibSp]:[Ones]],$R$5:$AA$5)</f>
        <v>0.11326023936998597</v>
      </c>
      <c r="AE328">
        <f t="shared" si="27"/>
        <v>0.34257194264050683</v>
      </c>
      <c r="AF328">
        <f t="shared" si="28"/>
        <v>0.11326023936998597</v>
      </c>
      <c r="AG328">
        <f t="shared" si="29"/>
        <v>0.4558321820104928</v>
      </c>
      <c r="AH328">
        <f>(Table134[[#This Row],[Survived]]-AG329)^2</f>
        <v>0.1892208740492948</v>
      </c>
    </row>
    <row r="329" spans="1:34" x14ac:dyDescent="0.35">
      <c r="A329">
        <v>1</v>
      </c>
      <c r="B329" t="s">
        <v>11</v>
      </c>
      <c r="C329">
        <v>1</v>
      </c>
      <c r="D329" t="s">
        <v>10</v>
      </c>
      <c r="E329">
        <v>36</v>
      </c>
      <c r="F329" s="2">
        <v>135.63329999999999</v>
      </c>
      <c r="G329">
        <v>0</v>
      </c>
      <c r="H329">
        <v>0</v>
      </c>
      <c r="I329" s="3">
        <f>Table134[Age]/$E$1</f>
        <v>0.45</v>
      </c>
      <c r="J329" s="3">
        <f>LOG10(Table134[Fare] + 1)</f>
        <v>2.1355565576455011</v>
      </c>
      <c r="K329" s="5">
        <v>1</v>
      </c>
      <c r="L329">
        <v>0</v>
      </c>
      <c r="M329">
        <f t="shared" si="25"/>
        <v>1</v>
      </c>
      <c r="N329">
        <f t="shared" si="26"/>
        <v>0</v>
      </c>
      <c r="O329">
        <f>IF(Table134[Sex]="male",1,0)</f>
        <v>0</v>
      </c>
      <c r="P329">
        <v>1</v>
      </c>
      <c r="AC329" s="3">
        <f>SUMPRODUCT(Table134[[#This Row],[SibSp]:[Ones]],$R$4:$AA$4)</f>
        <v>0.24535070342085169</v>
      </c>
      <c r="AD329" s="3">
        <f>SUMPRODUCT(Table134[[#This Row],[SibSp]:[Ones]],$R$5:$AA$5)</f>
        <v>0.18964455408122133</v>
      </c>
      <c r="AE329">
        <f t="shared" si="27"/>
        <v>0.24535070342085169</v>
      </c>
      <c r="AF329">
        <f t="shared" si="28"/>
        <v>0.18964455408122133</v>
      </c>
      <c r="AG329">
        <f t="shared" si="29"/>
        <v>0.43499525750207302</v>
      </c>
      <c r="AH329">
        <f>(Table134[[#This Row],[Survived]]-AG330)^2</f>
        <v>0.48448797655722153</v>
      </c>
    </row>
    <row r="330" spans="1:34" x14ac:dyDescent="0.35">
      <c r="A330">
        <v>0</v>
      </c>
      <c r="B330" t="s">
        <v>9</v>
      </c>
      <c r="C330">
        <v>3</v>
      </c>
      <c r="D330" t="s">
        <v>8</v>
      </c>
      <c r="E330">
        <v>61</v>
      </c>
      <c r="F330" s="2">
        <v>6.2374999999999998</v>
      </c>
      <c r="G330">
        <v>0</v>
      </c>
      <c r="H330">
        <v>0</v>
      </c>
      <c r="I330" s="3">
        <f>Table134[Age]/$E$1</f>
        <v>0.76249999999999996</v>
      </c>
      <c r="J330" s="3">
        <f>LOG10(Table134[Fare] + 1)</f>
        <v>0.8595885767354926</v>
      </c>
      <c r="K330" s="5">
        <v>0</v>
      </c>
      <c r="L330">
        <v>0</v>
      </c>
      <c r="M330">
        <f t="shared" si="25"/>
        <v>1</v>
      </c>
      <c r="N330">
        <f t="shared" si="26"/>
        <v>0</v>
      </c>
      <c r="O330">
        <f>IF(Table134[Sex]="male",1,0)</f>
        <v>1</v>
      </c>
      <c r="P330">
        <v>1</v>
      </c>
      <c r="AC330" s="3">
        <f>SUMPRODUCT(Table134[[#This Row],[SibSp]:[Ones]],$R$4:$AA$4)</f>
        <v>0.1906880552537385</v>
      </c>
      <c r="AD330" s="3">
        <f>SUMPRODUCT(Table134[[#This Row],[SibSp]:[Ones]],$R$5:$AA$5)</f>
        <v>0.11326023936998597</v>
      </c>
      <c r="AE330">
        <f t="shared" si="27"/>
        <v>0.1906880552537385</v>
      </c>
      <c r="AF330">
        <f t="shared" si="28"/>
        <v>0.11326023936998597</v>
      </c>
      <c r="AG330">
        <f t="shared" si="29"/>
        <v>0.30394829462372447</v>
      </c>
      <c r="AH330">
        <f>(Table134[[#This Row],[Survived]]-AG331)^2</f>
        <v>7.714228793562064E-2</v>
      </c>
    </row>
    <row r="331" spans="1:34" x14ac:dyDescent="0.35">
      <c r="A331">
        <v>1</v>
      </c>
      <c r="B331" t="s">
        <v>9</v>
      </c>
      <c r="C331">
        <v>2</v>
      </c>
      <c r="D331" t="s">
        <v>10</v>
      </c>
      <c r="E331">
        <v>36</v>
      </c>
      <c r="F331" s="2">
        <v>13</v>
      </c>
      <c r="G331">
        <v>0</v>
      </c>
      <c r="H331">
        <v>0</v>
      </c>
      <c r="I331" s="3">
        <f>Table134[Age]/$E$1</f>
        <v>0.45</v>
      </c>
      <c r="J331" s="3">
        <f>LOG10(Table134[Fare] + 1)</f>
        <v>1.146128035678238</v>
      </c>
      <c r="K331" s="5">
        <v>0</v>
      </c>
      <c r="L331">
        <v>1</v>
      </c>
      <c r="M331">
        <f t="shared" si="25"/>
        <v>0</v>
      </c>
      <c r="N331">
        <f t="shared" si="26"/>
        <v>1</v>
      </c>
      <c r="O331">
        <f>IF(Table134[Sex]="male",1,0)</f>
        <v>0</v>
      </c>
      <c r="P331">
        <v>1</v>
      </c>
      <c r="AC331" s="3">
        <f>SUMPRODUCT(Table134[[#This Row],[SibSp]:[Ones]],$R$4:$AA$4)</f>
        <v>0.16691798953052778</v>
      </c>
      <c r="AD331" s="3">
        <f>SUMPRODUCT(Table134[[#This Row],[SibSp]:[Ones]],$R$5:$AA$5)</f>
        <v>0.11082701570920761</v>
      </c>
      <c r="AE331">
        <f t="shared" si="27"/>
        <v>0.16691798953052778</v>
      </c>
      <c r="AF331">
        <f t="shared" si="28"/>
        <v>0.11082701570920761</v>
      </c>
      <c r="AG331">
        <f t="shared" si="29"/>
        <v>0.27774500523973539</v>
      </c>
      <c r="AH331">
        <f>(Table134[[#This Row],[Survived]]-AG332)^2</f>
        <v>0.41772055997937996</v>
      </c>
    </row>
    <row r="332" spans="1:34" x14ac:dyDescent="0.35">
      <c r="A332">
        <v>1</v>
      </c>
      <c r="B332" t="s">
        <v>9</v>
      </c>
      <c r="C332">
        <v>3</v>
      </c>
      <c r="D332" t="s">
        <v>10</v>
      </c>
      <c r="E332">
        <v>31</v>
      </c>
      <c r="F332" s="2">
        <v>20.524999999999999</v>
      </c>
      <c r="G332">
        <v>1</v>
      </c>
      <c r="H332">
        <v>1</v>
      </c>
      <c r="I332" s="3">
        <f>Table134[Age]/$E$1</f>
        <v>0.38750000000000001</v>
      </c>
      <c r="J332" s="3">
        <f>LOG10(Table134[Fare] + 1)</f>
        <v>1.3329431601256923</v>
      </c>
      <c r="K332" s="5">
        <v>0</v>
      </c>
      <c r="L332">
        <v>0</v>
      </c>
      <c r="M332">
        <f t="shared" si="25"/>
        <v>0</v>
      </c>
      <c r="N332">
        <f t="shared" si="26"/>
        <v>0</v>
      </c>
      <c r="O332">
        <f>IF(Table134[Sex]="male",1,0)</f>
        <v>0</v>
      </c>
      <c r="P332">
        <v>1</v>
      </c>
      <c r="AC332" s="3">
        <f>SUMPRODUCT(Table134[[#This Row],[SibSp]:[Ones]],$R$4:$AA$4)</f>
        <v>0.24285993322391197</v>
      </c>
      <c r="AD332" s="3">
        <f>SUMPRODUCT(Table134[[#This Row],[SibSp]:[Ones]],$R$5:$AA$5)</f>
        <v>0.11082701570920761</v>
      </c>
      <c r="AE332">
        <f t="shared" si="27"/>
        <v>0.24285993322391197</v>
      </c>
      <c r="AF332">
        <f t="shared" si="28"/>
        <v>0.11082701570920761</v>
      </c>
      <c r="AG332">
        <f t="shared" si="29"/>
        <v>0.35368694893311958</v>
      </c>
      <c r="AH332">
        <f>(Table134[[#This Row],[Survived]]-AG333)^2</f>
        <v>0.23918242117453276</v>
      </c>
    </row>
    <row r="333" spans="1:34" x14ac:dyDescent="0.35">
      <c r="A333">
        <v>1</v>
      </c>
      <c r="B333" t="s">
        <v>11</v>
      </c>
      <c r="C333">
        <v>1</v>
      </c>
      <c r="D333" t="s">
        <v>10</v>
      </c>
      <c r="E333">
        <v>16</v>
      </c>
      <c r="F333" s="2">
        <v>57.979199999999999</v>
      </c>
      <c r="G333">
        <v>0</v>
      </c>
      <c r="H333">
        <v>1</v>
      </c>
      <c r="I333" s="3">
        <f>Table134[Age]/$E$1</f>
        <v>0.2</v>
      </c>
      <c r="J333" s="3">
        <f>LOG10(Table134[Fare] + 1)</f>
        <v>1.770698877440231</v>
      </c>
      <c r="K333" s="5">
        <v>1</v>
      </c>
      <c r="L333">
        <v>0</v>
      </c>
      <c r="M333">
        <f t="shared" si="25"/>
        <v>1</v>
      </c>
      <c r="N333">
        <f t="shared" si="26"/>
        <v>0</v>
      </c>
      <c r="O333">
        <f>IF(Table134[Sex]="male",1,0)</f>
        <v>0</v>
      </c>
      <c r="P333">
        <v>1</v>
      </c>
      <c r="AC333" s="3">
        <f>SUMPRODUCT(Table134[[#This Row],[SibSp]:[Ones]],$R$4:$AA$4)</f>
        <v>0.32129264711423589</v>
      </c>
      <c r="AD333" s="3">
        <f>SUMPRODUCT(Table134[[#This Row],[SibSp]:[Ones]],$R$5:$AA$5)</f>
        <v>0.18964455408122133</v>
      </c>
      <c r="AE333">
        <f t="shared" si="27"/>
        <v>0.32129264711423589</v>
      </c>
      <c r="AF333">
        <f t="shared" si="28"/>
        <v>0.18964455408122133</v>
      </c>
      <c r="AG333">
        <f t="shared" si="29"/>
        <v>0.51093720119545716</v>
      </c>
      <c r="AH333">
        <f>(Table134[[#This Row],[Survived]]-AG334)^2</f>
        <v>0.48448797655722153</v>
      </c>
    </row>
    <row r="334" spans="1:34" x14ac:dyDescent="0.35">
      <c r="A334">
        <v>1</v>
      </c>
      <c r="B334" t="s">
        <v>12</v>
      </c>
      <c r="C334">
        <v>3</v>
      </c>
      <c r="D334" t="s">
        <v>10</v>
      </c>
      <c r="F334" s="2">
        <v>23.25</v>
      </c>
      <c r="G334">
        <v>2</v>
      </c>
      <c r="H334">
        <v>0</v>
      </c>
      <c r="I334" s="3">
        <f>Table134[Age]/$E$1</f>
        <v>0</v>
      </c>
      <c r="J334" s="3">
        <f>LOG10(Table134[Fare] + 1)</f>
        <v>1.3847117429382825</v>
      </c>
      <c r="K334" s="5">
        <v>0</v>
      </c>
      <c r="L334">
        <v>0</v>
      </c>
      <c r="M334">
        <f t="shared" si="25"/>
        <v>1</v>
      </c>
      <c r="N334">
        <f t="shared" si="26"/>
        <v>0</v>
      </c>
      <c r="O334">
        <f>IF(Table134[Sex]="male",1,0)</f>
        <v>0</v>
      </c>
      <c r="P334">
        <v>1</v>
      </c>
      <c r="AC334" s="3">
        <f>SUMPRODUCT(Table134[[#This Row],[SibSp]:[Ones]],$R$4:$AA$4)</f>
        <v>0.1906880552537385</v>
      </c>
      <c r="AD334" s="3">
        <f>SUMPRODUCT(Table134[[#This Row],[SibSp]:[Ones]],$R$5:$AA$5)</f>
        <v>0.11326023936998597</v>
      </c>
      <c r="AE334">
        <f t="shared" si="27"/>
        <v>0.1906880552537385</v>
      </c>
      <c r="AF334">
        <f t="shared" si="28"/>
        <v>0.11326023936998597</v>
      </c>
      <c r="AG334">
        <f t="shared" si="29"/>
        <v>0.30394829462372447</v>
      </c>
      <c r="AH334">
        <f>(Table134[[#This Row],[Survived]]-AG335)^2</f>
        <v>0.31923035904514879</v>
      </c>
    </row>
    <row r="335" spans="1:34" x14ac:dyDescent="0.35">
      <c r="A335">
        <v>0</v>
      </c>
      <c r="B335" t="s">
        <v>9</v>
      </c>
      <c r="C335">
        <v>1</v>
      </c>
      <c r="D335" t="s">
        <v>8</v>
      </c>
      <c r="E335">
        <v>45.5</v>
      </c>
      <c r="F335" s="2">
        <v>28.5</v>
      </c>
      <c r="G335">
        <v>0</v>
      </c>
      <c r="H335">
        <v>0</v>
      </c>
      <c r="I335" s="3">
        <f>Table134[Age]/$E$1</f>
        <v>0.56874999999999998</v>
      </c>
      <c r="J335" s="3">
        <f>LOG10(Table134[Fare] + 1)</f>
        <v>1.469822015978163</v>
      </c>
      <c r="K335" s="5">
        <v>1</v>
      </c>
      <c r="L335">
        <v>0</v>
      </c>
      <c r="M335">
        <f t="shared" si="25"/>
        <v>1</v>
      </c>
      <c r="N335">
        <f t="shared" si="26"/>
        <v>0</v>
      </c>
      <c r="O335">
        <f>IF(Table134[Sex]="male",1,0)</f>
        <v>1</v>
      </c>
      <c r="P335">
        <v>1</v>
      </c>
      <c r="AC335" s="3">
        <f>SUMPRODUCT(Table134[[#This Row],[SibSp]:[Ones]],$R$4:$AA$4)</f>
        <v>0.24535070342085169</v>
      </c>
      <c r="AD335" s="3">
        <f>SUMPRODUCT(Table134[[#This Row],[SibSp]:[Ones]],$R$5:$AA$5)</f>
        <v>0.18964455408122133</v>
      </c>
      <c r="AE335">
        <f t="shared" si="27"/>
        <v>0.24535070342085169</v>
      </c>
      <c r="AF335">
        <f t="shared" si="28"/>
        <v>0.18964455408122133</v>
      </c>
      <c r="AG335">
        <f t="shared" si="29"/>
        <v>0.43499525750207302</v>
      </c>
      <c r="AH335">
        <f>(Table134[[#This Row],[Survived]]-AG336)^2</f>
        <v>0.26105682356544707</v>
      </c>
    </row>
    <row r="336" spans="1:34" x14ac:dyDescent="0.35">
      <c r="A336">
        <v>0</v>
      </c>
      <c r="B336" t="s">
        <v>9</v>
      </c>
      <c r="C336">
        <v>1</v>
      </c>
      <c r="D336" t="s">
        <v>8</v>
      </c>
      <c r="E336">
        <v>38</v>
      </c>
      <c r="F336" s="2">
        <v>153.46250000000001</v>
      </c>
      <c r="G336">
        <v>0</v>
      </c>
      <c r="H336">
        <v>1</v>
      </c>
      <c r="I336" s="3">
        <f>Table134[Age]/$E$1</f>
        <v>0.47499999999999998</v>
      </c>
      <c r="J336" s="3">
        <f>LOG10(Table134[Fare] + 1)</f>
        <v>2.1888230596841365</v>
      </c>
      <c r="K336" s="5">
        <v>1</v>
      </c>
      <c r="L336">
        <v>0</v>
      </c>
      <c r="M336">
        <f t="shared" si="25"/>
        <v>1</v>
      </c>
      <c r="N336">
        <f t="shared" si="26"/>
        <v>0</v>
      </c>
      <c r="O336">
        <f>IF(Table134[Sex]="male",1,0)</f>
        <v>1</v>
      </c>
      <c r="P336">
        <v>1</v>
      </c>
      <c r="AC336" s="3">
        <f>SUMPRODUCT(Table134[[#This Row],[SibSp]:[Ones]],$R$4:$AA$4)</f>
        <v>0.32129264711423589</v>
      </c>
      <c r="AD336" s="3">
        <f>SUMPRODUCT(Table134[[#This Row],[SibSp]:[Ones]],$R$5:$AA$5)</f>
        <v>0.18964455408122133</v>
      </c>
      <c r="AE336">
        <f t="shared" si="27"/>
        <v>0.32129264711423589</v>
      </c>
      <c r="AF336">
        <f t="shared" si="28"/>
        <v>0.18964455408122133</v>
      </c>
      <c r="AG336">
        <f t="shared" si="29"/>
        <v>0.51093720119545716</v>
      </c>
      <c r="AH336">
        <f>(Table134[[#This Row],[Survived]]-AG337)^2</f>
        <v>9.2384565804670415E-2</v>
      </c>
    </row>
    <row r="337" spans="1:34" x14ac:dyDescent="0.35">
      <c r="A337">
        <v>0</v>
      </c>
      <c r="B337" t="s">
        <v>9</v>
      </c>
      <c r="C337">
        <v>3</v>
      </c>
      <c r="D337" t="s">
        <v>8</v>
      </c>
      <c r="E337">
        <v>16</v>
      </c>
      <c r="F337" s="2">
        <v>18</v>
      </c>
      <c r="G337">
        <v>2</v>
      </c>
      <c r="H337">
        <v>0</v>
      </c>
      <c r="I337" s="3">
        <f>Table134[Age]/$E$1</f>
        <v>0.2</v>
      </c>
      <c r="J337" s="3">
        <f>LOG10(Table134[Fare] + 1)</f>
        <v>1.2787536009528289</v>
      </c>
      <c r="K337" s="5">
        <v>0</v>
      </c>
      <c r="L337">
        <v>0</v>
      </c>
      <c r="M337">
        <f t="shared" si="25"/>
        <v>1</v>
      </c>
      <c r="N337">
        <f t="shared" si="26"/>
        <v>0</v>
      </c>
      <c r="O337">
        <f>IF(Table134[Sex]="male",1,0)</f>
        <v>1</v>
      </c>
      <c r="P337">
        <v>1</v>
      </c>
      <c r="AC337" s="3">
        <f>SUMPRODUCT(Table134[[#This Row],[SibSp]:[Ones]],$R$4:$AA$4)</f>
        <v>0.1906880552537385</v>
      </c>
      <c r="AD337" s="3">
        <f>SUMPRODUCT(Table134[[#This Row],[SibSp]:[Ones]],$R$5:$AA$5)</f>
        <v>0.11326023936998597</v>
      </c>
      <c r="AE337">
        <f t="shared" si="27"/>
        <v>0.1906880552537385</v>
      </c>
      <c r="AF337">
        <f t="shared" si="28"/>
        <v>0.11326023936998597</v>
      </c>
      <c r="AG337">
        <f t="shared" si="29"/>
        <v>0.30394829462372447</v>
      </c>
      <c r="AH337">
        <f>(Table134[[#This Row],[Survived]]-AG338)^2</f>
        <v>0.1892208740492948</v>
      </c>
    </row>
    <row r="338" spans="1:34" x14ac:dyDescent="0.35">
      <c r="A338">
        <v>1</v>
      </c>
      <c r="B338" t="s">
        <v>9</v>
      </c>
      <c r="C338">
        <v>1</v>
      </c>
      <c r="D338" t="s">
        <v>10</v>
      </c>
      <c r="F338" s="2">
        <v>133.65</v>
      </c>
      <c r="G338">
        <v>1</v>
      </c>
      <c r="H338">
        <v>0</v>
      </c>
      <c r="I338" s="3">
        <f>Table134[Age]/$E$1</f>
        <v>0</v>
      </c>
      <c r="J338" s="3">
        <f>LOG10(Table134[Fare] + 1)</f>
        <v>2.1292063577475293</v>
      </c>
      <c r="K338" s="5">
        <v>1</v>
      </c>
      <c r="L338">
        <v>0</v>
      </c>
      <c r="M338">
        <f t="shared" si="25"/>
        <v>1</v>
      </c>
      <c r="N338">
        <f t="shared" si="26"/>
        <v>0</v>
      </c>
      <c r="O338">
        <f>IF(Table134[Sex]="male",1,0)</f>
        <v>0</v>
      </c>
      <c r="P338">
        <v>1</v>
      </c>
      <c r="AC338" s="3">
        <f>SUMPRODUCT(Table134[[#This Row],[SibSp]:[Ones]],$R$4:$AA$4)</f>
        <v>0.24535070342085169</v>
      </c>
      <c r="AD338" s="3">
        <f>SUMPRODUCT(Table134[[#This Row],[SibSp]:[Ones]],$R$5:$AA$5)</f>
        <v>0.18964455408122133</v>
      </c>
      <c r="AE338">
        <f t="shared" si="27"/>
        <v>0.24535070342085169</v>
      </c>
      <c r="AF338">
        <f t="shared" si="28"/>
        <v>0.18964455408122133</v>
      </c>
      <c r="AG338">
        <f t="shared" si="29"/>
        <v>0.43499525750207302</v>
      </c>
      <c r="AH338">
        <f>(Table134[[#This Row],[Survived]]-AG339)^2</f>
        <v>0.52165227745614984</v>
      </c>
    </row>
    <row r="339" spans="1:34" x14ac:dyDescent="0.35">
      <c r="A339">
        <v>0</v>
      </c>
      <c r="B339" t="s">
        <v>9</v>
      </c>
      <c r="C339">
        <v>3</v>
      </c>
      <c r="D339" t="s">
        <v>8</v>
      </c>
      <c r="F339" s="2">
        <v>7.8958000000000004</v>
      </c>
      <c r="G339">
        <v>0</v>
      </c>
      <c r="H339">
        <v>0</v>
      </c>
      <c r="I339" s="3">
        <f>Table134[Age]/$E$1</f>
        <v>0</v>
      </c>
      <c r="J339" s="3">
        <f>LOG10(Table134[Fare] + 1)</f>
        <v>0.94918501031343461</v>
      </c>
      <c r="K339" s="5">
        <v>0</v>
      </c>
      <c r="L339">
        <v>0</v>
      </c>
      <c r="M339">
        <f t="shared" si="25"/>
        <v>0</v>
      </c>
      <c r="N339">
        <f t="shared" si="26"/>
        <v>1</v>
      </c>
      <c r="O339">
        <f>IF(Table134[Sex]="male",1,0)</f>
        <v>1</v>
      </c>
      <c r="P339">
        <v>1</v>
      </c>
      <c r="AC339" s="3">
        <f>SUMPRODUCT(Table134[[#This Row],[SibSp]:[Ones]],$R$4:$AA$4)</f>
        <v>0.16691798953052778</v>
      </c>
      <c r="AD339" s="3">
        <f>SUMPRODUCT(Table134[[#This Row],[SibSp]:[Ones]],$R$5:$AA$5)</f>
        <v>0.11082701570920761</v>
      </c>
      <c r="AE339">
        <f t="shared" si="27"/>
        <v>0.16691798953052778</v>
      </c>
      <c r="AF339">
        <f t="shared" si="28"/>
        <v>0.11082701570920761</v>
      </c>
      <c r="AG339">
        <f t="shared" si="29"/>
        <v>0.27774500523973539</v>
      </c>
      <c r="AH339">
        <f>(Table134[[#This Row],[Survived]]-AG340)^2</f>
        <v>0.1892208740492948</v>
      </c>
    </row>
    <row r="340" spans="1:34" x14ac:dyDescent="0.35">
      <c r="A340">
        <v>0</v>
      </c>
      <c r="B340" t="s">
        <v>9</v>
      </c>
      <c r="C340">
        <v>1</v>
      </c>
      <c r="D340" t="s">
        <v>8</v>
      </c>
      <c r="E340">
        <v>29</v>
      </c>
      <c r="F340" s="2">
        <v>66.599999999999994</v>
      </c>
      <c r="G340">
        <v>1</v>
      </c>
      <c r="H340">
        <v>0</v>
      </c>
      <c r="I340" s="3">
        <f>Table134[Age]/$E$1</f>
        <v>0.36249999999999999</v>
      </c>
      <c r="J340" s="3">
        <f>LOG10(Table134[Fare] + 1)</f>
        <v>1.8299466959416359</v>
      </c>
      <c r="K340" s="5">
        <v>1</v>
      </c>
      <c r="L340">
        <v>0</v>
      </c>
      <c r="M340">
        <f t="shared" si="25"/>
        <v>1</v>
      </c>
      <c r="N340">
        <f t="shared" si="26"/>
        <v>0</v>
      </c>
      <c r="O340">
        <f>IF(Table134[Sex]="male",1,0)</f>
        <v>1</v>
      </c>
      <c r="P340">
        <v>1</v>
      </c>
      <c r="AC340" s="3">
        <f>SUMPRODUCT(Table134[[#This Row],[SibSp]:[Ones]],$R$4:$AA$4)</f>
        <v>0.24535070342085169</v>
      </c>
      <c r="AD340" s="3">
        <f>SUMPRODUCT(Table134[[#This Row],[SibSp]:[Ones]],$R$5:$AA$5)</f>
        <v>0.18964455408122133</v>
      </c>
      <c r="AE340">
        <f t="shared" si="27"/>
        <v>0.24535070342085169</v>
      </c>
      <c r="AF340">
        <f t="shared" si="28"/>
        <v>0.18964455408122133</v>
      </c>
      <c r="AG340">
        <f t="shared" si="29"/>
        <v>0.43499525750207302</v>
      </c>
      <c r="AH340">
        <f>(Table134[[#This Row],[Survived]]-AG341)^2</f>
        <v>0.1892208740492948</v>
      </c>
    </row>
    <row r="341" spans="1:34" x14ac:dyDescent="0.35">
      <c r="A341">
        <v>1</v>
      </c>
      <c r="B341" t="s">
        <v>11</v>
      </c>
      <c r="C341">
        <v>1</v>
      </c>
      <c r="D341" t="s">
        <v>10</v>
      </c>
      <c r="E341">
        <v>41</v>
      </c>
      <c r="F341" s="2">
        <v>134.5</v>
      </c>
      <c r="G341">
        <v>0</v>
      </c>
      <c r="H341">
        <v>0</v>
      </c>
      <c r="I341" s="3">
        <f>Table134[Age]/$E$1</f>
        <v>0.51249999999999996</v>
      </c>
      <c r="J341" s="3">
        <f>LOG10(Table134[Fare] + 1)</f>
        <v>2.1319392952104246</v>
      </c>
      <c r="K341" s="5">
        <v>1</v>
      </c>
      <c r="L341">
        <v>0</v>
      </c>
      <c r="M341">
        <f t="shared" si="25"/>
        <v>1</v>
      </c>
      <c r="N341">
        <f t="shared" si="26"/>
        <v>0</v>
      </c>
      <c r="O341">
        <f>IF(Table134[Sex]="male",1,0)</f>
        <v>0</v>
      </c>
      <c r="P341">
        <v>1</v>
      </c>
      <c r="AC341" s="3">
        <f>SUMPRODUCT(Table134[[#This Row],[SibSp]:[Ones]],$R$4:$AA$4)</f>
        <v>0.24535070342085169</v>
      </c>
      <c r="AD341" s="3">
        <f>SUMPRODUCT(Table134[[#This Row],[SibSp]:[Ones]],$R$5:$AA$5)</f>
        <v>0.18964455408122133</v>
      </c>
      <c r="AE341">
        <f t="shared" si="27"/>
        <v>0.24535070342085169</v>
      </c>
      <c r="AF341">
        <f t="shared" si="28"/>
        <v>0.18964455408122133</v>
      </c>
      <c r="AG341">
        <f t="shared" si="29"/>
        <v>0.43499525750207302</v>
      </c>
      <c r="AH341">
        <f>(Table134[[#This Row],[Survived]]-AG342)^2</f>
        <v>0.48448797655722153</v>
      </c>
    </row>
    <row r="342" spans="1:34" x14ac:dyDescent="0.35">
      <c r="A342">
        <v>1</v>
      </c>
      <c r="B342" t="s">
        <v>9</v>
      </c>
      <c r="C342">
        <v>3</v>
      </c>
      <c r="D342" t="s">
        <v>8</v>
      </c>
      <c r="E342">
        <v>45</v>
      </c>
      <c r="F342" s="2">
        <v>8.0500000000000007</v>
      </c>
      <c r="G342">
        <v>0</v>
      </c>
      <c r="H342">
        <v>0</v>
      </c>
      <c r="I342" s="3">
        <f>Table134[Age]/$E$1</f>
        <v>0.5625</v>
      </c>
      <c r="J342" s="3">
        <f>LOG10(Table134[Fare] + 1)</f>
        <v>0.9566485792052033</v>
      </c>
      <c r="K342" s="5">
        <v>0</v>
      </c>
      <c r="L342">
        <v>0</v>
      </c>
      <c r="M342">
        <f t="shared" si="25"/>
        <v>1</v>
      </c>
      <c r="N342">
        <f t="shared" si="26"/>
        <v>0</v>
      </c>
      <c r="O342">
        <f>IF(Table134[Sex]="male",1,0)</f>
        <v>1</v>
      </c>
      <c r="P342">
        <v>1</v>
      </c>
      <c r="AC342" s="3">
        <f>SUMPRODUCT(Table134[[#This Row],[SibSp]:[Ones]],$R$4:$AA$4)</f>
        <v>0.1906880552537385</v>
      </c>
      <c r="AD342" s="3">
        <f>SUMPRODUCT(Table134[[#This Row],[SibSp]:[Ones]],$R$5:$AA$5)</f>
        <v>0.11326023936998597</v>
      </c>
      <c r="AE342">
        <f t="shared" si="27"/>
        <v>0.1906880552537385</v>
      </c>
      <c r="AF342">
        <f t="shared" si="28"/>
        <v>0.11326023936998597</v>
      </c>
      <c r="AG342">
        <f t="shared" si="29"/>
        <v>0.30394829462372447</v>
      </c>
      <c r="AH342">
        <f>(Table134[[#This Row],[Survived]]-AG343)^2</f>
        <v>0.31923035904514879</v>
      </c>
    </row>
    <row r="343" spans="1:34" x14ac:dyDescent="0.35">
      <c r="A343">
        <v>0</v>
      </c>
      <c r="B343" t="s">
        <v>9</v>
      </c>
      <c r="C343">
        <v>1</v>
      </c>
      <c r="D343" t="s">
        <v>8</v>
      </c>
      <c r="E343">
        <v>45</v>
      </c>
      <c r="F343" s="2">
        <v>35.5</v>
      </c>
      <c r="G343">
        <v>0</v>
      </c>
      <c r="H343">
        <v>0</v>
      </c>
      <c r="I343" s="3">
        <f>Table134[Age]/$E$1</f>
        <v>0.5625</v>
      </c>
      <c r="J343" s="3">
        <f>LOG10(Table134[Fare] + 1)</f>
        <v>1.5622928644564746</v>
      </c>
      <c r="K343" s="5">
        <v>1</v>
      </c>
      <c r="L343">
        <v>0</v>
      </c>
      <c r="M343">
        <f t="shared" si="25"/>
        <v>1</v>
      </c>
      <c r="N343">
        <f t="shared" si="26"/>
        <v>0</v>
      </c>
      <c r="O343">
        <f>IF(Table134[Sex]="male",1,0)</f>
        <v>1</v>
      </c>
      <c r="P343">
        <v>1</v>
      </c>
      <c r="AC343" s="3">
        <f>SUMPRODUCT(Table134[[#This Row],[SibSp]:[Ones]],$R$4:$AA$4)</f>
        <v>0.24535070342085169</v>
      </c>
      <c r="AD343" s="3">
        <f>SUMPRODUCT(Table134[[#This Row],[SibSp]:[Ones]],$R$5:$AA$5)</f>
        <v>0.18964455408122133</v>
      </c>
      <c r="AE343">
        <f t="shared" si="27"/>
        <v>0.24535070342085169</v>
      </c>
      <c r="AF343">
        <f t="shared" si="28"/>
        <v>0.18964455408122133</v>
      </c>
      <c r="AG343">
        <f t="shared" si="29"/>
        <v>0.43499525750207302</v>
      </c>
      <c r="AH343">
        <f>(Table134[[#This Row],[Survived]]-AG344)^2</f>
        <v>0.1443165931686296</v>
      </c>
    </row>
    <row r="344" spans="1:34" x14ac:dyDescent="0.35">
      <c r="A344">
        <v>1</v>
      </c>
      <c r="B344" t="s">
        <v>9</v>
      </c>
      <c r="C344">
        <v>2</v>
      </c>
      <c r="D344" t="s">
        <v>8</v>
      </c>
      <c r="E344">
        <v>2</v>
      </c>
      <c r="F344" s="2">
        <v>26</v>
      </c>
      <c r="G344">
        <v>1</v>
      </c>
      <c r="H344">
        <v>1</v>
      </c>
      <c r="I344" s="3">
        <f>Table134[Age]/$E$1</f>
        <v>2.5000000000000001E-2</v>
      </c>
      <c r="J344" s="3">
        <f>LOG10(Table134[Fare] + 1)</f>
        <v>1.4313637641589874</v>
      </c>
      <c r="K344" s="5">
        <v>0</v>
      </c>
      <c r="L344">
        <v>1</v>
      </c>
      <c r="M344">
        <f t="shared" si="25"/>
        <v>1</v>
      </c>
      <c r="N344">
        <f t="shared" si="26"/>
        <v>0</v>
      </c>
      <c r="O344">
        <f>IF(Table134[Sex]="male",1,0)</f>
        <v>1</v>
      </c>
      <c r="P344">
        <v>1</v>
      </c>
      <c r="AC344" s="3">
        <f>SUMPRODUCT(Table134[[#This Row],[SibSp]:[Ones]],$R$4:$AA$4)</f>
        <v>0.26662999894712269</v>
      </c>
      <c r="AD344" s="3">
        <f>SUMPRODUCT(Table134[[#This Row],[SibSp]:[Ones]],$R$5:$AA$5)</f>
        <v>0.11326023936998597</v>
      </c>
      <c r="AE344">
        <f t="shared" si="27"/>
        <v>0.26662999894712269</v>
      </c>
      <c r="AF344">
        <f t="shared" si="28"/>
        <v>0.11326023936998597</v>
      </c>
      <c r="AG344">
        <f t="shared" si="29"/>
        <v>0.37989023831710866</v>
      </c>
      <c r="AH344">
        <f>(Table134[[#This Row],[Survived]]-AG345)^2</f>
        <v>0.17066884092777498</v>
      </c>
    </row>
    <row r="345" spans="1:34" x14ac:dyDescent="0.35">
      <c r="A345">
        <v>1</v>
      </c>
      <c r="B345" t="s">
        <v>9</v>
      </c>
      <c r="C345">
        <v>1</v>
      </c>
      <c r="D345" t="s">
        <v>10</v>
      </c>
      <c r="E345">
        <v>24</v>
      </c>
      <c r="F345" s="2">
        <v>263</v>
      </c>
      <c r="G345">
        <v>3</v>
      </c>
      <c r="H345">
        <v>2</v>
      </c>
      <c r="I345" s="3">
        <f>Table134[Age]/$E$1</f>
        <v>0.3</v>
      </c>
      <c r="J345" s="3">
        <f>LOG10(Table134[Fare] + 1)</f>
        <v>2.4216039268698313</v>
      </c>
      <c r="K345" s="5">
        <v>1</v>
      </c>
      <c r="L345">
        <v>0</v>
      </c>
      <c r="M345">
        <f t="shared" si="25"/>
        <v>1</v>
      </c>
      <c r="N345">
        <f t="shared" si="26"/>
        <v>0</v>
      </c>
      <c r="O345">
        <f>IF(Table134[Sex]="male",1,0)</f>
        <v>0</v>
      </c>
      <c r="P345">
        <v>1</v>
      </c>
      <c r="AC345" s="3">
        <f>SUMPRODUCT(Table134[[#This Row],[SibSp]:[Ones]],$R$4:$AA$4)</f>
        <v>0.39723459080762002</v>
      </c>
      <c r="AD345" s="3">
        <f>SUMPRODUCT(Table134[[#This Row],[SibSp]:[Ones]],$R$5:$AA$5)</f>
        <v>0.18964455408122133</v>
      </c>
      <c r="AE345">
        <f t="shared" si="27"/>
        <v>0.39723459080762002</v>
      </c>
      <c r="AF345">
        <f t="shared" si="28"/>
        <v>0.18964455408122133</v>
      </c>
      <c r="AG345">
        <f t="shared" si="29"/>
        <v>0.5868791448888413</v>
      </c>
      <c r="AH345">
        <f>(Table134[[#This Row],[Survived]]-AG346)^2</f>
        <v>0.48448797655722153</v>
      </c>
    </row>
    <row r="346" spans="1:34" x14ac:dyDescent="0.35">
      <c r="A346">
        <v>0</v>
      </c>
      <c r="B346" t="s">
        <v>9</v>
      </c>
      <c r="C346">
        <v>2</v>
      </c>
      <c r="D346" t="s">
        <v>8</v>
      </c>
      <c r="E346">
        <v>28</v>
      </c>
      <c r="F346" s="2">
        <v>13</v>
      </c>
      <c r="G346">
        <v>0</v>
      </c>
      <c r="H346">
        <v>0</v>
      </c>
      <c r="I346" s="3">
        <f>Table134[Age]/$E$1</f>
        <v>0.35</v>
      </c>
      <c r="J346" s="3">
        <f>LOG10(Table134[Fare] + 1)</f>
        <v>1.146128035678238</v>
      </c>
      <c r="K346" s="5">
        <v>0</v>
      </c>
      <c r="L346">
        <v>1</v>
      </c>
      <c r="M346">
        <f t="shared" si="25"/>
        <v>1</v>
      </c>
      <c r="N346">
        <f t="shared" si="26"/>
        <v>0</v>
      </c>
      <c r="O346">
        <f>IF(Table134[Sex]="male",1,0)</f>
        <v>1</v>
      </c>
      <c r="P346">
        <v>1</v>
      </c>
      <c r="AC346" s="3">
        <f>SUMPRODUCT(Table134[[#This Row],[SibSp]:[Ones]],$R$4:$AA$4)</f>
        <v>0.1906880552537385</v>
      </c>
      <c r="AD346" s="3">
        <f>SUMPRODUCT(Table134[[#This Row],[SibSp]:[Ones]],$R$5:$AA$5)</f>
        <v>0.11326023936998597</v>
      </c>
      <c r="AE346">
        <f t="shared" si="27"/>
        <v>0.1906880552537385</v>
      </c>
      <c r="AF346">
        <f t="shared" si="28"/>
        <v>0.11326023936998597</v>
      </c>
      <c r="AG346">
        <f t="shared" si="29"/>
        <v>0.30394829462372447</v>
      </c>
      <c r="AH346">
        <f>(Table134[[#This Row],[Survived]]-AG347)^2</f>
        <v>9.2384565804670415E-2</v>
      </c>
    </row>
    <row r="347" spans="1:34" x14ac:dyDescent="0.35">
      <c r="A347">
        <v>0</v>
      </c>
      <c r="B347" t="s">
        <v>9</v>
      </c>
      <c r="C347">
        <v>2</v>
      </c>
      <c r="D347" t="s">
        <v>8</v>
      </c>
      <c r="E347">
        <v>25</v>
      </c>
      <c r="F347" s="2">
        <v>13</v>
      </c>
      <c r="G347">
        <v>0</v>
      </c>
      <c r="H347">
        <v>0</v>
      </c>
      <c r="I347" s="3">
        <f>Table134[Age]/$E$1</f>
        <v>0.3125</v>
      </c>
      <c r="J347" s="3">
        <f>LOG10(Table134[Fare] + 1)</f>
        <v>1.146128035678238</v>
      </c>
      <c r="K347" s="5">
        <v>0</v>
      </c>
      <c r="L347">
        <v>1</v>
      </c>
      <c r="M347">
        <f t="shared" si="25"/>
        <v>1</v>
      </c>
      <c r="N347">
        <f t="shared" si="26"/>
        <v>0</v>
      </c>
      <c r="O347">
        <f>IF(Table134[Sex]="male",1,0)</f>
        <v>1</v>
      </c>
      <c r="P347">
        <v>1</v>
      </c>
      <c r="AC347" s="3">
        <f>SUMPRODUCT(Table134[[#This Row],[SibSp]:[Ones]],$R$4:$AA$4)</f>
        <v>0.1906880552537385</v>
      </c>
      <c r="AD347" s="3">
        <f>SUMPRODUCT(Table134[[#This Row],[SibSp]:[Ones]],$R$5:$AA$5)</f>
        <v>0.11326023936998597</v>
      </c>
      <c r="AE347">
        <f t="shared" si="27"/>
        <v>0.1906880552537385</v>
      </c>
      <c r="AF347">
        <f t="shared" si="28"/>
        <v>0.11326023936998597</v>
      </c>
      <c r="AG347">
        <f t="shared" si="29"/>
        <v>0.30394829462372447</v>
      </c>
      <c r="AH347">
        <f>(Table134[[#This Row],[Survived]]-AG348)^2</f>
        <v>9.2384565804670415E-2</v>
      </c>
    </row>
    <row r="348" spans="1:34" x14ac:dyDescent="0.35">
      <c r="A348">
        <v>0</v>
      </c>
      <c r="B348" t="s">
        <v>9</v>
      </c>
      <c r="C348">
        <v>2</v>
      </c>
      <c r="D348" t="s">
        <v>8</v>
      </c>
      <c r="E348">
        <v>36</v>
      </c>
      <c r="F348" s="2">
        <v>13</v>
      </c>
      <c r="G348">
        <v>0</v>
      </c>
      <c r="H348">
        <v>0</v>
      </c>
      <c r="I348" s="3">
        <f>Table134[Age]/$E$1</f>
        <v>0.45</v>
      </c>
      <c r="J348" s="3">
        <f>LOG10(Table134[Fare] + 1)</f>
        <v>1.146128035678238</v>
      </c>
      <c r="K348" s="5">
        <v>0</v>
      </c>
      <c r="L348">
        <v>1</v>
      </c>
      <c r="M348">
        <f t="shared" si="25"/>
        <v>1</v>
      </c>
      <c r="N348">
        <f t="shared" si="26"/>
        <v>0</v>
      </c>
      <c r="O348">
        <f>IF(Table134[Sex]="male",1,0)</f>
        <v>1</v>
      </c>
      <c r="P348">
        <v>1</v>
      </c>
      <c r="AC348" s="3">
        <f>SUMPRODUCT(Table134[[#This Row],[SibSp]:[Ones]],$R$4:$AA$4)</f>
        <v>0.1906880552537385</v>
      </c>
      <c r="AD348" s="3">
        <f>SUMPRODUCT(Table134[[#This Row],[SibSp]:[Ones]],$R$5:$AA$5)</f>
        <v>0.11326023936998597</v>
      </c>
      <c r="AE348">
        <f t="shared" si="27"/>
        <v>0.1906880552537385</v>
      </c>
      <c r="AF348">
        <f t="shared" si="28"/>
        <v>0.11326023936998597</v>
      </c>
      <c r="AG348">
        <f t="shared" si="29"/>
        <v>0.30394829462372447</v>
      </c>
      <c r="AH348">
        <f>(Table134[[#This Row],[Survived]]-AG349)^2</f>
        <v>9.2384565804670415E-2</v>
      </c>
    </row>
    <row r="349" spans="1:34" x14ac:dyDescent="0.35">
      <c r="A349">
        <v>1</v>
      </c>
      <c r="B349" t="s">
        <v>9</v>
      </c>
      <c r="C349">
        <v>2</v>
      </c>
      <c r="D349" t="s">
        <v>10</v>
      </c>
      <c r="E349">
        <v>24</v>
      </c>
      <c r="F349" s="2">
        <v>13</v>
      </c>
      <c r="G349">
        <v>0</v>
      </c>
      <c r="H349">
        <v>0</v>
      </c>
      <c r="I349" s="3">
        <f>Table134[Age]/$E$1</f>
        <v>0.3</v>
      </c>
      <c r="J349" s="3">
        <f>LOG10(Table134[Fare] + 1)</f>
        <v>1.146128035678238</v>
      </c>
      <c r="K349" s="5">
        <v>0</v>
      </c>
      <c r="L349">
        <v>1</v>
      </c>
      <c r="M349">
        <f t="shared" si="25"/>
        <v>1</v>
      </c>
      <c r="N349">
        <f t="shared" si="26"/>
        <v>0</v>
      </c>
      <c r="O349">
        <f>IF(Table134[Sex]="male",1,0)</f>
        <v>0</v>
      </c>
      <c r="P349">
        <v>1</v>
      </c>
      <c r="AC349" s="3">
        <f>SUMPRODUCT(Table134[[#This Row],[SibSp]:[Ones]],$R$4:$AA$4)</f>
        <v>0.1906880552537385</v>
      </c>
      <c r="AD349" s="3">
        <f>SUMPRODUCT(Table134[[#This Row],[SibSp]:[Ones]],$R$5:$AA$5)</f>
        <v>0.11326023936998597</v>
      </c>
      <c r="AE349">
        <f t="shared" si="27"/>
        <v>0.1906880552537385</v>
      </c>
      <c r="AF349">
        <f t="shared" si="28"/>
        <v>0.11326023936998597</v>
      </c>
      <c r="AG349">
        <f t="shared" si="29"/>
        <v>0.30394829462372447</v>
      </c>
      <c r="AH349">
        <f>(Table134[[#This Row],[Survived]]-AG350)^2</f>
        <v>0.48448797655722153</v>
      </c>
    </row>
    <row r="350" spans="1:34" x14ac:dyDescent="0.35">
      <c r="A350">
        <v>1</v>
      </c>
      <c r="B350" t="s">
        <v>9</v>
      </c>
      <c r="C350">
        <v>2</v>
      </c>
      <c r="D350" t="s">
        <v>10</v>
      </c>
      <c r="E350">
        <v>40</v>
      </c>
      <c r="F350" s="2">
        <v>13</v>
      </c>
      <c r="G350">
        <v>0</v>
      </c>
      <c r="H350">
        <v>0</v>
      </c>
      <c r="I350" s="3">
        <f>Table134[Age]/$E$1</f>
        <v>0.5</v>
      </c>
      <c r="J350" s="3">
        <f>LOG10(Table134[Fare] + 1)</f>
        <v>1.146128035678238</v>
      </c>
      <c r="K350" s="5">
        <v>0</v>
      </c>
      <c r="L350">
        <v>1</v>
      </c>
      <c r="M350">
        <f t="shared" si="25"/>
        <v>1</v>
      </c>
      <c r="N350">
        <f t="shared" si="26"/>
        <v>0</v>
      </c>
      <c r="O350">
        <f>IF(Table134[Sex]="male",1,0)</f>
        <v>0</v>
      </c>
      <c r="P350">
        <v>1</v>
      </c>
      <c r="AC350" s="3">
        <f>SUMPRODUCT(Table134[[#This Row],[SibSp]:[Ones]],$R$4:$AA$4)</f>
        <v>0.1906880552537385</v>
      </c>
      <c r="AD350" s="3">
        <f>SUMPRODUCT(Table134[[#This Row],[SibSp]:[Ones]],$R$5:$AA$5)</f>
        <v>0.11326023936998597</v>
      </c>
      <c r="AE350">
        <f t="shared" si="27"/>
        <v>0.1906880552537385</v>
      </c>
      <c r="AF350">
        <f t="shared" si="28"/>
        <v>0.11326023936998597</v>
      </c>
      <c r="AG350">
        <f t="shared" si="29"/>
        <v>0.30394829462372447</v>
      </c>
      <c r="AH350">
        <f>(Table134[[#This Row],[Survived]]-AG351)^2</f>
        <v>0.48448797655722153</v>
      </c>
    </row>
    <row r="351" spans="1:34" x14ac:dyDescent="0.35">
      <c r="A351">
        <v>1</v>
      </c>
      <c r="B351" t="s">
        <v>9</v>
      </c>
      <c r="C351">
        <v>3</v>
      </c>
      <c r="D351" t="s">
        <v>10</v>
      </c>
      <c r="F351" s="2">
        <v>16.100000000000001</v>
      </c>
      <c r="G351">
        <v>1</v>
      </c>
      <c r="H351">
        <v>0</v>
      </c>
      <c r="I351" s="3">
        <f>Table134[Age]/$E$1</f>
        <v>0</v>
      </c>
      <c r="J351" s="3">
        <f>LOG10(Table134[Fare] + 1)</f>
        <v>1.2329961103921538</v>
      </c>
      <c r="K351" s="5">
        <v>0</v>
      </c>
      <c r="L351">
        <v>0</v>
      </c>
      <c r="M351">
        <f t="shared" si="25"/>
        <v>1</v>
      </c>
      <c r="N351">
        <f t="shared" si="26"/>
        <v>0</v>
      </c>
      <c r="O351">
        <f>IF(Table134[Sex]="male",1,0)</f>
        <v>0</v>
      </c>
      <c r="P351">
        <v>1</v>
      </c>
      <c r="AC351" s="3">
        <f>SUMPRODUCT(Table134[[#This Row],[SibSp]:[Ones]],$R$4:$AA$4)</f>
        <v>0.1906880552537385</v>
      </c>
      <c r="AD351" s="3">
        <f>SUMPRODUCT(Table134[[#This Row],[SibSp]:[Ones]],$R$5:$AA$5)</f>
        <v>0.11326023936998597</v>
      </c>
      <c r="AE351">
        <f t="shared" si="27"/>
        <v>0.1906880552537385</v>
      </c>
      <c r="AF351">
        <f t="shared" si="28"/>
        <v>0.11326023936998597</v>
      </c>
      <c r="AG351">
        <f t="shared" si="29"/>
        <v>0.30394829462372447</v>
      </c>
      <c r="AH351">
        <f>(Table134[[#This Row],[Survived]]-AG352)^2</f>
        <v>0.38453611653441228</v>
      </c>
    </row>
    <row r="352" spans="1:34" x14ac:dyDescent="0.35">
      <c r="A352">
        <v>1</v>
      </c>
      <c r="B352" t="s">
        <v>9</v>
      </c>
      <c r="C352">
        <v>3</v>
      </c>
      <c r="D352" t="s">
        <v>8</v>
      </c>
      <c r="E352">
        <v>3</v>
      </c>
      <c r="F352" s="2">
        <v>15.9</v>
      </c>
      <c r="G352">
        <v>1</v>
      </c>
      <c r="H352">
        <v>1</v>
      </c>
      <c r="I352" s="3">
        <f>Table134[Age]/$E$1</f>
        <v>3.7499999999999999E-2</v>
      </c>
      <c r="J352" s="3">
        <f>LOG10(Table134[Fare] + 1)</f>
        <v>1.2278867046136734</v>
      </c>
      <c r="K352" s="5">
        <v>0</v>
      </c>
      <c r="L352">
        <v>0</v>
      </c>
      <c r="M352">
        <f t="shared" si="25"/>
        <v>1</v>
      </c>
      <c r="N352">
        <f t="shared" si="26"/>
        <v>0</v>
      </c>
      <c r="O352">
        <f>IF(Table134[Sex]="male",1,0)</f>
        <v>1</v>
      </c>
      <c r="P352">
        <v>1</v>
      </c>
      <c r="AC352" s="3">
        <f>SUMPRODUCT(Table134[[#This Row],[SibSp]:[Ones]],$R$4:$AA$4)</f>
        <v>0.26662999894712269</v>
      </c>
      <c r="AD352" s="3">
        <f>SUMPRODUCT(Table134[[#This Row],[SibSp]:[Ones]],$R$5:$AA$5)</f>
        <v>0.11326023936998597</v>
      </c>
      <c r="AE352">
        <f t="shared" si="27"/>
        <v>0.26662999894712269</v>
      </c>
      <c r="AF352">
        <f t="shared" si="28"/>
        <v>0.11326023936998597</v>
      </c>
      <c r="AG352">
        <f t="shared" si="29"/>
        <v>0.37989023831710866</v>
      </c>
      <c r="AH352">
        <f>(Table134[[#This Row],[Survived]]-AG353)^2</f>
        <v>0.48448797655722153</v>
      </c>
    </row>
    <row r="353" spans="1:34" x14ac:dyDescent="0.35">
      <c r="A353">
        <v>0</v>
      </c>
      <c r="B353" t="s">
        <v>9</v>
      </c>
      <c r="C353">
        <v>3</v>
      </c>
      <c r="D353" t="s">
        <v>8</v>
      </c>
      <c r="E353">
        <v>42</v>
      </c>
      <c r="F353" s="2">
        <v>8.6624999999999996</v>
      </c>
      <c r="G353">
        <v>0</v>
      </c>
      <c r="H353">
        <v>0</v>
      </c>
      <c r="I353" s="3">
        <f>Table134[Age]/$E$1</f>
        <v>0.52500000000000002</v>
      </c>
      <c r="J353" s="3">
        <f>LOG10(Table134[Fare] + 1)</f>
        <v>0.98508950692638131</v>
      </c>
      <c r="K353" s="5">
        <v>0</v>
      </c>
      <c r="L353">
        <v>0</v>
      </c>
      <c r="M353">
        <f t="shared" si="25"/>
        <v>1</v>
      </c>
      <c r="N353">
        <f t="shared" si="26"/>
        <v>0</v>
      </c>
      <c r="O353">
        <f>IF(Table134[Sex]="male",1,0)</f>
        <v>1</v>
      </c>
      <c r="P353">
        <v>1</v>
      </c>
      <c r="AC353" s="3">
        <f>SUMPRODUCT(Table134[[#This Row],[SibSp]:[Ones]],$R$4:$AA$4)</f>
        <v>0.1906880552537385</v>
      </c>
      <c r="AD353" s="3">
        <f>SUMPRODUCT(Table134[[#This Row],[SibSp]:[Ones]],$R$5:$AA$5)</f>
        <v>0.11326023936998597</v>
      </c>
      <c r="AE353">
        <f t="shared" si="27"/>
        <v>0.1906880552537385</v>
      </c>
      <c r="AF353">
        <f t="shared" si="28"/>
        <v>0.11326023936998597</v>
      </c>
      <c r="AG353">
        <f t="shared" si="29"/>
        <v>0.30394829462372447</v>
      </c>
      <c r="AH353">
        <f>(Table134[[#This Row],[Survived]]-AG354)^2</f>
        <v>7.714228793562064E-2</v>
      </c>
    </row>
    <row r="354" spans="1:34" x14ac:dyDescent="0.35">
      <c r="A354">
        <v>0</v>
      </c>
      <c r="B354" t="s">
        <v>9</v>
      </c>
      <c r="C354">
        <v>3</v>
      </c>
      <c r="D354" t="s">
        <v>8</v>
      </c>
      <c r="E354">
        <v>23</v>
      </c>
      <c r="F354" s="2">
        <v>9.2249999999999996</v>
      </c>
      <c r="G354">
        <v>0</v>
      </c>
      <c r="H354">
        <v>0</v>
      </c>
      <c r="I354" s="3">
        <f>Table134[Age]/$E$1</f>
        <v>0.28749999999999998</v>
      </c>
      <c r="J354" s="3">
        <f>LOG10(Table134[Fare] + 1)</f>
        <v>1.0096633166793794</v>
      </c>
      <c r="K354" s="5">
        <v>0</v>
      </c>
      <c r="L354">
        <v>0</v>
      </c>
      <c r="M354">
        <f t="shared" si="25"/>
        <v>0</v>
      </c>
      <c r="N354">
        <f t="shared" si="26"/>
        <v>1</v>
      </c>
      <c r="O354">
        <f>IF(Table134[Sex]="male",1,0)</f>
        <v>1</v>
      </c>
      <c r="P354">
        <v>1</v>
      </c>
      <c r="AC354" s="3">
        <f>SUMPRODUCT(Table134[[#This Row],[SibSp]:[Ones]],$R$4:$AA$4)</f>
        <v>0.16691798953052778</v>
      </c>
      <c r="AD354" s="3">
        <f>SUMPRODUCT(Table134[[#This Row],[SibSp]:[Ones]],$R$5:$AA$5)</f>
        <v>0.11082701570920761</v>
      </c>
      <c r="AE354">
        <f t="shared" si="27"/>
        <v>0.16691798953052778</v>
      </c>
      <c r="AF354">
        <f t="shared" si="28"/>
        <v>0.11082701570920761</v>
      </c>
      <c r="AG354">
        <f t="shared" si="29"/>
        <v>0.27774500523973539</v>
      </c>
      <c r="AH354">
        <f>(Table134[[#This Row],[Survived]]-AG355)^2</f>
        <v>0.1892208740492948</v>
      </c>
    </row>
    <row r="355" spans="1:34" x14ac:dyDescent="0.35">
      <c r="A355">
        <v>0</v>
      </c>
      <c r="B355" t="s">
        <v>9</v>
      </c>
      <c r="C355">
        <v>1</v>
      </c>
      <c r="D355" t="s">
        <v>8</v>
      </c>
      <c r="F355" s="2">
        <v>35</v>
      </c>
      <c r="G355">
        <v>0</v>
      </c>
      <c r="H355">
        <v>0</v>
      </c>
      <c r="I355" s="3">
        <f>Table134[Age]/$E$1</f>
        <v>0</v>
      </c>
      <c r="J355" s="3">
        <f>LOG10(Table134[Fare] + 1)</f>
        <v>1.5563025007672873</v>
      </c>
      <c r="K355" s="5">
        <v>1</v>
      </c>
      <c r="L355">
        <v>0</v>
      </c>
      <c r="M355">
        <f t="shared" si="25"/>
        <v>1</v>
      </c>
      <c r="N355">
        <f t="shared" si="26"/>
        <v>0</v>
      </c>
      <c r="O355">
        <f>IF(Table134[Sex]="male",1,0)</f>
        <v>1</v>
      </c>
      <c r="P355">
        <v>1</v>
      </c>
      <c r="AC355" s="3">
        <f>SUMPRODUCT(Table134[[#This Row],[SibSp]:[Ones]],$R$4:$AA$4)</f>
        <v>0.24535070342085169</v>
      </c>
      <c r="AD355" s="3">
        <f>SUMPRODUCT(Table134[[#This Row],[SibSp]:[Ones]],$R$5:$AA$5)</f>
        <v>0.18964455408122133</v>
      </c>
      <c r="AE355">
        <f t="shared" si="27"/>
        <v>0.24535070342085169</v>
      </c>
      <c r="AF355">
        <f t="shared" si="28"/>
        <v>0.18964455408122133</v>
      </c>
      <c r="AG355">
        <f t="shared" si="29"/>
        <v>0.43499525750207302</v>
      </c>
      <c r="AH355">
        <f>(Table134[[#This Row],[Survived]]-AG356)^2</f>
        <v>0.12509445784561915</v>
      </c>
    </row>
    <row r="356" spans="1:34" x14ac:dyDescent="0.35">
      <c r="A356">
        <v>0</v>
      </c>
      <c r="B356" t="s">
        <v>11</v>
      </c>
      <c r="C356">
        <v>3</v>
      </c>
      <c r="D356" t="s">
        <v>8</v>
      </c>
      <c r="E356">
        <v>15</v>
      </c>
      <c r="F356" s="2">
        <v>7.2291999999999996</v>
      </c>
      <c r="G356">
        <v>1</v>
      </c>
      <c r="H356">
        <v>1</v>
      </c>
      <c r="I356" s="3">
        <f>Table134[Age]/$E$1</f>
        <v>0.1875</v>
      </c>
      <c r="J356" s="3">
        <f>LOG10(Table134[Fare] + 1)</f>
        <v>0.91535761741483168</v>
      </c>
      <c r="K356" s="5">
        <v>0</v>
      </c>
      <c r="L356">
        <v>0</v>
      </c>
      <c r="M356">
        <f t="shared" si="25"/>
        <v>0</v>
      </c>
      <c r="N356">
        <f t="shared" si="26"/>
        <v>1</v>
      </c>
      <c r="O356">
        <f>IF(Table134[Sex]="male",1,0)</f>
        <v>1</v>
      </c>
      <c r="P356">
        <v>1</v>
      </c>
      <c r="AC356" s="3">
        <f>SUMPRODUCT(Table134[[#This Row],[SibSp]:[Ones]],$R$4:$AA$4)</f>
        <v>0.24285993322391197</v>
      </c>
      <c r="AD356" s="3">
        <f>SUMPRODUCT(Table134[[#This Row],[SibSp]:[Ones]],$R$5:$AA$5)</f>
        <v>0.11082701570920761</v>
      </c>
      <c r="AE356">
        <f t="shared" si="27"/>
        <v>0.24285993322391197</v>
      </c>
      <c r="AF356">
        <f t="shared" si="28"/>
        <v>0.11082701570920761</v>
      </c>
      <c r="AG356">
        <f t="shared" si="29"/>
        <v>0.35368694893311958</v>
      </c>
      <c r="AH356">
        <f>(Table134[[#This Row],[Survived]]-AG357)^2</f>
        <v>9.2384565804670415E-2</v>
      </c>
    </row>
    <row r="357" spans="1:34" x14ac:dyDescent="0.35">
      <c r="A357">
        <v>0</v>
      </c>
      <c r="B357" t="s">
        <v>9</v>
      </c>
      <c r="C357">
        <v>3</v>
      </c>
      <c r="D357" t="s">
        <v>8</v>
      </c>
      <c r="E357">
        <v>25</v>
      </c>
      <c r="F357" s="2">
        <v>17.8</v>
      </c>
      <c r="G357">
        <v>1</v>
      </c>
      <c r="H357">
        <v>0</v>
      </c>
      <c r="I357" s="3">
        <f>Table134[Age]/$E$1</f>
        <v>0.3125</v>
      </c>
      <c r="J357" s="3">
        <f>LOG10(Table134[Fare] + 1)</f>
        <v>1.2741578492636798</v>
      </c>
      <c r="K357" s="5">
        <v>0</v>
      </c>
      <c r="L357">
        <v>0</v>
      </c>
      <c r="M357">
        <f t="shared" si="25"/>
        <v>1</v>
      </c>
      <c r="N357">
        <f t="shared" si="26"/>
        <v>0</v>
      </c>
      <c r="O357">
        <f>IF(Table134[Sex]="male",1,0)</f>
        <v>1</v>
      </c>
      <c r="P357">
        <v>1</v>
      </c>
      <c r="AC357" s="3">
        <f>SUMPRODUCT(Table134[[#This Row],[SibSp]:[Ones]],$R$4:$AA$4)</f>
        <v>0.1906880552537385</v>
      </c>
      <c r="AD357" s="3">
        <f>SUMPRODUCT(Table134[[#This Row],[SibSp]:[Ones]],$R$5:$AA$5)</f>
        <v>0.11326023936998597</v>
      </c>
      <c r="AE357">
        <f t="shared" si="27"/>
        <v>0.1906880552537385</v>
      </c>
      <c r="AF357">
        <f t="shared" si="28"/>
        <v>0.11326023936998597</v>
      </c>
      <c r="AG357">
        <f t="shared" si="29"/>
        <v>0.30394829462372447</v>
      </c>
      <c r="AH357">
        <f>(Table134[[#This Row],[Survived]]-AG358)^2</f>
        <v>9.2384565804670415E-2</v>
      </c>
    </row>
    <row r="358" spans="1:34" x14ac:dyDescent="0.35">
      <c r="A358">
        <v>0</v>
      </c>
      <c r="B358" t="s">
        <v>11</v>
      </c>
      <c r="C358">
        <v>3</v>
      </c>
      <c r="D358" t="s">
        <v>8</v>
      </c>
      <c r="F358" s="2">
        <v>7.2249999999999996</v>
      </c>
      <c r="G358">
        <v>0</v>
      </c>
      <c r="H358">
        <v>0</v>
      </c>
      <c r="I358" s="3">
        <f>Table134[Age]/$E$1</f>
        <v>0</v>
      </c>
      <c r="J358" s="3">
        <f>LOG10(Table134[Fare] + 1)</f>
        <v>0.91513590662201194</v>
      </c>
      <c r="K358" s="5">
        <v>0</v>
      </c>
      <c r="L358">
        <v>0</v>
      </c>
      <c r="M358">
        <f t="shared" si="25"/>
        <v>1</v>
      </c>
      <c r="N358">
        <f t="shared" si="26"/>
        <v>0</v>
      </c>
      <c r="O358">
        <f>IF(Table134[Sex]="male",1,0)</f>
        <v>1</v>
      </c>
      <c r="P358">
        <v>1</v>
      </c>
      <c r="AC358" s="3">
        <f>SUMPRODUCT(Table134[[#This Row],[SibSp]:[Ones]],$R$4:$AA$4)</f>
        <v>0.1906880552537385</v>
      </c>
      <c r="AD358" s="3">
        <f>SUMPRODUCT(Table134[[#This Row],[SibSp]:[Ones]],$R$5:$AA$5)</f>
        <v>0.11326023936998597</v>
      </c>
      <c r="AE358">
        <f t="shared" si="27"/>
        <v>0.1906880552537385</v>
      </c>
      <c r="AF358">
        <f t="shared" si="28"/>
        <v>0.11326023936998597</v>
      </c>
      <c r="AG358">
        <f t="shared" si="29"/>
        <v>0.30394829462372447</v>
      </c>
      <c r="AH358">
        <f>(Table134[[#This Row],[Survived]]-AG359)^2</f>
        <v>9.2384565804670415E-2</v>
      </c>
    </row>
    <row r="359" spans="1:34" x14ac:dyDescent="0.35">
      <c r="A359">
        <v>0</v>
      </c>
      <c r="B359" t="s">
        <v>9</v>
      </c>
      <c r="C359">
        <v>3</v>
      </c>
      <c r="D359" t="s">
        <v>8</v>
      </c>
      <c r="E359">
        <v>28</v>
      </c>
      <c r="F359" s="2">
        <v>9.5</v>
      </c>
      <c r="G359">
        <v>0</v>
      </c>
      <c r="H359">
        <v>0</v>
      </c>
      <c r="I359" s="3">
        <f>Table134[Age]/$E$1</f>
        <v>0.35</v>
      </c>
      <c r="J359" s="3">
        <f>LOG10(Table134[Fare] + 1)</f>
        <v>1.0211892990699381</v>
      </c>
      <c r="K359" s="5">
        <v>0</v>
      </c>
      <c r="L359">
        <v>0</v>
      </c>
      <c r="M359">
        <f t="shared" si="25"/>
        <v>1</v>
      </c>
      <c r="N359">
        <f t="shared" si="26"/>
        <v>0</v>
      </c>
      <c r="O359">
        <f>IF(Table134[Sex]="male",1,0)</f>
        <v>1</v>
      </c>
      <c r="P359">
        <v>1</v>
      </c>
      <c r="AC359" s="3">
        <f>SUMPRODUCT(Table134[[#This Row],[SibSp]:[Ones]],$R$4:$AA$4)</f>
        <v>0.1906880552537385</v>
      </c>
      <c r="AD359" s="3">
        <f>SUMPRODUCT(Table134[[#This Row],[SibSp]:[Ones]],$R$5:$AA$5)</f>
        <v>0.11326023936998597</v>
      </c>
      <c r="AE359">
        <f t="shared" si="27"/>
        <v>0.1906880552537385</v>
      </c>
      <c r="AF359">
        <f t="shared" si="28"/>
        <v>0.11326023936998597</v>
      </c>
      <c r="AG359">
        <f t="shared" si="29"/>
        <v>0.30394829462372447</v>
      </c>
      <c r="AH359">
        <f>(Table134[[#This Row],[Survived]]-AG360)^2</f>
        <v>0.23496696526004818</v>
      </c>
    </row>
    <row r="360" spans="1:34" x14ac:dyDescent="0.35">
      <c r="A360">
        <v>1</v>
      </c>
      <c r="B360" t="s">
        <v>9</v>
      </c>
      <c r="C360">
        <v>1</v>
      </c>
      <c r="D360" t="s">
        <v>10</v>
      </c>
      <c r="E360">
        <v>22</v>
      </c>
      <c r="F360" s="2">
        <v>55</v>
      </c>
      <c r="G360">
        <v>0</v>
      </c>
      <c r="H360">
        <v>1</v>
      </c>
      <c r="I360" s="3">
        <f>Table134[Age]/$E$1</f>
        <v>0.27500000000000002</v>
      </c>
      <c r="J360" s="3">
        <f>LOG10(Table134[Fare] + 1)</f>
        <v>1.7481880270062005</v>
      </c>
      <c r="K360" s="5">
        <v>1</v>
      </c>
      <c r="L360">
        <v>0</v>
      </c>
      <c r="M360">
        <f t="shared" si="25"/>
        <v>0</v>
      </c>
      <c r="N360">
        <f t="shared" si="26"/>
        <v>0</v>
      </c>
      <c r="O360">
        <f>IF(Table134[Sex]="male",1,0)</f>
        <v>0</v>
      </c>
      <c r="P360">
        <v>1</v>
      </c>
      <c r="AC360" s="3">
        <f>SUMPRODUCT(Table134[[#This Row],[SibSp]:[Ones]],$R$4:$AA$4)</f>
        <v>0.29752258139102516</v>
      </c>
      <c r="AD360" s="3">
        <f>SUMPRODUCT(Table134[[#This Row],[SibSp]:[Ones]],$R$5:$AA$5)</f>
        <v>0.18721133042044297</v>
      </c>
      <c r="AE360">
        <f t="shared" si="27"/>
        <v>0.29752258139102516</v>
      </c>
      <c r="AF360">
        <f t="shared" si="28"/>
        <v>0.18721133042044297</v>
      </c>
      <c r="AG360">
        <f t="shared" si="29"/>
        <v>0.48473391181146813</v>
      </c>
      <c r="AH360">
        <f>(Table134[[#This Row],[Survived]]-AG361)^2</f>
        <v>0.52165227745614984</v>
      </c>
    </row>
    <row r="361" spans="1:34" x14ac:dyDescent="0.35">
      <c r="A361">
        <v>0</v>
      </c>
      <c r="B361" t="s">
        <v>9</v>
      </c>
      <c r="C361">
        <v>2</v>
      </c>
      <c r="D361" t="s">
        <v>10</v>
      </c>
      <c r="E361">
        <v>38</v>
      </c>
      <c r="F361" s="2">
        <v>13</v>
      </c>
      <c r="G361">
        <v>0</v>
      </c>
      <c r="H361">
        <v>0</v>
      </c>
      <c r="I361" s="3">
        <f>Table134[Age]/$E$1</f>
        <v>0.47499999999999998</v>
      </c>
      <c r="J361" s="3">
        <f>LOG10(Table134[Fare] + 1)</f>
        <v>1.146128035678238</v>
      </c>
      <c r="K361" s="5">
        <v>0</v>
      </c>
      <c r="L361">
        <v>1</v>
      </c>
      <c r="M361">
        <f t="shared" si="25"/>
        <v>0</v>
      </c>
      <c r="N361">
        <f t="shared" si="26"/>
        <v>0</v>
      </c>
      <c r="O361">
        <f>IF(Table134[Sex]="male",1,0)</f>
        <v>0</v>
      </c>
      <c r="P361">
        <v>1</v>
      </c>
      <c r="AC361" s="3">
        <f>SUMPRODUCT(Table134[[#This Row],[SibSp]:[Ones]],$R$4:$AA$4)</f>
        <v>0.16691798953052778</v>
      </c>
      <c r="AD361" s="3">
        <f>SUMPRODUCT(Table134[[#This Row],[SibSp]:[Ones]],$R$5:$AA$5)</f>
        <v>0.11082701570920761</v>
      </c>
      <c r="AE361">
        <f t="shared" si="27"/>
        <v>0.16691798953052778</v>
      </c>
      <c r="AF361">
        <f t="shared" si="28"/>
        <v>0.11082701570920761</v>
      </c>
      <c r="AG361">
        <f t="shared" si="29"/>
        <v>0.27774500523973539</v>
      </c>
      <c r="AH361">
        <f>(Table134[[#This Row],[Survived]]-AG362)^2</f>
        <v>9.2384565804670415E-2</v>
      </c>
    </row>
    <row r="362" spans="1:34" x14ac:dyDescent="0.35">
      <c r="A362">
        <v>1</v>
      </c>
      <c r="B362" t="s">
        <v>12</v>
      </c>
      <c r="C362">
        <v>3</v>
      </c>
      <c r="D362" t="s">
        <v>10</v>
      </c>
      <c r="F362" s="2">
        <v>7.8792</v>
      </c>
      <c r="G362">
        <v>0</v>
      </c>
      <c r="H362">
        <v>0</v>
      </c>
      <c r="I362" s="3">
        <f>Table134[Age]/$E$1</f>
        <v>0</v>
      </c>
      <c r="J362" s="3">
        <f>LOG10(Table134[Fare] + 1)</f>
        <v>0.94837383838707923</v>
      </c>
      <c r="K362" s="5">
        <v>0</v>
      </c>
      <c r="L362">
        <v>0</v>
      </c>
      <c r="M362">
        <f t="shared" si="25"/>
        <v>1</v>
      </c>
      <c r="N362">
        <f t="shared" si="26"/>
        <v>0</v>
      </c>
      <c r="O362">
        <f>IF(Table134[Sex]="male",1,0)</f>
        <v>0</v>
      </c>
      <c r="P362">
        <v>1</v>
      </c>
      <c r="AC362" s="3">
        <f>SUMPRODUCT(Table134[[#This Row],[SibSp]:[Ones]],$R$4:$AA$4)</f>
        <v>0.1906880552537385</v>
      </c>
      <c r="AD362" s="3">
        <f>SUMPRODUCT(Table134[[#This Row],[SibSp]:[Ones]],$R$5:$AA$5)</f>
        <v>0.11326023936998597</v>
      </c>
      <c r="AE362">
        <f t="shared" si="27"/>
        <v>0.1906880552537385</v>
      </c>
      <c r="AF362">
        <f t="shared" si="28"/>
        <v>0.11326023936998597</v>
      </c>
      <c r="AG362">
        <f t="shared" si="29"/>
        <v>0.30394829462372447</v>
      </c>
      <c r="AH362">
        <f>(Table134[[#This Row],[Survived]]-AG363)^2</f>
        <v>0.52165227745614984</v>
      </c>
    </row>
    <row r="363" spans="1:34" x14ac:dyDescent="0.35">
      <c r="A363">
        <v>1</v>
      </c>
      <c r="B363" t="s">
        <v>12</v>
      </c>
      <c r="C363">
        <v>3</v>
      </c>
      <c r="D363" t="s">
        <v>10</v>
      </c>
      <c r="F363" s="2">
        <v>7.8792</v>
      </c>
      <c r="G363">
        <v>0</v>
      </c>
      <c r="H363">
        <v>0</v>
      </c>
      <c r="I363" s="3">
        <f>Table134[Age]/$E$1</f>
        <v>0</v>
      </c>
      <c r="J363" s="3">
        <f>LOG10(Table134[Fare] + 1)</f>
        <v>0.94837383838707923</v>
      </c>
      <c r="K363" s="5">
        <v>0</v>
      </c>
      <c r="L363">
        <v>0</v>
      </c>
      <c r="M363">
        <f t="shared" si="25"/>
        <v>0</v>
      </c>
      <c r="N363">
        <f t="shared" si="26"/>
        <v>1</v>
      </c>
      <c r="O363">
        <f>IF(Table134[Sex]="male",1,0)</f>
        <v>0</v>
      </c>
      <c r="P363">
        <v>1</v>
      </c>
      <c r="AC363" s="3">
        <f>SUMPRODUCT(Table134[[#This Row],[SibSp]:[Ones]],$R$4:$AA$4)</f>
        <v>0.16691798953052778</v>
      </c>
      <c r="AD363" s="3">
        <f>SUMPRODUCT(Table134[[#This Row],[SibSp]:[Ones]],$R$5:$AA$5)</f>
        <v>0.11082701570920761</v>
      </c>
      <c r="AE363">
        <f t="shared" si="27"/>
        <v>0.16691798953052778</v>
      </c>
      <c r="AF363">
        <f t="shared" si="28"/>
        <v>0.11082701570920761</v>
      </c>
      <c r="AG363">
        <f t="shared" si="29"/>
        <v>0.27774500523973539</v>
      </c>
      <c r="AH363">
        <f>(Table134[[#This Row],[Survived]]-AG364)^2</f>
        <v>0.17513155329221999</v>
      </c>
    </row>
    <row r="364" spans="1:34" x14ac:dyDescent="0.35">
      <c r="A364">
        <v>0</v>
      </c>
      <c r="B364" t="s">
        <v>9</v>
      </c>
      <c r="C364">
        <v>3</v>
      </c>
      <c r="D364" t="s">
        <v>8</v>
      </c>
      <c r="E364">
        <v>40</v>
      </c>
      <c r="F364" s="2">
        <v>27.9</v>
      </c>
      <c r="G364">
        <v>1</v>
      </c>
      <c r="H364">
        <v>4</v>
      </c>
      <c r="I364" s="3">
        <f>Table134[Age]/$E$1</f>
        <v>0.5</v>
      </c>
      <c r="J364" s="3">
        <f>LOG10(Table134[Fare] + 1)</f>
        <v>1.4608978427565478</v>
      </c>
      <c r="K364" s="5">
        <v>0</v>
      </c>
      <c r="L364">
        <v>0</v>
      </c>
      <c r="M364">
        <f t="shared" si="25"/>
        <v>0</v>
      </c>
      <c r="N364">
        <f t="shared" si="26"/>
        <v>1</v>
      </c>
      <c r="O364">
        <f>IF(Table134[Sex]="male",1,0)</f>
        <v>1</v>
      </c>
      <c r="P364">
        <v>1</v>
      </c>
      <c r="AC364" s="3">
        <f>SUMPRODUCT(Table134[[#This Row],[SibSp]:[Ones]],$R$4:$AA$4)</f>
        <v>0.4706857643040645</v>
      </c>
      <c r="AD364" s="3">
        <f>SUMPRODUCT(Table134[[#This Row],[SibSp]:[Ones]],$R$5:$AA$5)</f>
        <v>0.11082701570920761</v>
      </c>
      <c r="AE364">
        <f t="shared" si="27"/>
        <v>0.4706857643040645</v>
      </c>
      <c r="AF364">
        <f t="shared" si="28"/>
        <v>0.11082701570920761</v>
      </c>
      <c r="AG364">
        <f t="shared" si="29"/>
        <v>0.58151278001327211</v>
      </c>
      <c r="AH364">
        <f>(Table134[[#This Row],[Survived]]-AG365)^2</f>
        <v>9.2384565804670415E-2</v>
      </c>
    </row>
    <row r="365" spans="1:34" x14ac:dyDescent="0.35">
      <c r="A365">
        <v>0</v>
      </c>
      <c r="B365" t="s">
        <v>11</v>
      </c>
      <c r="C365">
        <v>2</v>
      </c>
      <c r="D365" t="s">
        <v>8</v>
      </c>
      <c r="E365">
        <v>29</v>
      </c>
      <c r="F365" s="2">
        <v>27.720800000000001</v>
      </c>
      <c r="G365">
        <v>1</v>
      </c>
      <c r="H365">
        <v>0</v>
      </c>
      <c r="I365" s="3">
        <f>Table134[Age]/$E$1</f>
        <v>0.36249999999999999</v>
      </c>
      <c r="J365" s="3">
        <f>LOG10(Table134[Fare] + 1)</f>
        <v>1.4581965327411079</v>
      </c>
      <c r="K365" s="5">
        <v>0</v>
      </c>
      <c r="L365">
        <v>1</v>
      </c>
      <c r="M365">
        <f t="shared" si="25"/>
        <v>1</v>
      </c>
      <c r="N365">
        <f t="shared" si="26"/>
        <v>0</v>
      </c>
      <c r="O365">
        <f>IF(Table134[Sex]="male",1,0)</f>
        <v>1</v>
      </c>
      <c r="P365">
        <v>1</v>
      </c>
      <c r="AC365" s="3">
        <f>SUMPRODUCT(Table134[[#This Row],[SibSp]:[Ones]],$R$4:$AA$4)</f>
        <v>0.1906880552537385</v>
      </c>
      <c r="AD365" s="3">
        <f>SUMPRODUCT(Table134[[#This Row],[SibSp]:[Ones]],$R$5:$AA$5)</f>
        <v>0.11326023936998597</v>
      </c>
      <c r="AE365">
        <f t="shared" si="27"/>
        <v>0.1906880552537385</v>
      </c>
      <c r="AF365">
        <f t="shared" si="28"/>
        <v>0.11326023936998597</v>
      </c>
      <c r="AG365">
        <f t="shared" si="29"/>
        <v>0.30394829462372447</v>
      </c>
      <c r="AH365">
        <f>(Table134[[#This Row],[Survived]]-AG366)^2</f>
        <v>0.12509445784561915</v>
      </c>
    </row>
    <row r="366" spans="1:34" x14ac:dyDescent="0.35">
      <c r="A366">
        <v>0</v>
      </c>
      <c r="B366" t="s">
        <v>11</v>
      </c>
      <c r="C366">
        <v>3</v>
      </c>
      <c r="D366" t="s">
        <v>10</v>
      </c>
      <c r="E366">
        <v>45</v>
      </c>
      <c r="F366" s="2">
        <v>14.4542</v>
      </c>
      <c r="G366">
        <v>0</v>
      </c>
      <c r="H366">
        <v>1</v>
      </c>
      <c r="I366" s="3">
        <f>Table134[Age]/$E$1</f>
        <v>0.5625</v>
      </c>
      <c r="J366" s="3">
        <f>LOG10(Table134[Fare] + 1)</f>
        <v>1.1890465283525415</v>
      </c>
      <c r="K366" s="5">
        <v>0</v>
      </c>
      <c r="L366">
        <v>0</v>
      </c>
      <c r="M366">
        <f t="shared" si="25"/>
        <v>0</v>
      </c>
      <c r="N366">
        <f t="shared" si="26"/>
        <v>0</v>
      </c>
      <c r="O366">
        <f>IF(Table134[Sex]="male",1,0)</f>
        <v>0</v>
      </c>
      <c r="P366">
        <v>1</v>
      </c>
      <c r="AC366" s="3">
        <f>SUMPRODUCT(Table134[[#This Row],[SibSp]:[Ones]],$R$4:$AA$4)</f>
        <v>0.24285993322391197</v>
      </c>
      <c r="AD366" s="3">
        <f>SUMPRODUCT(Table134[[#This Row],[SibSp]:[Ones]],$R$5:$AA$5)</f>
        <v>0.11082701570920761</v>
      </c>
      <c r="AE366">
        <f t="shared" si="27"/>
        <v>0.24285993322391197</v>
      </c>
      <c r="AF366">
        <f t="shared" si="28"/>
        <v>0.11082701570920761</v>
      </c>
      <c r="AG366">
        <f t="shared" si="29"/>
        <v>0.35368694893311958</v>
      </c>
      <c r="AH366">
        <f>(Table134[[#This Row],[Survived]]-AG367)^2</f>
        <v>9.2384565804670415E-2</v>
      </c>
    </row>
    <row r="367" spans="1:34" x14ac:dyDescent="0.35">
      <c r="A367">
        <v>0</v>
      </c>
      <c r="B367" t="s">
        <v>9</v>
      </c>
      <c r="C367">
        <v>3</v>
      </c>
      <c r="D367" t="s">
        <v>8</v>
      </c>
      <c r="E367">
        <v>35</v>
      </c>
      <c r="F367" s="2">
        <v>7.05</v>
      </c>
      <c r="G367">
        <v>0</v>
      </c>
      <c r="H367">
        <v>0</v>
      </c>
      <c r="I367" s="3">
        <f>Table134[Age]/$E$1</f>
        <v>0.4375</v>
      </c>
      <c r="J367" s="3">
        <f>LOG10(Table134[Fare] + 1)</f>
        <v>0.90579588036786851</v>
      </c>
      <c r="K367" s="5">
        <v>0</v>
      </c>
      <c r="L367">
        <v>0</v>
      </c>
      <c r="M367">
        <f t="shared" si="25"/>
        <v>1</v>
      </c>
      <c r="N367">
        <f t="shared" si="26"/>
        <v>0</v>
      </c>
      <c r="O367">
        <f>IF(Table134[Sex]="male",1,0)</f>
        <v>1</v>
      </c>
      <c r="P367">
        <v>1</v>
      </c>
      <c r="AC367" s="3">
        <f>SUMPRODUCT(Table134[[#This Row],[SibSp]:[Ones]],$R$4:$AA$4)</f>
        <v>0.1906880552537385</v>
      </c>
      <c r="AD367" s="3">
        <f>SUMPRODUCT(Table134[[#This Row],[SibSp]:[Ones]],$R$5:$AA$5)</f>
        <v>0.11326023936998597</v>
      </c>
      <c r="AE367">
        <f t="shared" si="27"/>
        <v>0.1906880552537385</v>
      </c>
      <c r="AF367">
        <f t="shared" si="28"/>
        <v>0.11326023936998597</v>
      </c>
      <c r="AG367">
        <f t="shared" si="29"/>
        <v>0.30394829462372447</v>
      </c>
      <c r="AH367">
        <f>(Table134[[#This Row],[Survived]]-AG368)^2</f>
        <v>7.714228793562064E-2</v>
      </c>
    </row>
    <row r="368" spans="1:34" x14ac:dyDescent="0.35">
      <c r="A368">
        <v>0</v>
      </c>
      <c r="B368" t="s">
        <v>12</v>
      </c>
      <c r="C368">
        <v>3</v>
      </c>
      <c r="D368" t="s">
        <v>8</v>
      </c>
      <c r="F368" s="2">
        <v>15.5</v>
      </c>
      <c r="G368">
        <v>1</v>
      </c>
      <c r="H368">
        <v>0</v>
      </c>
      <c r="I368" s="3">
        <f>Table134[Age]/$E$1</f>
        <v>0</v>
      </c>
      <c r="J368" s="3">
        <f>LOG10(Table134[Fare] + 1)</f>
        <v>1.2174839442139063</v>
      </c>
      <c r="K368" s="5">
        <v>0</v>
      </c>
      <c r="L368">
        <v>0</v>
      </c>
      <c r="M368">
        <f t="shared" si="25"/>
        <v>0</v>
      </c>
      <c r="N368">
        <f t="shared" si="26"/>
        <v>1</v>
      </c>
      <c r="O368">
        <f>IF(Table134[Sex]="male",1,0)</f>
        <v>1</v>
      </c>
      <c r="P368">
        <v>1</v>
      </c>
      <c r="AC368" s="3">
        <f>SUMPRODUCT(Table134[[#This Row],[SibSp]:[Ones]],$R$4:$AA$4)</f>
        <v>0.16691798953052778</v>
      </c>
      <c r="AD368" s="3">
        <f>SUMPRODUCT(Table134[[#This Row],[SibSp]:[Ones]],$R$5:$AA$5)</f>
        <v>0.11082701570920761</v>
      </c>
      <c r="AE368">
        <f t="shared" si="27"/>
        <v>0.16691798953052778</v>
      </c>
      <c r="AF368">
        <f t="shared" si="28"/>
        <v>0.11082701570920761</v>
      </c>
      <c r="AG368">
        <f t="shared" si="29"/>
        <v>0.27774500523973539</v>
      </c>
      <c r="AH368">
        <f>(Table134[[#This Row],[Survived]]-AG369)^2</f>
        <v>7.714228793562064E-2</v>
      </c>
    </row>
    <row r="369" spans="1:34" x14ac:dyDescent="0.35">
      <c r="A369">
        <v>0</v>
      </c>
      <c r="B369" t="s">
        <v>9</v>
      </c>
      <c r="C369">
        <v>3</v>
      </c>
      <c r="D369" t="s">
        <v>8</v>
      </c>
      <c r="E369">
        <v>30</v>
      </c>
      <c r="F369" s="2">
        <v>7.25</v>
      </c>
      <c r="G369">
        <v>0</v>
      </c>
      <c r="H369">
        <v>0</v>
      </c>
      <c r="I369" s="3">
        <f>Table134[Age]/$E$1</f>
        <v>0.375</v>
      </c>
      <c r="J369" s="3">
        <f>LOG10(Table134[Fare] + 1)</f>
        <v>0.91645394854992512</v>
      </c>
      <c r="K369" s="5">
        <v>0</v>
      </c>
      <c r="L369">
        <v>0</v>
      </c>
      <c r="M369">
        <f t="shared" si="25"/>
        <v>0</v>
      </c>
      <c r="N369">
        <f t="shared" si="26"/>
        <v>1</v>
      </c>
      <c r="O369">
        <f>IF(Table134[Sex]="male",1,0)</f>
        <v>1</v>
      </c>
      <c r="P369">
        <v>1</v>
      </c>
      <c r="AC369" s="3">
        <f>SUMPRODUCT(Table134[[#This Row],[SibSp]:[Ones]],$R$4:$AA$4)</f>
        <v>0.16691798953052778</v>
      </c>
      <c r="AD369" s="3">
        <f>SUMPRODUCT(Table134[[#This Row],[SibSp]:[Ones]],$R$5:$AA$5)</f>
        <v>0.11082701570920761</v>
      </c>
      <c r="AE369">
        <f t="shared" si="27"/>
        <v>0.16691798953052778</v>
      </c>
      <c r="AF369">
        <f t="shared" si="28"/>
        <v>0.11082701570920761</v>
      </c>
      <c r="AG369">
        <f t="shared" si="29"/>
        <v>0.27774500523973539</v>
      </c>
      <c r="AH369">
        <f>(Table134[[#This Row],[Survived]]-AG370)^2</f>
        <v>0.16711087319785656</v>
      </c>
    </row>
    <row r="370" spans="1:34" x14ac:dyDescent="0.35">
      <c r="A370">
        <v>1</v>
      </c>
      <c r="B370" t="s">
        <v>11</v>
      </c>
      <c r="C370">
        <v>1</v>
      </c>
      <c r="D370" t="s">
        <v>10</v>
      </c>
      <c r="E370">
        <v>60</v>
      </c>
      <c r="F370" s="2">
        <v>75.25</v>
      </c>
      <c r="G370">
        <v>1</v>
      </c>
      <c r="H370">
        <v>0</v>
      </c>
      <c r="I370" s="3">
        <f>Table134[Age]/$E$1</f>
        <v>0.75</v>
      </c>
      <c r="J370" s="3">
        <f>LOG10(Table134[Fare] + 1)</f>
        <v>1.8822398480188234</v>
      </c>
      <c r="K370" s="5">
        <v>1</v>
      </c>
      <c r="L370">
        <v>0</v>
      </c>
      <c r="M370">
        <f t="shared" si="25"/>
        <v>0</v>
      </c>
      <c r="N370">
        <f t="shared" si="26"/>
        <v>0</v>
      </c>
      <c r="O370">
        <f>IF(Table134[Sex]="male",1,0)</f>
        <v>0</v>
      </c>
      <c r="P370">
        <v>1</v>
      </c>
      <c r="AC370" s="3">
        <f>SUMPRODUCT(Table134[[#This Row],[SibSp]:[Ones]],$R$4:$AA$4)</f>
        <v>0.22158063769764097</v>
      </c>
      <c r="AD370" s="3">
        <f>SUMPRODUCT(Table134[[#This Row],[SibSp]:[Ones]],$R$5:$AA$5)</f>
        <v>0.18721133042044297</v>
      </c>
      <c r="AE370">
        <f t="shared" si="27"/>
        <v>0.22158063769764097</v>
      </c>
      <c r="AF370">
        <f t="shared" si="28"/>
        <v>0.18721133042044297</v>
      </c>
      <c r="AG370">
        <f t="shared" si="29"/>
        <v>0.40879196811808394</v>
      </c>
      <c r="AH370">
        <f>(Table134[[#This Row],[Survived]]-AG371)^2</f>
        <v>0.52165227745614984</v>
      </c>
    </row>
    <row r="371" spans="1:34" x14ac:dyDescent="0.35">
      <c r="A371">
        <v>1</v>
      </c>
      <c r="B371" t="s">
        <v>11</v>
      </c>
      <c r="C371">
        <v>3</v>
      </c>
      <c r="D371" t="s">
        <v>10</v>
      </c>
      <c r="F371" s="2">
        <v>7.2291999999999996</v>
      </c>
      <c r="G371">
        <v>0</v>
      </c>
      <c r="H371">
        <v>0</v>
      </c>
      <c r="I371" s="3">
        <f>Table134[Age]/$E$1</f>
        <v>0</v>
      </c>
      <c r="J371" s="3">
        <f>LOG10(Table134[Fare] + 1)</f>
        <v>0.91535761741483168</v>
      </c>
      <c r="K371" s="5">
        <v>0</v>
      </c>
      <c r="L371">
        <v>0</v>
      </c>
      <c r="M371">
        <f t="shared" si="25"/>
        <v>0</v>
      </c>
      <c r="N371">
        <f t="shared" si="26"/>
        <v>1</v>
      </c>
      <c r="O371">
        <f>IF(Table134[Sex]="male",1,0)</f>
        <v>0</v>
      </c>
      <c r="P371">
        <v>1</v>
      </c>
      <c r="AC371" s="3">
        <f>SUMPRODUCT(Table134[[#This Row],[SibSp]:[Ones]],$R$4:$AA$4)</f>
        <v>0.16691798953052778</v>
      </c>
      <c r="AD371" s="3">
        <f>SUMPRODUCT(Table134[[#This Row],[SibSp]:[Ones]],$R$5:$AA$5)</f>
        <v>0.11082701570920761</v>
      </c>
      <c r="AE371">
        <f t="shared" si="27"/>
        <v>0.16691798953052778</v>
      </c>
      <c r="AF371">
        <f t="shared" si="28"/>
        <v>0.11082701570920761</v>
      </c>
      <c r="AG371">
        <f t="shared" si="29"/>
        <v>0.27774500523973539</v>
      </c>
      <c r="AH371">
        <f>(Table134[[#This Row],[Survived]]-AG372)^2</f>
        <v>0.52165227745614984</v>
      </c>
    </row>
    <row r="372" spans="1:34" x14ac:dyDescent="0.35">
      <c r="A372">
        <v>1</v>
      </c>
      <c r="B372" t="s">
        <v>12</v>
      </c>
      <c r="C372">
        <v>3</v>
      </c>
      <c r="D372" t="s">
        <v>10</v>
      </c>
      <c r="F372" s="2">
        <v>7.75</v>
      </c>
      <c r="G372">
        <v>0</v>
      </c>
      <c r="H372">
        <v>0</v>
      </c>
      <c r="I372" s="3">
        <f>Table134[Age]/$E$1</f>
        <v>0</v>
      </c>
      <c r="J372" s="3">
        <f>LOG10(Table134[Fare] + 1)</f>
        <v>0.94200805302231327</v>
      </c>
      <c r="K372" s="5">
        <v>0</v>
      </c>
      <c r="L372">
        <v>0</v>
      </c>
      <c r="M372">
        <f t="shared" si="25"/>
        <v>0</v>
      </c>
      <c r="N372">
        <f t="shared" si="26"/>
        <v>1</v>
      </c>
      <c r="O372">
        <f>IF(Table134[Sex]="male",1,0)</f>
        <v>0</v>
      </c>
      <c r="P372">
        <v>1</v>
      </c>
      <c r="AC372" s="3">
        <f>SUMPRODUCT(Table134[[#This Row],[SibSp]:[Ones]],$R$4:$AA$4)</f>
        <v>0.16691798953052778</v>
      </c>
      <c r="AD372" s="3">
        <f>SUMPRODUCT(Table134[[#This Row],[SibSp]:[Ones]],$R$5:$AA$5)</f>
        <v>0.11082701570920761</v>
      </c>
      <c r="AE372">
        <f t="shared" si="27"/>
        <v>0.16691798953052778</v>
      </c>
      <c r="AF372">
        <f t="shared" si="28"/>
        <v>0.11082701570920761</v>
      </c>
      <c r="AG372">
        <f t="shared" si="29"/>
        <v>0.27774500523973539</v>
      </c>
      <c r="AH372">
        <f>(Table134[[#This Row],[Survived]]-AG373)^2</f>
        <v>0.31923035904514879</v>
      </c>
    </row>
    <row r="373" spans="1:34" x14ac:dyDescent="0.35">
      <c r="A373">
        <v>1</v>
      </c>
      <c r="B373" t="s">
        <v>11</v>
      </c>
      <c r="C373">
        <v>1</v>
      </c>
      <c r="D373" t="s">
        <v>10</v>
      </c>
      <c r="E373">
        <v>24</v>
      </c>
      <c r="F373" s="2">
        <v>69.3</v>
      </c>
      <c r="G373">
        <v>0</v>
      </c>
      <c r="H373">
        <v>0</v>
      </c>
      <c r="I373" s="3">
        <f>Table134[Age]/$E$1</f>
        <v>0.3</v>
      </c>
      <c r="J373" s="3">
        <f>LOG10(Table134[Fare] + 1)</f>
        <v>1.8469553250198238</v>
      </c>
      <c r="K373" s="5">
        <v>1</v>
      </c>
      <c r="L373">
        <v>0</v>
      </c>
      <c r="M373">
        <f t="shared" si="25"/>
        <v>1</v>
      </c>
      <c r="N373">
        <f t="shared" si="26"/>
        <v>0</v>
      </c>
      <c r="O373">
        <f>IF(Table134[Sex]="male",1,0)</f>
        <v>0</v>
      </c>
      <c r="P373">
        <v>1</v>
      </c>
      <c r="AC373" s="3">
        <f>SUMPRODUCT(Table134[[#This Row],[SibSp]:[Ones]],$R$4:$AA$4)</f>
        <v>0.24535070342085169</v>
      </c>
      <c r="AD373" s="3">
        <f>SUMPRODUCT(Table134[[#This Row],[SibSp]:[Ones]],$R$5:$AA$5)</f>
        <v>0.18964455408122133</v>
      </c>
      <c r="AE373">
        <f t="shared" si="27"/>
        <v>0.24535070342085169</v>
      </c>
      <c r="AF373">
        <f t="shared" si="28"/>
        <v>0.18964455408122133</v>
      </c>
      <c r="AG373">
        <f t="shared" si="29"/>
        <v>0.43499525750207302</v>
      </c>
      <c r="AH373">
        <f>(Table134[[#This Row],[Survived]]-AG374)^2</f>
        <v>0.31923035904514879</v>
      </c>
    </row>
    <row r="374" spans="1:34" x14ac:dyDescent="0.35">
      <c r="A374">
        <v>1</v>
      </c>
      <c r="B374" t="s">
        <v>11</v>
      </c>
      <c r="C374">
        <v>1</v>
      </c>
      <c r="D374" t="s">
        <v>8</v>
      </c>
      <c r="E374">
        <v>25</v>
      </c>
      <c r="F374" s="2">
        <v>55.441699999999997</v>
      </c>
      <c r="G374">
        <v>1</v>
      </c>
      <c r="H374">
        <v>0</v>
      </c>
      <c r="I374" s="3">
        <f>Table134[Age]/$E$1</f>
        <v>0.3125</v>
      </c>
      <c r="J374" s="3">
        <f>LOG10(Table134[Fare] + 1)</f>
        <v>1.7516000860444023</v>
      </c>
      <c r="K374" s="5">
        <v>1</v>
      </c>
      <c r="L374">
        <v>0</v>
      </c>
      <c r="M374">
        <f t="shared" si="25"/>
        <v>1</v>
      </c>
      <c r="N374">
        <f t="shared" si="26"/>
        <v>0</v>
      </c>
      <c r="O374">
        <f>IF(Table134[Sex]="male",1,0)</f>
        <v>1</v>
      </c>
      <c r="P374">
        <v>1</v>
      </c>
      <c r="AC374" s="3">
        <f>SUMPRODUCT(Table134[[#This Row],[SibSp]:[Ones]],$R$4:$AA$4)</f>
        <v>0.24535070342085169</v>
      </c>
      <c r="AD374" s="3">
        <f>SUMPRODUCT(Table134[[#This Row],[SibSp]:[Ones]],$R$5:$AA$5)</f>
        <v>0.18964455408122133</v>
      </c>
      <c r="AE374">
        <f t="shared" si="27"/>
        <v>0.24535070342085169</v>
      </c>
      <c r="AF374">
        <f t="shared" si="28"/>
        <v>0.18964455408122133</v>
      </c>
      <c r="AG374">
        <f t="shared" si="29"/>
        <v>0.43499525750207302</v>
      </c>
      <c r="AH374">
        <f>(Table134[[#This Row],[Survived]]-AG375)^2</f>
        <v>0.52165227745614984</v>
      </c>
    </row>
    <row r="375" spans="1:34" x14ac:dyDescent="0.35">
      <c r="A375">
        <v>0</v>
      </c>
      <c r="B375" t="s">
        <v>9</v>
      </c>
      <c r="C375">
        <v>3</v>
      </c>
      <c r="D375" t="s">
        <v>8</v>
      </c>
      <c r="E375">
        <v>18</v>
      </c>
      <c r="F375" s="2">
        <v>6.4958</v>
      </c>
      <c r="G375">
        <v>1</v>
      </c>
      <c r="H375">
        <v>0</v>
      </c>
      <c r="I375" s="3">
        <f>Table134[Age]/$E$1</f>
        <v>0.22500000000000001</v>
      </c>
      <c r="J375" s="3">
        <f>LOG10(Table134[Fare] + 1)</f>
        <v>0.87481799035902574</v>
      </c>
      <c r="K375" s="5">
        <v>0</v>
      </c>
      <c r="L375">
        <v>0</v>
      </c>
      <c r="M375">
        <f t="shared" si="25"/>
        <v>0</v>
      </c>
      <c r="N375">
        <f t="shared" si="26"/>
        <v>1</v>
      </c>
      <c r="O375">
        <f>IF(Table134[Sex]="male",1,0)</f>
        <v>1</v>
      </c>
      <c r="P375">
        <v>1</v>
      </c>
      <c r="AC375" s="3">
        <f>SUMPRODUCT(Table134[[#This Row],[SibSp]:[Ones]],$R$4:$AA$4)</f>
        <v>0.16691798953052778</v>
      </c>
      <c r="AD375" s="3">
        <f>SUMPRODUCT(Table134[[#This Row],[SibSp]:[Ones]],$R$5:$AA$5)</f>
        <v>0.11082701570920761</v>
      </c>
      <c r="AE375">
        <f t="shared" si="27"/>
        <v>0.16691798953052778</v>
      </c>
      <c r="AF375">
        <f t="shared" si="28"/>
        <v>0.11082701570920761</v>
      </c>
      <c r="AG375">
        <f t="shared" si="29"/>
        <v>0.27774500523973539</v>
      </c>
      <c r="AH375">
        <f>(Table134[[#This Row],[Survived]]-AG376)^2</f>
        <v>9.2384565804670415E-2</v>
      </c>
    </row>
    <row r="376" spans="1:34" x14ac:dyDescent="0.35">
      <c r="A376">
        <v>0</v>
      </c>
      <c r="B376" t="s">
        <v>9</v>
      </c>
      <c r="C376">
        <v>3</v>
      </c>
      <c r="D376" t="s">
        <v>8</v>
      </c>
      <c r="E376">
        <v>19</v>
      </c>
      <c r="F376" s="2">
        <v>8.0500000000000007</v>
      </c>
      <c r="G376">
        <v>0</v>
      </c>
      <c r="H376">
        <v>0</v>
      </c>
      <c r="I376" s="3">
        <f>Table134[Age]/$E$1</f>
        <v>0.23749999999999999</v>
      </c>
      <c r="J376" s="3">
        <f>LOG10(Table134[Fare] + 1)</f>
        <v>0.9566485792052033</v>
      </c>
      <c r="K376" s="5">
        <v>0</v>
      </c>
      <c r="L376">
        <v>0</v>
      </c>
      <c r="M376">
        <f t="shared" si="25"/>
        <v>1</v>
      </c>
      <c r="N376">
        <f t="shared" si="26"/>
        <v>0</v>
      </c>
      <c r="O376">
        <f>IF(Table134[Sex]="male",1,0)</f>
        <v>1</v>
      </c>
      <c r="P376">
        <v>1</v>
      </c>
      <c r="AC376" s="3">
        <f>SUMPRODUCT(Table134[[#This Row],[SibSp]:[Ones]],$R$4:$AA$4)</f>
        <v>0.1906880552537385</v>
      </c>
      <c r="AD376" s="3">
        <f>SUMPRODUCT(Table134[[#This Row],[SibSp]:[Ones]],$R$5:$AA$5)</f>
        <v>0.11326023936998597</v>
      </c>
      <c r="AE376">
        <f t="shared" si="27"/>
        <v>0.1906880552537385</v>
      </c>
      <c r="AF376">
        <f t="shared" si="28"/>
        <v>0.11326023936998597</v>
      </c>
      <c r="AG376">
        <f t="shared" si="29"/>
        <v>0.30394829462372447</v>
      </c>
      <c r="AH376">
        <f>(Table134[[#This Row],[Survived]]-AG377)^2</f>
        <v>0.16711087319785656</v>
      </c>
    </row>
    <row r="377" spans="1:34" x14ac:dyDescent="0.35">
      <c r="A377">
        <v>0</v>
      </c>
      <c r="B377" t="s">
        <v>11</v>
      </c>
      <c r="C377">
        <v>1</v>
      </c>
      <c r="D377" t="s">
        <v>8</v>
      </c>
      <c r="E377">
        <v>22</v>
      </c>
      <c r="F377" s="2">
        <v>135.63329999999999</v>
      </c>
      <c r="G377">
        <v>0</v>
      </c>
      <c r="H377">
        <v>0</v>
      </c>
      <c r="I377" s="3">
        <f>Table134[Age]/$E$1</f>
        <v>0.27500000000000002</v>
      </c>
      <c r="J377" s="3">
        <f>LOG10(Table134[Fare] + 1)</f>
        <v>2.1355565576455011</v>
      </c>
      <c r="K377" s="5">
        <v>1</v>
      </c>
      <c r="L377">
        <v>0</v>
      </c>
      <c r="M377">
        <f t="shared" si="25"/>
        <v>0</v>
      </c>
      <c r="N377">
        <f t="shared" si="26"/>
        <v>1</v>
      </c>
      <c r="O377">
        <f>IF(Table134[Sex]="male",1,0)</f>
        <v>1</v>
      </c>
      <c r="P377">
        <v>1</v>
      </c>
      <c r="AC377" s="3">
        <f>SUMPRODUCT(Table134[[#This Row],[SibSp]:[Ones]],$R$4:$AA$4)</f>
        <v>0.22158063769764097</v>
      </c>
      <c r="AD377" s="3">
        <f>SUMPRODUCT(Table134[[#This Row],[SibSp]:[Ones]],$R$5:$AA$5)</f>
        <v>0.18721133042044297</v>
      </c>
      <c r="AE377">
        <f t="shared" si="27"/>
        <v>0.22158063769764097</v>
      </c>
      <c r="AF377">
        <f t="shared" si="28"/>
        <v>0.18721133042044297</v>
      </c>
      <c r="AG377">
        <f t="shared" si="29"/>
        <v>0.40879196811808394</v>
      </c>
      <c r="AH377">
        <f>(Table134[[#This Row],[Survived]]-AG378)^2</f>
        <v>0.1443165931686296</v>
      </c>
    </row>
    <row r="378" spans="1:34" x14ac:dyDescent="0.35">
      <c r="A378">
        <v>0</v>
      </c>
      <c r="B378" t="s">
        <v>9</v>
      </c>
      <c r="C378">
        <v>3</v>
      </c>
      <c r="D378" t="s">
        <v>10</v>
      </c>
      <c r="E378">
        <v>3</v>
      </c>
      <c r="F378" s="2">
        <v>21.074999999999999</v>
      </c>
      <c r="G378">
        <v>3</v>
      </c>
      <c r="H378">
        <v>1</v>
      </c>
      <c r="I378" s="3">
        <f>Table134[Age]/$E$1</f>
        <v>3.7499999999999999E-2</v>
      </c>
      <c r="J378" s="3">
        <f>LOG10(Table134[Fare] + 1)</f>
        <v>1.3439007122496063</v>
      </c>
      <c r="K378" s="5">
        <v>0</v>
      </c>
      <c r="L378">
        <v>0</v>
      </c>
      <c r="M378">
        <f t="shared" si="25"/>
        <v>1</v>
      </c>
      <c r="N378">
        <f t="shared" si="26"/>
        <v>0</v>
      </c>
      <c r="O378">
        <f>IF(Table134[Sex]="male",1,0)</f>
        <v>0</v>
      </c>
      <c r="P378">
        <v>1</v>
      </c>
      <c r="AC378" s="3">
        <f>SUMPRODUCT(Table134[[#This Row],[SibSp]:[Ones]],$R$4:$AA$4)</f>
        <v>0.26662999894712269</v>
      </c>
      <c r="AD378" s="3">
        <f>SUMPRODUCT(Table134[[#This Row],[SibSp]:[Ones]],$R$5:$AA$5)</f>
        <v>0.11326023936998597</v>
      </c>
      <c r="AE378">
        <f t="shared" si="27"/>
        <v>0.26662999894712269</v>
      </c>
      <c r="AF378">
        <f t="shared" si="28"/>
        <v>0.11326023936998597</v>
      </c>
      <c r="AG378">
        <f t="shared" si="29"/>
        <v>0.37989023831710866</v>
      </c>
      <c r="AH378">
        <f>(Table134[[#This Row],[Survived]]-AG379)^2</f>
        <v>0.16711087319785656</v>
      </c>
    </row>
    <row r="379" spans="1:34" x14ac:dyDescent="0.35">
      <c r="A379">
        <v>1</v>
      </c>
      <c r="B379" t="s">
        <v>11</v>
      </c>
      <c r="C379">
        <v>1</v>
      </c>
      <c r="D379" t="s">
        <v>10</v>
      </c>
      <c r="F379" s="2">
        <v>82.1708</v>
      </c>
      <c r="G379">
        <v>1</v>
      </c>
      <c r="H379">
        <v>0</v>
      </c>
      <c r="I379" s="3">
        <f>Table134[Age]/$E$1</f>
        <v>0</v>
      </c>
      <c r="J379" s="3">
        <f>LOG10(Table134[Fare] + 1)</f>
        <v>1.9199708788780554</v>
      </c>
      <c r="K379" s="5">
        <v>1</v>
      </c>
      <c r="L379">
        <v>0</v>
      </c>
      <c r="M379">
        <f t="shared" si="25"/>
        <v>0</v>
      </c>
      <c r="N379">
        <f t="shared" si="26"/>
        <v>1</v>
      </c>
      <c r="O379">
        <f>IF(Table134[Sex]="male",1,0)</f>
        <v>0</v>
      </c>
      <c r="P379">
        <v>1</v>
      </c>
      <c r="AC379" s="3">
        <f>SUMPRODUCT(Table134[[#This Row],[SibSp]:[Ones]],$R$4:$AA$4)</f>
        <v>0.22158063769764097</v>
      </c>
      <c r="AD379" s="3">
        <f>SUMPRODUCT(Table134[[#This Row],[SibSp]:[Ones]],$R$5:$AA$5)</f>
        <v>0.18721133042044297</v>
      </c>
      <c r="AE379">
        <f t="shared" si="27"/>
        <v>0.22158063769764097</v>
      </c>
      <c r="AF379">
        <f t="shared" si="28"/>
        <v>0.18721133042044297</v>
      </c>
      <c r="AG379">
        <f t="shared" si="29"/>
        <v>0.40879196811808394</v>
      </c>
      <c r="AH379">
        <f>(Table134[[#This Row],[Survived]]-AG380)^2</f>
        <v>0.52165227745614984</v>
      </c>
    </row>
    <row r="380" spans="1:34" x14ac:dyDescent="0.35">
      <c r="A380">
        <v>1</v>
      </c>
      <c r="B380" t="s">
        <v>9</v>
      </c>
      <c r="C380">
        <v>3</v>
      </c>
      <c r="D380" t="s">
        <v>10</v>
      </c>
      <c r="E380">
        <v>22</v>
      </c>
      <c r="F380" s="2">
        <v>7.25</v>
      </c>
      <c r="G380">
        <v>0</v>
      </c>
      <c r="H380">
        <v>0</v>
      </c>
      <c r="I380" s="3">
        <f>Table134[Age]/$E$1</f>
        <v>0.27500000000000002</v>
      </c>
      <c r="J380" s="3">
        <f>LOG10(Table134[Fare] + 1)</f>
        <v>0.91645394854992512</v>
      </c>
      <c r="K380" s="5">
        <v>0</v>
      </c>
      <c r="L380">
        <v>0</v>
      </c>
      <c r="M380">
        <f t="shared" si="25"/>
        <v>0</v>
      </c>
      <c r="N380">
        <f t="shared" si="26"/>
        <v>1</v>
      </c>
      <c r="O380">
        <f>IF(Table134[Sex]="male",1,0)</f>
        <v>0</v>
      </c>
      <c r="P380">
        <v>1</v>
      </c>
      <c r="AC380" s="3">
        <f>SUMPRODUCT(Table134[[#This Row],[SibSp]:[Ones]],$R$4:$AA$4)</f>
        <v>0.16691798953052778</v>
      </c>
      <c r="AD380" s="3">
        <f>SUMPRODUCT(Table134[[#This Row],[SibSp]:[Ones]],$R$5:$AA$5)</f>
        <v>0.11082701570920761</v>
      </c>
      <c r="AE380">
        <f t="shared" si="27"/>
        <v>0.16691798953052778</v>
      </c>
      <c r="AF380">
        <f t="shared" si="28"/>
        <v>0.11082701570920761</v>
      </c>
      <c r="AG380">
        <f t="shared" si="29"/>
        <v>0.27774500523973539</v>
      </c>
      <c r="AH380">
        <f>(Table134[[#This Row],[Survived]]-AG381)^2</f>
        <v>0.17066884092777498</v>
      </c>
    </row>
    <row r="381" spans="1:34" x14ac:dyDescent="0.35">
      <c r="A381">
        <v>0</v>
      </c>
      <c r="B381" t="s">
        <v>11</v>
      </c>
      <c r="C381">
        <v>1</v>
      </c>
      <c r="D381" t="s">
        <v>8</v>
      </c>
      <c r="E381">
        <v>27</v>
      </c>
      <c r="F381" s="2">
        <v>211.5</v>
      </c>
      <c r="G381">
        <v>0</v>
      </c>
      <c r="H381">
        <v>2</v>
      </c>
      <c r="I381" s="3">
        <f>Table134[Age]/$E$1</f>
        <v>0.33750000000000002</v>
      </c>
      <c r="J381" s="3">
        <f>LOG10(Table134[Fare] + 1)</f>
        <v>2.3273589343863303</v>
      </c>
      <c r="K381" s="5">
        <v>1</v>
      </c>
      <c r="L381">
        <v>0</v>
      </c>
      <c r="M381">
        <f t="shared" si="25"/>
        <v>1</v>
      </c>
      <c r="N381">
        <f t="shared" si="26"/>
        <v>0</v>
      </c>
      <c r="O381">
        <f>IF(Table134[Sex]="male",1,0)</f>
        <v>1</v>
      </c>
      <c r="P381">
        <v>1</v>
      </c>
      <c r="AC381" s="3">
        <f>SUMPRODUCT(Table134[[#This Row],[SibSp]:[Ones]],$R$4:$AA$4)</f>
        <v>0.39723459080762002</v>
      </c>
      <c r="AD381" s="3">
        <f>SUMPRODUCT(Table134[[#This Row],[SibSp]:[Ones]],$R$5:$AA$5)</f>
        <v>0.18964455408122133</v>
      </c>
      <c r="AE381">
        <f t="shared" si="27"/>
        <v>0.39723459080762002</v>
      </c>
      <c r="AF381">
        <f t="shared" si="28"/>
        <v>0.18964455408122133</v>
      </c>
      <c r="AG381">
        <f t="shared" si="29"/>
        <v>0.5868791448888413</v>
      </c>
      <c r="AH381">
        <f>(Table134[[#This Row],[Survived]]-AG382)^2</f>
        <v>7.714228793562064E-2</v>
      </c>
    </row>
    <row r="382" spans="1:34" x14ac:dyDescent="0.35">
      <c r="A382">
        <v>0</v>
      </c>
      <c r="B382" t="s">
        <v>11</v>
      </c>
      <c r="C382">
        <v>3</v>
      </c>
      <c r="D382" t="s">
        <v>8</v>
      </c>
      <c r="E382">
        <v>20</v>
      </c>
      <c r="F382" s="2">
        <v>4.0125000000000002</v>
      </c>
      <c r="G382">
        <v>0</v>
      </c>
      <c r="H382">
        <v>0</v>
      </c>
      <c r="I382" s="3">
        <f>Table134[Age]/$E$1</f>
        <v>0.25</v>
      </c>
      <c r="J382" s="3">
        <f>LOG10(Table134[Fare] + 1)</f>
        <v>0.70005438562823874</v>
      </c>
      <c r="K382" s="5">
        <v>0</v>
      </c>
      <c r="L382">
        <v>0</v>
      </c>
      <c r="M382">
        <f t="shared" si="25"/>
        <v>0</v>
      </c>
      <c r="N382">
        <f t="shared" si="26"/>
        <v>1</v>
      </c>
      <c r="O382">
        <f>IF(Table134[Sex]="male",1,0)</f>
        <v>1</v>
      </c>
      <c r="P382">
        <v>1</v>
      </c>
      <c r="AC382" s="3">
        <f>SUMPRODUCT(Table134[[#This Row],[SibSp]:[Ones]],$R$4:$AA$4)</f>
        <v>0.16691798953052778</v>
      </c>
      <c r="AD382" s="3">
        <f>SUMPRODUCT(Table134[[#This Row],[SibSp]:[Ones]],$R$5:$AA$5)</f>
        <v>0.11082701570920761</v>
      </c>
      <c r="AE382">
        <f t="shared" si="27"/>
        <v>0.16691798953052778</v>
      </c>
      <c r="AF382">
        <f t="shared" si="28"/>
        <v>0.11082701570920761</v>
      </c>
      <c r="AG382">
        <f t="shared" si="29"/>
        <v>0.27774500523973539</v>
      </c>
      <c r="AH382">
        <f>(Table134[[#This Row],[Survived]]-AG383)^2</f>
        <v>7.714228793562064E-2</v>
      </c>
    </row>
    <row r="383" spans="1:34" x14ac:dyDescent="0.35">
      <c r="A383">
        <v>0</v>
      </c>
      <c r="B383" t="s">
        <v>9</v>
      </c>
      <c r="C383">
        <v>3</v>
      </c>
      <c r="D383" t="s">
        <v>8</v>
      </c>
      <c r="E383">
        <v>19</v>
      </c>
      <c r="F383" s="2">
        <v>7.7750000000000004</v>
      </c>
      <c r="G383">
        <v>0</v>
      </c>
      <c r="H383">
        <v>0</v>
      </c>
      <c r="I383" s="3">
        <f>Table134[Age]/$E$1</f>
        <v>0.23749999999999999</v>
      </c>
      <c r="J383" s="3">
        <f>LOG10(Table134[Fare] + 1)</f>
        <v>0.94324712513786169</v>
      </c>
      <c r="K383" s="5">
        <v>0</v>
      </c>
      <c r="L383">
        <v>0</v>
      </c>
      <c r="M383">
        <f t="shared" si="25"/>
        <v>0</v>
      </c>
      <c r="N383">
        <f t="shared" si="26"/>
        <v>1</v>
      </c>
      <c r="O383">
        <f>IF(Table134[Sex]="male",1,0)</f>
        <v>1</v>
      </c>
      <c r="P383">
        <v>1</v>
      </c>
      <c r="AC383" s="3">
        <f>SUMPRODUCT(Table134[[#This Row],[SibSp]:[Ones]],$R$4:$AA$4)</f>
        <v>0.16691798953052778</v>
      </c>
      <c r="AD383" s="3">
        <f>SUMPRODUCT(Table134[[#This Row],[SibSp]:[Ones]],$R$5:$AA$5)</f>
        <v>0.11082701570920761</v>
      </c>
      <c r="AE383">
        <f t="shared" si="27"/>
        <v>0.16691798953052778</v>
      </c>
      <c r="AF383">
        <f t="shared" si="28"/>
        <v>0.11082701570920761</v>
      </c>
      <c r="AG383">
        <f t="shared" si="29"/>
        <v>0.27774500523973539</v>
      </c>
      <c r="AH383">
        <f>(Table134[[#This Row],[Survived]]-AG384)^2</f>
        <v>0.1892208740492948</v>
      </c>
    </row>
    <row r="384" spans="1:34" x14ac:dyDescent="0.35">
      <c r="A384">
        <v>1</v>
      </c>
      <c r="B384" t="s">
        <v>11</v>
      </c>
      <c r="C384">
        <v>1</v>
      </c>
      <c r="D384" t="s">
        <v>10</v>
      </c>
      <c r="E384">
        <v>42</v>
      </c>
      <c r="F384" s="2">
        <v>227.52500000000001</v>
      </c>
      <c r="G384">
        <v>0</v>
      </c>
      <c r="H384">
        <v>0</v>
      </c>
      <c r="I384" s="3">
        <f>Table134[Age]/$E$1</f>
        <v>0.52500000000000002</v>
      </c>
      <c r="J384" s="3">
        <f>LOG10(Table134[Fare] + 1)</f>
        <v>2.3589337176143736</v>
      </c>
      <c r="K384" s="5">
        <v>1</v>
      </c>
      <c r="L384">
        <v>0</v>
      </c>
      <c r="M384">
        <f t="shared" si="25"/>
        <v>1</v>
      </c>
      <c r="N384">
        <f t="shared" si="26"/>
        <v>0</v>
      </c>
      <c r="O384">
        <f>IF(Table134[Sex]="male",1,0)</f>
        <v>0</v>
      </c>
      <c r="P384">
        <v>1</v>
      </c>
      <c r="AC384" s="3">
        <f>SUMPRODUCT(Table134[[#This Row],[SibSp]:[Ones]],$R$4:$AA$4)</f>
        <v>0.24535070342085169</v>
      </c>
      <c r="AD384" s="3">
        <f>SUMPRODUCT(Table134[[#This Row],[SibSp]:[Ones]],$R$5:$AA$5)</f>
        <v>0.18964455408122133</v>
      </c>
      <c r="AE384">
        <f t="shared" si="27"/>
        <v>0.24535070342085169</v>
      </c>
      <c r="AF384">
        <f t="shared" si="28"/>
        <v>0.18964455408122133</v>
      </c>
      <c r="AG384">
        <f t="shared" si="29"/>
        <v>0.43499525750207302</v>
      </c>
      <c r="AH384">
        <f>(Table134[[#This Row],[Survived]]-AG385)^2</f>
        <v>0.29611861413546142</v>
      </c>
    </row>
    <row r="385" spans="1:34" x14ac:dyDescent="0.35">
      <c r="A385">
        <v>1</v>
      </c>
      <c r="B385" t="s">
        <v>11</v>
      </c>
      <c r="C385">
        <v>3</v>
      </c>
      <c r="D385" t="s">
        <v>10</v>
      </c>
      <c r="E385">
        <v>1</v>
      </c>
      <c r="F385" s="2">
        <v>15.7417</v>
      </c>
      <c r="G385">
        <v>0</v>
      </c>
      <c r="H385">
        <v>2</v>
      </c>
      <c r="I385" s="3">
        <f>Table134[Age]/$E$1</f>
        <v>1.2500000000000001E-2</v>
      </c>
      <c r="J385" s="3">
        <f>LOG10(Table134[Fare] + 1)</f>
        <v>1.2237995553975871</v>
      </c>
      <c r="K385" s="5">
        <v>0</v>
      </c>
      <c r="L385">
        <v>0</v>
      </c>
      <c r="M385">
        <f t="shared" si="25"/>
        <v>1</v>
      </c>
      <c r="N385">
        <f t="shared" si="26"/>
        <v>0</v>
      </c>
      <c r="O385">
        <f>IF(Table134[Sex]="male",1,0)</f>
        <v>0</v>
      </c>
      <c r="P385">
        <v>1</v>
      </c>
      <c r="AC385" s="3">
        <f>SUMPRODUCT(Table134[[#This Row],[SibSp]:[Ones]],$R$4:$AA$4)</f>
        <v>0.34257194264050683</v>
      </c>
      <c r="AD385" s="3">
        <f>SUMPRODUCT(Table134[[#This Row],[SibSp]:[Ones]],$R$5:$AA$5)</f>
        <v>0.11326023936998597</v>
      </c>
      <c r="AE385">
        <f t="shared" si="27"/>
        <v>0.34257194264050683</v>
      </c>
      <c r="AF385">
        <f t="shared" si="28"/>
        <v>0.11326023936998597</v>
      </c>
      <c r="AG385">
        <f t="shared" si="29"/>
        <v>0.4558321820104928</v>
      </c>
      <c r="AH385">
        <f>(Table134[[#This Row],[Survived]]-AG386)^2</f>
        <v>0.48448797655722153</v>
      </c>
    </row>
    <row r="386" spans="1:34" x14ac:dyDescent="0.35">
      <c r="A386">
        <v>0</v>
      </c>
      <c r="B386" t="s">
        <v>9</v>
      </c>
      <c r="C386">
        <v>3</v>
      </c>
      <c r="D386" t="s">
        <v>8</v>
      </c>
      <c r="E386">
        <v>32</v>
      </c>
      <c r="F386" s="2">
        <v>7.9249999999999998</v>
      </c>
      <c r="G386">
        <v>0</v>
      </c>
      <c r="H386">
        <v>0</v>
      </c>
      <c r="I386" s="3">
        <f>Table134[Age]/$E$1</f>
        <v>0.4</v>
      </c>
      <c r="J386" s="3">
        <f>LOG10(Table134[Fare] + 1)</f>
        <v>0.95060822478423079</v>
      </c>
      <c r="K386" s="5">
        <v>0</v>
      </c>
      <c r="L386">
        <v>0</v>
      </c>
      <c r="M386">
        <f t="shared" si="25"/>
        <v>1</v>
      </c>
      <c r="N386">
        <f t="shared" si="26"/>
        <v>0</v>
      </c>
      <c r="O386">
        <f>IF(Table134[Sex]="male",1,0)</f>
        <v>1</v>
      </c>
      <c r="P386">
        <v>1</v>
      </c>
      <c r="AC386" s="3">
        <f>SUMPRODUCT(Table134[[#This Row],[SibSp]:[Ones]],$R$4:$AA$4)</f>
        <v>0.1906880552537385</v>
      </c>
      <c r="AD386" s="3">
        <f>SUMPRODUCT(Table134[[#This Row],[SibSp]:[Ones]],$R$5:$AA$5)</f>
        <v>0.11326023936998597</v>
      </c>
      <c r="AE386">
        <f t="shared" si="27"/>
        <v>0.1906880552537385</v>
      </c>
      <c r="AF386">
        <f t="shared" si="28"/>
        <v>0.11326023936998597</v>
      </c>
      <c r="AG386">
        <f t="shared" si="29"/>
        <v>0.30394829462372447</v>
      </c>
      <c r="AH386">
        <f>(Table134[[#This Row],[Survived]]-AG387)^2</f>
        <v>0.1892208740492948</v>
      </c>
    </row>
    <row r="387" spans="1:34" x14ac:dyDescent="0.35">
      <c r="A387">
        <v>1</v>
      </c>
      <c r="B387" t="s">
        <v>9</v>
      </c>
      <c r="C387">
        <v>1</v>
      </c>
      <c r="D387" t="s">
        <v>10</v>
      </c>
      <c r="E387">
        <v>35</v>
      </c>
      <c r="F387" s="2">
        <v>52</v>
      </c>
      <c r="G387">
        <v>1</v>
      </c>
      <c r="H387">
        <v>0</v>
      </c>
      <c r="I387" s="3">
        <f>Table134[Age]/$E$1</f>
        <v>0.4375</v>
      </c>
      <c r="J387" s="3">
        <f>LOG10(Table134[Fare] + 1)</f>
        <v>1.7242758696007889</v>
      </c>
      <c r="K387" s="5">
        <v>1</v>
      </c>
      <c r="L387">
        <v>0</v>
      </c>
      <c r="M387">
        <f t="shared" si="25"/>
        <v>1</v>
      </c>
      <c r="N387">
        <f t="shared" si="26"/>
        <v>0</v>
      </c>
      <c r="O387">
        <f>IF(Table134[Sex]="male",1,0)</f>
        <v>0</v>
      </c>
      <c r="P387">
        <v>1</v>
      </c>
      <c r="AC387" s="3">
        <f>SUMPRODUCT(Table134[[#This Row],[SibSp]:[Ones]],$R$4:$AA$4)</f>
        <v>0.24535070342085169</v>
      </c>
      <c r="AD387" s="3">
        <f>SUMPRODUCT(Table134[[#This Row],[SibSp]:[Ones]],$R$5:$AA$5)</f>
        <v>0.18964455408122133</v>
      </c>
      <c r="AE387">
        <f t="shared" si="27"/>
        <v>0.24535070342085169</v>
      </c>
      <c r="AF387">
        <f t="shared" si="28"/>
        <v>0.18964455408122133</v>
      </c>
      <c r="AG387">
        <f t="shared" si="29"/>
        <v>0.43499525750207302</v>
      </c>
      <c r="AH387">
        <f>(Table134[[#This Row],[Survived]]-AG388)^2</f>
        <v>0.48448797655722153</v>
      </c>
    </row>
    <row r="388" spans="1:34" x14ac:dyDescent="0.35">
      <c r="A388">
        <v>0</v>
      </c>
      <c r="B388" t="s">
        <v>9</v>
      </c>
      <c r="C388">
        <v>3</v>
      </c>
      <c r="D388" t="s">
        <v>8</v>
      </c>
      <c r="F388" s="2">
        <v>7.8958000000000004</v>
      </c>
      <c r="G388">
        <v>0</v>
      </c>
      <c r="H388">
        <v>0</v>
      </c>
      <c r="I388" s="3">
        <f>Table134[Age]/$E$1</f>
        <v>0</v>
      </c>
      <c r="J388" s="3">
        <f>LOG10(Table134[Fare] + 1)</f>
        <v>0.94918501031343461</v>
      </c>
      <c r="K388" s="5">
        <v>0</v>
      </c>
      <c r="L388">
        <v>0</v>
      </c>
      <c r="M388">
        <f t="shared" ref="M388:M451" si="30">IF(Embarked="S",1,0)</f>
        <v>1</v>
      </c>
      <c r="N388">
        <f t="shared" ref="N388:N451" si="31">IF(Embarked="C",1,0)</f>
        <v>0</v>
      </c>
      <c r="O388">
        <f>IF(Table134[Sex]="male",1,0)</f>
        <v>1</v>
      </c>
      <c r="P388">
        <v>1</v>
      </c>
      <c r="AC388" s="3">
        <f>SUMPRODUCT(Table134[[#This Row],[SibSp]:[Ones]],$R$4:$AA$4)</f>
        <v>0.1906880552537385</v>
      </c>
      <c r="AD388" s="3">
        <f>SUMPRODUCT(Table134[[#This Row],[SibSp]:[Ones]],$R$5:$AA$5)</f>
        <v>0.11326023936998597</v>
      </c>
      <c r="AE388">
        <f t="shared" si="27"/>
        <v>0.1906880552537385</v>
      </c>
      <c r="AF388">
        <f t="shared" si="28"/>
        <v>0.11326023936998597</v>
      </c>
      <c r="AG388">
        <f t="shared" si="29"/>
        <v>0.30394829462372447</v>
      </c>
      <c r="AH388">
        <f>(Table134[[#This Row],[Survived]]-AG389)^2</f>
        <v>9.2384565804670415E-2</v>
      </c>
    </row>
    <row r="389" spans="1:34" x14ac:dyDescent="0.35">
      <c r="A389">
        <v>0</v>
      </c>
      <c r="B389" t="s">
        <v>9</v>
      </c>
      <c r="C389">
        <v>2</v>
      </c>
      <c r="D389" t="s">
        <v>8</v>
      </c>
      <c r="E389">
        <v>18</v>
      </c>
      <c r="F389" s="2">
        <v>73.5</v>
      </c>
      <c r="G389">
        <v>0</v>
      </c>
      <c r="H389">
        <v>0</v>
      </c>
      <c r="I389" s="3">
        <f>Table134[Age]/$E$1</f>
        <v>0.22500000000000001</v>
      </c>
      <c r="J389" s="3">
        <f>LOG10(Table134[Fare] + 1)</f>
        <v>1.8721562727482928</v>
      </c>
      <c r="K389" s="5">
        <v>0</v>
      </c>
      <c r="L389">
        <v>1</v>
      </c>
      <c r="M389">
        <f t="shared" si="30"/>
        <v>1</v>
      </c>
      <c r="N389">
        <f t="shared" si="31"/>
        <v>0</v>
      </c>
      <c r="O389">
        <f>IF(Table134[Sex]="male",1,0)</f>
        <v>1</v>
      </c>
      <c r="P389">
        <v>1</v>
      </c>
      <c r="AC389" s="3">
        <f>SUMPRODUCT(Table134[[#This Row],[SibSp]:[Ones]],$R$4:$AA$4)</f>
        <v>0.1906880552537385</v>
      </c>
      <c r="AD389" s="3">
        <f>SUMPRODUCT(Table134[[#This Row],[SibSp]:[Ones]],$R$5:$AA$5)</f>
        <v>0.11326023936998597</v>
      </c>
      <c r="AE389">
        <f t="shared" ref="AE389:AE452" si="32">IF(AC389&lt;0,0,AC389)</f>
        <v>0.1906880552537385</v>
      </c>
      <c r="AF389">
        <f t="shared" ref="AF389:AF452" si="33">IF(AD389&lt;0,0,AD389)</f>
        <v>0.11326023936998597</v>
      </c>
      <c r="AG389">
        <f t="shared" ref="AG389:AG452" si="34">AE389+AF389</f>
        <v>0.30394829462372447</v>
      </c>
      <c r="AH389">
        <f>(Table134[[#This Row],[Survived]]-AG390)^2</f>
        <v>0.18458098537947587</v>
      </c>
    </row>
    <row r="390" spans="1:34" x14ac:dyDescent="0.35">
      <c r="A390">
        <v>0</v>
      </c>
      <c r="B390" t="s">
        <v>9</v>
      </c>
      <c r="C390">
        <v>3</v>
      </c>
      <c r="D390" t="s">
        <v>8</v>
      </c>
      <c r="E390">
        <v>1</v>
      </c>
      <c r="F390" s="2">
        <v>46.9</v>
      </c>
      <c r="G390">
        <v>5</v>
      </c>
      <c r="H390">
        <v>2</v>
      </c>
      <c r="I390" s="3">
        <f>Table134[Age]/$E$1</f>
        <v>1.2500000000000001E-2</v>
      </c>
      <c r="J390" s="3">
        <f>LOG10(Table134[Fare] + 1)</f>
        <v>1.6803355134145632</v>
      </c>
      <c r="K390" s="5">
        <v>0</v>
      </c>
      <c r="L390">
        <v>0</v>
      </c>
      <c r="M390">
        <f t="shared" si="30"/>
        <v>0</v>
      </c>
      <c r="N390">
        <f t="shared" si="31"/>
        <v>0</v>
      </c>
      <c r="O390">
        <f>IF(Table134[Sex]="male",1,0)</f>
        <v>1</v>
      </c>
      <c r="P390">
        <v>1</v>
      </c>
      <c r="AC390" s="3">
        <f>SUMPRODUCT(Table134[[#This Row],[SibSp]:[Ones]],$R$4:$AA$4)</f>
        <v>0.31880187691729611</v>
      </c>
      <c r="AD390" s="3">
        <f>SUMPRODUCT(Table134[[#This Row],[SibSp]:[Ones]],$R$5:$AA$5)</f>
        <v>0.11082701570920761</v>
      </c>
      <c r="AE390">
        <f t="shared" si="32"/>
        <v>0.31880187691729611</v>
      </c>
      <c r="AF390">
        <f t="shared" si="33"/>
        <v>0.11082701570920761</v>
      </c>
      <c r="AG390">
        <f t="shared" si="34"/>
        <v>0.42962889262650372</v>
      </c>
      <c r="AH390">
        <f>(Table134[[#This Row],[Survived]]-AG391)^2</f>
        <v>7.714228793562064E-2</v>
      </c>
    </row>
    <row r="391" spans="1:34" x14ac:dyDescent="0.35">
      <c r="A391">
        <v>1</v>
      </c>
      <c r="B391" t="s">
        <v>9</v>
      </c>
      <c r="C391">
        <v>2</v>
      </c>
      <c r="D391" t="s">
        <v>10</v>
      </c>
      <c r="E391">
        <v>36</v>
      </c>
      <c r="F391" s="2">
        <v>13</v>
      </c>
      <c r="G391">
        <v>0</v>
      </c>
      <c r="H391">
        <v>0</v>
      </c>
      <c r="I391" s="3">
        <f>Table134[Age]/$E$1</f>
        <v>0.45</v>
      </c>
      <c r="J391" s="3">
        <f>LOG10(Table134[Fare] + 1)</f>
        <v>1.146128035678238</v>
      </c>
      <c r="K391" s="5">
        <v>0</v>
      </c>
      <c r="L391">
        <v>1</v>
      </c>
      <c r="M391">
        <f t="shared" si="30"/>
        <v>0</v>
      </c>
      <c r="N391">
        <f t="shared" si="31"/>
        <v>1</v>
      </c>
      <c r="O391">
        <f>IF(Table134[Sex]="male",1,0)</f>
        <v>0</v>
      </c>
      <c r="P391">
        <v>1</v>
      </c>
      <c r="AC391" s="3">
        <f>SUMPRODUCT(Table134[[#This Row],[SibSp]:[Ones]],$R$4:$AA$4)</f>
        <v>0.16691798953052778</v>
      </c>
      <c r="AD391" s="3">
        <f>SUMPRODUCT(Table134[[#This Row],[SibSp]:[Ones]],$R$5:$AA$5)</f>
        <v>0.11082701570920761</v>
      </c>
      <c r="AE391">
        <f t="shared" si="32"/>
        <v>0.16691798953052778</v>
      </c>
      <c r="AF391">
        <f t="shared" si="33"/>
        <v>0.11082701570920761</v>
      </c>
      <c r="AG391">
        <f t="shared" si="34"/>
        <v>0.27774500523973539</v>
      </c>
      <c r="AH391">
        <f>(Table134[[#This Row],[Survived]]-AG392)^2</f>
        <v>0.48448797655722153</v>
      </c>
    </row>
    <row r="392" spans="1:34" x14ac:dyDescent="0.35">
      <c r="A392">
        <v>0</v>
      </c>
      <c r="B392" t="s">
        <v>12</v>
      </c>
      <c r="C392">
        <v>3</v>
      </c>
      <c r="D392" t="s">
        <v>8</v>
      </c>
      <c r="F392" s="2">
        <v>7.7291999999999996</v>
      </c>
      <c r="G392">
        <v>0</v>
      </c>
      <c r="H392">
        <v>0</v>
      </c>
      <c r="I392" s="3">
        <f>Table134[Age]/$E$1</f>
        <v>0</v>
      </c>
      <c r="J392" s="3">
        <f>LOG10(Table134[Fare] + 1)</f>
        <v>0.94097444399129115</v>
      </c>
      <c r="K392" s="5">
        <v>0</v>
      </c>
      <c r="L392">
        <v>0</v>
      </c>
      <c r="M392">
        <f t="shared" si="30"/>
        <v>1</v>
      </c>
      <c r="N392">
        <f t="shared" si="31"/>
        <v>0</v>
      </c>
      <c r="O392">
        <f>IF(Table134[Sex]="male",1,0)</f>
        <v>1</v>
      </c>
      <c r="P392">
        <v>1</v>
      </c>
      <c r="AC392" s="3">
        <f>SUMPRODUCT(Table134[[#This Row],[SibSp]:[Ones]],$R$4:$AA$4)</f>
        <v>0.1906880552537385</v>
      </c>
      <c r="AD392" s="3">
        <f>SUMPRODUCT(Table134[[#This Row],[SibSp]:[Ones]],$R$5:$AA$5)</f>
        <v>0.11326023936998597</v>
      </c>
      <c r="AE392">
        <f t="shared" si="32"/>
        <v>0.1906880552537385</v>
      </c>
      <c r="AF392">
        <f t="shared" si="33"/>
        <v>0.11326023936998597</v>
      </c>
      <c r="AG392">
        <f t="shared" si="34"/>
        <v>0.30394829462372447</v>
      </c>
      <c r="AH392">
        <f>(Table134[[#This Row],[Survived]]-AG393)^2</f>
        <v>9.2384565804670415E-2</v>
      </c>
    </row>
    <row r="393" spans="1:34" x14ac:dyDescent="0.35">
      <c r="A393">
        <v>1</v>
      </c>
      <c r="B393" t="s">
        <v>11</v>
      </c>
      <c r="C393">
        <v>2</v>
      </c>
      <c r="D393" t="s">
        <v>10</v>
      </c>
      <c r="E393">
        <v>17</v>
      </c>
      <c r="F393" s="2">
        <v>12</v>
      </c>
      <c r="G393">
        <v>0</v>
      </c>
      <c r="H393">
        <v>0</v>
      </c>
      <c r="I393" s="3">
        <f>Table134[Age]/$E$1</f>
        <v>0.21249999999999999</v>
      </c>
      <c r="J393" s="3">
        <f>LOG10(Table134[Fare] + 1)</f>
        <v>1.1139433523068367</v>
      </c>
      <c r="K393" s="5">
        <v>0</v>
      </c>
      <c r="L393">
        <v>1</v>
      </c>
      <c r="M393">
        <f t="shared" si="30"/>
        <v>1</v>
      </c>
      <c r="N393">
        <f t="shared" si="31"/>
        <v>0</v>
      </c>
      <c r="O393">
        <f>IF(Table134[Sex]="male",1,0)</f>
        <v>0</v>
      </c>
      <c r="P393">
        <v>1</v>
      </c>
      <c r="AC393" s="3">
        <f>SUMPRODUCT(Table134[[#This Row],[SibSp]:[Ones]],$R$4:$AA$4)</f>
        <v>0.1906880552537385</v>
      </c>
      <c r="AD393" s="3">
        <f>SUMPRODUCT(Table134[[#This Row],[SibSp]:[Ones]],$R$5:$AA$5)</f>
        <v>0.11326023936998597</v>
      </c>
      <c r="AE393">
        <f t="shared" si="32"/>
        <v>0.1906880552537385</v>
      </c>
      <c r="AF393">
        <f t="shared" si="33"/>
        <v>0.11326023936998597</v>
      </c>
      <c r="AG393">
        <f t="shared" si="34"/>
        <v>0.30394829462372447</v>
      </c>
      <c r="AH393">
        <f>(Table134[[#This Row],[Survived]]-AG394)^2</f>
        <v>0.17066884092777498</v>
      </c>
    </row>
    <row r="394" spans="1:34" x14ac:dyDescent="0.35">
      <c r="A394">
        <v>1</v>
      </c>
      <c r="B394" t="s">
        <v>9</v>
      </c>
      <c r="C394">
        <v>1</v>
      </c>
      <c r="D394" t="s">
        <v>8</v>
      </c>
      <c r="E394">
        <v>36</v>
      </c>
      <c r="F394" s="2">
        <v>120</v>
      </c>
      <c r="G394">
        <v>1</v>
      </c>
      <c r="H394">
        <v>2</v>
      </c>
      <c r="I394" s="3">
        <f>Table134[Age]/$E$1</f>
        <v>0.45</v>
      </c>
      <c r="J394" s="3">
        <f>LOG10(Table134[Fare] + 1)</f>
        <v>2.0827853703164503</v>
      </c>
      <c r="K394" s="5">
        <v>1</v>
      </c>
      <c r="L394">
        <v>0</v>
      </c>
      <c r="M394">
        <f t="shared" si="30"/>
        <v>1</v>
      </c>
      <c r="N394">
        <f t="shared" si="31"/>
        <v>0</v>
      </c>
      <c r="O394">
        <f>IF(Table134[Sex]="male",1,0)</f>
        <v>1</v>
      </c>
      <c r="P394">
        <v>1</v>
      </c>
      <c r="AC394" s="3">
        <f>SUMPRODUCT(Table134[[#This Row],[SibSp]:[Ones]],$R$4:$AA$4)</f>
        <v>0.39723459080762002</v>
      </c>
      <c r="AD394" s="3">
        <f>SUMPRODUCT(Table134[[#This Row],[SibSp]:[Ones]],$R$5:$AA$5)</f>
        <v>0.18964455408122133</v>
      </c>
      <c r="AE394">
        <f t="shared" si="32"/>
        <v>0.39723459080762002</v>
      </c>
      <c r="AF394">
        <f t="shared" si="33"/>
        <v>0.18964455408122133</v>
      </c>
      <c r="AG394">
        <f t="shared" si="34"/>
        <v>0.5868791448888413</v>
      </c>
      <c r="AH394">
        <f>(Table134[[#This Row],[Survived]]-AG395)^2</f>
        <v>0.52165227745614984</v>
      </c>
    </row>
    <row r="395" spans="1:34" x14ac:dyDescent="0.35">
      <c r="A395">
        <v>1</v>
      </c>
      <c r="B395" t="s">
        <v>9</v>
      </c>
      <c r="C395">
        <v>3</v>
      </c>
      <c r="D395" t="s">
        <v>8</v>
      </c>
      <c r="E395">
        <v>21</v>
      </c>
      <c r="F395" s="2">
        <v>7.7957999999999998</v>
      </c>
      <c r="G395">
        <v>0</v>
      </c>
      <c r="H395">
        <v>0</v>
      </c>
      <c r="I395" s="3">
        <f>Table134[Age]/$E$1</f>
        <v>0.26250000000000001</v>
      </c>
      <c r="J395" s="3">
        <f>LOG10(Table134[Fare] + 1)</f>
        <v>0.94427534575879857</v>
      </c>
      <c r="K395" s="5">
        <v>0</v>
      </c>
      <c r="L395">
        <v>0</v>
      </c>
      <c r="M395">
        <f t="shared" si="30"/>
        <v>0</v>
      </c>
      <c r="N395">
        <f t="shared" si="31"/>
        <v>1</v>
      </c>
      <c r="O395">
        <f>IF(Table134[Sex]="male",1,0)</f>
        <v>1</v>
      </c>
      <c r="P395">
        <v>1</v>
      </c>
      <c r="AC395" s="3">
        <f>SUMPRODUCT(Table134[[#This Row],[SibSp]:[Ones]],$R$4:$AA$4)</f>
        <v>0.16691798953052778</v>
      </c>
      <c r="AD395" s="3">
        <f>SUMPRODUCT(Table134[[#This Row],[SibSp]:[Ones]],$R$5:$AA$5)</f>
        <v>0.11082701570920761</v>
      </c>
      <c r="AE395">
        <f t="shared" si="32"/>
        <v>0.16691798953052778</v>
      </c>
      <c r="AF395">
        <f t="shared" si="33"/>
        <v>0.11082701570920761</v>
      </c>
      <c r="AG395">
        <f t="shared" si="34"/>
        <v>0.27774500523973539</v>
      </c>
      <c r="AH395">
        <f>(Table134[[#This Row],[Survived]]-AG396)^2</f>
        <v>0.48448797655722153</v>
      </c>
    </row>
    <row r="396" spans="1:34" x14ac:dyDescent="0.35">
      <c r="A396">
        <v>0</v>
      </c>
      <c r="B396" t="s">
        <v>9</v>
      </c>
      <c r="C396">
        <v>3</v>
      </c>
      <c r="D396" t="s">
        <v>8</v>
      </c>
      <c r="E396">
        <v>28</v>
      </c>
      <c r="F396" s="2">
        <v>7.9249999999999998</v>
      </c>
      <c r="G396">
        <v>2</v>
      </c>
      <c r="H396">
        <v>0</v>
      </c>
      <c r="I396" s="3">
        <f>Table134[Age]/$E$1</f>
        <v>0.35</v>
      </c>
      <c r="J396" s="3">
        <f>LOG10(Table134[Fare] + 1)</f>
        <v>0.95060822478423079</v>
      </c>
      <c r="K396" s="5">
        <v>0</v>
      </c>
      <c r="L396">
        <v>0</v>
      </c>
      <c r="M396">
        <f t="shared" si="30"/>
        <v>1</v>
      </c>
      <c r="N396">
        <f t="shared" si="31"/>
        <v>0</v>
      </c>
      <c r="O396">
        <f>IF(Table134[Sex]="male",1,0)</f>
        <v>1</v>
      </c>
      <c r="P396">
        <v>1</v>
      </c>
      <c r="AC396" s="3">
        <f>SUMPRODUCT(Table134[[#This Row],[SibSp]:[Ones]],$R$4:$AA$4)</f>
        <v>0.1906880552537385</v>
      </c>
      <c r="AD396" s="3">
        <f>SUMPRODUCT(Table134[[#This Row],[SibSp]:[Ones]],$R$5:$AA$5)</f>
        <v>0.11326023936998597</v>
      </c>
      <c r="AE396">
        <f t="shared" si="32"/>
        <v>0.1906880552537385</v>
      </c>
      <c r="AF396">
        <f t="shared" si="33"/>
        <v>0.11326023936998597</v>
      </c>
      <c r="AG396">
        <f t="shared" si="34"/>
        <v>0.30394829462372447</v>
      </c>
      <c r="AH396">
        <f>(Table134[[#This Row],[Survived]]-AG397)^2</f>
        <v>0.1892208740492948</v>
      </c>
    </row>
    <row r="397" spans="1:34" x14ac:dyDescent="0.35">
      <c r="A397">
        <v>1</v>
      </c>
      <c r="B397" t="s">
        <v>11</v>
      </c>
      <c r="C397">
        <v>1</v>
      </c>
      <c r="D397" t="s">
        <v>10</v>
      </c>
      <c r="E397">
        <v>23</v>
      </c>
      <c r="F397" s="2">
        <v>113.27500000000001</v>
      </c>
      <c r="G397">
        <v>1</v>
      </c>
      <c r="H397">
        <v>0</v>
      </c>
      <c r="I397" s="3">
        <f>Table134[Age]/$E$1</f>
        <v>0.28749999999999998</v>
      </c>
      <c r="J397" s="3">
        <f>LOG10(Table134[Fare] + 1)</f>
        <v>2.0579512299613683</v>
      </c>
      <c r="K397" s="5">
        <v>1</v>
      </c>
      <c r="L397">
        <v>0</v>
      </c>
      <c r="M397">
        <f t="shared" si="30"/>
        <v>1</v>
      </c>
      <c r="N397">
        <f t="shared" si="31"/>
        <v>0</v>
      </c>
      <c r="O397">
        <f>IF(Table134[Sex]="male",1,0)</f>
        <v>0</v>
      </c>
      <c r="P397">
        <v>1</v>
      </c>
      <c r="AC397" s="3">
        <f>SUMPRODUCT(Table134[[#This Row],[SibSp]:[Ones]],$R$4:$AA$4)</f>
        <v>0.24535070342085169</v>
      </c>
      <c r="AD397" s="3">
        <f>SUMPRODUCT(Table134[[#This Row],[SibSp]:[Ones]],$R$5:$AA$5)</f>
        <v>0.18964455408122133</v>
      </c>
      <c r="AE397">
        <f t="shared" si="32"/>
        <v>0.24535070342085169</v>
      </c>
      <c r="AF397">
        <f t="shared" si="33"/>
        <v>0.18964455408122133</v>
      </c>
      <c r="AG397">
        <f t="shared" si="34"/>
        <v>0.43499525750207302</v>
      </c>
      <c r="AH397">
        <f>(Table134[[#This Row],[Survived]]-AG398)^2</f>
        <v>0.29611861413546142</v>
      </c>
    </row>
    <row r="398" spans="1:34" x14ac:dyDescent="0.35">
      <c r="A398">
        <v>1</v>
      </c>
      <c r="B398" t="s">
        <v>9</v>
      </c>
      <c r="C398">
        <v>3</v>
      </c>
      <c r="D398" t="s">
        <v>10</v>
      </c>
      <c r="E398">
        <v>24</v>
      </c>
      <c r="F398" s="2">
        <v>16.7</v>
      </c>
      <c r="G398">
        <v>0</v>
      </c>
      <c r="H398">
        <v>2</v>
      </c>
      <c r="I398" s="3">
        <f>Table134[Age]/$E$1</f>
        <v>0.3</v>
      </c>
      <c r="J398" s="3">
        <f>LOG10(Table134[Fare] + 1)</f>
        <v>1.2479732663618066</v>
      </c>
      <c r="K398" s="5">
        <v>0</v>
      </c>
      <c r="L398">
        <v>0</v>
      </c>
      <c r="M398">
        <f t="shared" si="30"/>
        <v>1</v>
      </c>
      <c r="N398">
        <f t="shared" si="31"/>
        <v>0</v>
      </c>
      <c r="O398">
        <f>IF(Table134[Sex]="male",1,0)</f>
        <v>0</v>
      </c>
      <c r="P398">
        <v>1</v>
      </c>
      <c r="AC398" s="3">
        <f>SUMPRODUCT(Table134[[#This Row],[SibSp]:[Ones]],$R$4:$AA$4)</f>
        <v>0.34257194264050683</v>
      </c>
      <c r="AD398" s="3">
        <f>SUMPRODUCT(Table134[[#This Row],[SibSp]:[Ones]],$R$5:$AA$5)</f>
        <v>0.11326023936998597</v>
      </c>
      <c r="AE398">
        <f t="shared" si="32"/>
        <v>0.34257194264050683</v>
      </c>
      <c r="AF398">
        <f t="shared" si="33"/>
        <v>0.11326023936998597</v>
      </c>
      <c r="AG398">
        <f t="shared" si="34"/>
        <v>0.4558321820104928</v>
      </c>
      <c r="AH398">
        <f>(Table134[[#This Row],[Survived]]-AG399)^2</f>
        <v>0.48448797655722153</v>
      </c>
    </row>
    <row r="399" spans="1:34" x14ac:dyDescent="0.35">
      <c r="A399">
        <v>0</v>
      </c>
      <c r="B399" t="s">
        <v>9</v>
      </c>
      <c r="C399">
        <v>3</v>
      </c>
      <c r="D399" t="s">
        <v>8</v>
      </c>
      <c r="E399">
        <v>22</v>
      </c>
      <c r="F399" s="2">
        <v>7.7957999999999998</v>
      </c>
      <c r="G399">
        <v>0</v>
      </c>
      <c r="H399">
        <v>0</v>
      </c>
      <c r="I399" s="3">
        <f>Table134[Age]/$E$1</f>
        <v>0.27500000000000002</v>
      </c>
      <c r="J399" s="3">
        <f>LOG10(Table134[Fare] + 1)</f>
        <v>0.94427534575879857</v>
      </c>
      <c r="K399" s="5">
        <v>0</v>
      </c>
      <c r="L399">
        <v>0</v>
      </c>
      <c r="M399">
        <f t="shared" si="30"/>
        <v>1</v>
      </c>
      <c r="N399">
        <f t="shared" si="31"/>
        <v>0</v>
      </c>
      <c r="O399">
        <f>IF(Table134[Sex]="male",1,0)</f>
        <v>1</v>
      </c>
      <c r="P399">
        <v>1</v>
      </c>
      <c r="AC399" s="3">
        <f>SUMPRODUCT(Table134[[#This Row],[SibSp]:[Ones]],$R$4:$AA$4)</f>
        <v>0.1906880552537385</v>
      </c>
      <c r="AD399" s="3">
        <f>SUMPRODUCT(Table134[[#This Row],[SibSp]:[Ones]],$R$5:$AA$5)</f>
        <v>0.11326023936998597</v>
      </c>
      <c r="AE399">
        <f t="shared" si="32"/>
        <v>0.1906880552537385</v>
      </c>
      <c r="AF399">
        <f t="shared" si="33"/>
        <v>0.11326023936998597</v>
      </c>
      <c r="AG399">
        <f t="shared" si="34"/>
        <v>0.30394829462372447</v>
      </c>
      <c r="AH399">
        <f>(Table134[[#This Row],[Survived]]-AG400)^2</f>
        <v>9.2384565804670415E-2</v>
      </c>
    </row>
    <row r="400" spans="1:34" x14ac:dyDescent="0.35">
      <c r="A400">
        <v>0</v>
      </c>
      <c r="B400" t="s">
        <v>9</v>
      </c>
      <c r="C400">
        <v>3</v>
      </c>
      <c r="D400" t="s">
        <v>10</v>
      </c>
      <c r="E400">
        <v>31</v>
      </c>
      <c r="F400" s="2">
        <v>7.8541999999999996</v>
      </c>
      <c r="G400">
        <v>0</v>
      </c>
      <c r="H400">
        <v>0</v>
      </c>
      <c r="I400" s="3">
        <f>Table134[Age]/$E$1</f>
        <v>0.38750000000000001</v>
      </c>
      <c r="J400" s="3">
        <f>LOG10(Table134[Fare] + 1)</f>
        <v>0.94714932766263737</v>
      </c>
      <c r="K400" s="5">
        <v>0</v>
      </c>
      <c r="L400">
        <v>0</v>
      </c>
      <c r="M400">
        <f t="shared" si="30"/>
        <v>1</v>
      </c>
      <c r="N400">
        <f t="shared" si="31"/>
        <v>0</v>
      </c>
      <c r="O400">
        <f>IF(Table134[Sex]="male",1,0)</f>
        <v>0</v>
      </c>
      <c r="P400">
        <v>1</v>
      </c>
      <c r="AC400" s="3">
        <f>SUMPRODUCT(Table134[[#This Row],[SibSp]:[Ones]],$R$4:$AA$4)</f>
        <v>0.1906880552537385</v>
      </c>
      <c r="AD400" s="3">
        <f>SUMPRODUCT(Table134[[#This Row],[SibSp]:[Ones]],$R$5:$AA$5)</f>
        <v>0.11326023936998597</v>
      </c>
      <c r="AE400">
        <f t="shared" si="32"/>
        <v>0.1906880552537385</v>
      </c>
      <c r="AF400">
        <f t="shared" si="33"/>
        <v>0.11326023936998597</v>
      </c>
      <c r="AG400">
        <f t="shared" si="34"/>
        <v>0.30394829462372447</v>
      </c>
      <c r="AH400">
        <f>(Table134[[#This Row],[Survived]]-AG401)^2</f>
        <v>9.2384565804670415E-2</v>
      </c>
    </row>
    <row r="401" spans="1:34" x14ac:dyDescent="0.35">
      <c r="A401">
        <v>0</v>
      </c>
      <c r="B401" t="s">
        <v>9</v>
      </c>
      <c r="C401">
        <v>2</v>
      </c>
      <c r="D401" t="s">
        <v>8</v>
      </c>
      <c r="E401">
        <v>46</v>
      </c>
      <c r="F401" s="2">
        <v>26</v>
      </c>
      <c r="G401">
        <v>0</v>
      </c>
      <c r="H401">
        <v>0</v>
      </c>
      <c r="I401" s="3">
        <f>Table134[Age]/$E$1</f>
        <v>0.57499999999999996</v>
      </c>
      <c r="J401" s="3">
        <f>LOG10(Table134[Fare] + 1)</f>
        <v>1.4313637641589874</v>
      </c>
      <c r="K401" s="5">
        <v>0</v>
      </c>
      <c r="L401">
        <v>1</v>
      </c>
      <c r="M401">
        <f t="shared" si="30"/>
        <v>1</v>
      </c>
      <c r="N401">
        <f t="shared" si="31"/>
        <v>0</v>
      </c>
      <c r="O401">
        <f>IF(Table134[Sex]="male",1,0)</f>
        <v>1</v>
      </c>
      <c r="P401">
        <v>1</v>
      </c>
      <c r="AC401" s="3">
        <f>SUMPRODUCT(Table134[[#This Row],[SibSp]:[Ones]],$R$4:$AA$4)</f>
        <v>0.1906880552537385</v>
      </c>
      <c r="AD401" s="3">
        <f>SUMPRODUCT(Table134[[#This Row],[SibSp]:[Ones]],$R$5:$AA$5)</f>
        <v>0.11326023936998597</v>
      </c>
      <c r="AE401">
        <f t="shared" si="32"/>
        <v>0.1906880552537385</v>
      </c>
      <c r="AF401">
        <f t="shared" si="33"/>
        <v>0.11326023936998597</v>
      </c>
      <c r="AG401">
        <f t="shared" si="34"/>
        <v>0.30394829462372447</v>
      </c>
      <c r="AH401">
        <f>(Table134[[#This Row],[Survived]]-AG402)^2</f>
        <v>9.2384565804670415E-2</v>
      </c>
    </row>
    <row r="402" spans="1:34" x14ac:dyDescent="0.35">
      <c r="A402">
        <v>0</v>
      </c>
      <c r="B402" t="s">
        <v>9</v>
      </c>
      <c r="C402">
        <v>2</v>
      </c>
      <c r="D402" t="s">
        <v>8</v>
      </c>
      <c r="E402">
        <v>23</v>
      </c>
      <c r="F402" s="2">
        <v>10.5</v>
      </c>
      <c r="G402">
        <v>0</v>
      </c>
      <c r="H402">
        <v>0</v>
      </c>
      <c r="I402" s="3">
        <f>Table134[Age]/$E$1</f>
        <v>0.28749999999999998</v>
      </c>
      <c r="J402" s="3">
        <f>LOG10(Table134[Fare] + 1)</f>
        <v>1.0606978403536116</v>
      </c>
      <c r="K402" s="5">
        <v>0</v>
      </c>
      <c r="L402">
        <v>1</v>
      </c>
      <c r="M402">
        <f t="shared" si="30"/>
        <v>1</v>
      </c>
      <c r="N402">
        <f t="shared" si="31"/>
        <v>0</v>
      </c>
      <c r="O402">
        <f>IF(Table134[Sex]="male",1,0)</f>
        <v>1</v>
      </c>
      <c r="P402">
        <v>1</v>
      </c>
      <c r="AC402" s="3">
        <f>SUMPRODUCT(Table134[[#This Row],[SibSp]:[Ones]],$R$4:$AA$4)</f>
        <v>0.1906880552537385</v>
      </c>
      <c r="AD402" s="3">
        <f>SUMPRODUCT(Table134[[#This Row],[SibSp]:[Ones]],$R$5:$AA$5)</f>
        <v>0.11326023936998597</v>
      </c>
      <c r="AE402">
        <f t="shared" si="32"/>
        <v>0.1906880552537385</v>
      </c>
      <c r="AF402">
        <f t="shared" si="33"/>
        <v>0.11326023936998597</v>
      </c>
      <c r="AG402">
        <f t="shared" si="34"/>
        <v>0.30394829462372447</v>
      </c>
      <c r="AH402">
        <f>(Table134[[#This Row],[Survived]]-AG403)^2</f>
        <v>9.2384565804670415E-2</v>
      </c>
    </row>
    <row r="403" spans="1:34" x14ac:dyDescent="0.35">
      <c r="A403">
        <v>1</v>
      </c>
      <c r="B403" t="s">
        <v>9</v>
      </c>
      <c r="C403">
        <v>2</v>
      </c>
      <c r="D403" t="s">
        <v>10</v>
      </c>
      <c r="E403">
        <v>28</v>
      </c>
      <c r="F403" s="2">
        <v>12.65</v>
      </c>
      <c r="G403">
        <v>0</v>
      </c>
      <c r="H403">
        <v>0</v>
      </c>
      <c r="I403" s="3">
        <f>Table134[Age]/$E$1</f>
        <v>0.35</v>
      </c>
      <c r="J403" s="3">
        <f>LOG10(Table134[Fare] + 1)</f>
        <v>1.1351326513767748</v>
      </c>
      <c r="K403" s="5">
        <v>0</v>
      </c>
      <c r="L403">
        <v>1</v>
      </c>
      <c r="M403">
        <f t="shared" si="30"/>
        <v>1</v>
      </c>
      <c r="N403">
        <f t="shared" si="31"/>
        <v>0</v>
      </c>
      <c r="O403">
        <f>IF(Table134[Sex]="male",1,0)</f>
        <v>0</v>
      </c>
      <c r="P403">
        <v>1</v>
      </c>
      <c r="AC403" s="3">
        <f>SUMPRODUCT(Table134[[#This Row],[SibSp]:[Ones]],$R$4:$AA$4)</f>
        <v>0.1906880552537385</v>
      </c>
      <c r="AD403" s="3">
        <f>SUMPRODUCT(Table134[[#This Row],[SibSp]:[Ones]],$R$5:$AA$5)</f>
        <v>0.11326023936998597</v>
      </c>
      <c r="AE403">
        <f t="shared" si="32"/>
        <v>0.1906880552537385</v>
      </c>
      <c r="AF403">
        <f t="shared" si="33"/>
        <v>0.11326023936998597</v>
      </c>
      <c r="AG403">
        <f t="shared" si="34"/>
        <v>0.30394829462372447</v>
      </c>
      <c r="AH403">
        <f>(Table134[[#This Row],[Survived]]-AG404)^2</f>
        <v>0.48448797655722153</v>
      </c>
    </row>
    <row r="404" spans="1:34" x14ac:dyDescent="0.35">
      <c r="A404">
        <v>1</v>
      </c>
      <c r="B404" t="s">
        <v>9</v>
      </c>
      <c r="C404">
        <v>3</v>
      </c>
      <c r="D404" t="s">
        <v>8</v>
      </c>
      <c r="E404">
        <v>39</v>
      </c>
      <c r="F404" s="2">
        <v>7.9249999999999998</v>
      </c>
      <c r="G404">
        <v>0</v>
      </c>
      <c r="H404">
        <v>0</v>
      </c>
      <c r="I404" s="3">
        <f>Table134[Age]/$E$1</f>
        <v>0.48749999999999999</v>
      </c>
      <c r="J404" s="3">
        <f>LOG10(Table134[Fare] + 1)</f>
        <v>0.95060822478423079</v>
      </c>
      <c r="K404" s="5">
        <v>0</v>
      </c>
      <c r="L404">
        <v>0</v>
      </c>
      <c r="M404">
        <f t="shared" si="30"/>
        <v>1</v>
      </c>
      <c r="N404">
        <f t="shared" si="31"/>
        <v>0</v>
      </c>
      <c r="O404">
        <f>IF(Table134[Sex]="male",1,0)</f>
        <v>1</v>
      </c>
      <c r="P404">
        <v>1</v>
      </c>
      <c r="AC404" s="3">
        <f>SUMPRODUCT(Table134[[#This Row],[SibSp]:[Ones]],$R$4:$AA$4)</f>
        <v>0.1906880552537385</v>
      </c>
      <c r="AD404" s="3">
        <f>SUMPRODUCT(Table134[[#This Row],[SibSp]:[Ones]],$R$5:$AA$5)</f>
        <v>0.11326023936998597</v>
      </c>
      <c r="AE404">
        <f t="shared" si="32"/>
        <v>0.1906880552537385</v>
      </c>
      <c r="AF404">
        <f t="shared" si="33"/>
        <v>0.11326023936998597</v>
      </c>
      <c r="AG404">
        <f t="shared" si="34"/>
        <v>0.30394829462372447</v>
      </c>
      <c r="AH404">
        <f>(Table134[[#This Row],[Survived]]-AG405)^2</f>
        <v>0.48448797655722153</v>
      </c>
    </row>
    <row r="405" spans="1:34" x14ac:dyDescent="0.35">
      <c r="A405">
        <v>0</v>
      </c>
      <c r="B405" t="s">
        <v>9</v>
      </c>
      <c r="C405">
        <v>3</v>
      </c>
      <c r="D405" t="s">
        <v>8</v>
      </c>
      <c r="E405">
        <v>26</v>
      </c>
      <c r="F405" s="2">
        <v>8.0500000000000007</v>
      </c>
      <c r="G405">
        <v>0</v>
      </c>
      <c r="H405">
        <v>0</v>
      </c>
      <c r="I405" s="3">
        <f>Table134[Age]/$E$1</f>
        <v>0.32500000000000001</v>
      </c>
      <c r="J405" s="3">
        <f>LOG10(Table134[Fare] + 1)</f>
        <v>0.9566485792052033</v>
      </c>
      <c r="K405" s="5">
        <v>0</v>
      </c>
      <c r="L405">
        <v>0</v>
      </c>
      <c r="M405">
        <f t="shared" si="30"/>
        <v>1</v>
      </c>
      <c r="N405">
        <f t="shared" si="31"/>
        <v>0</v>
      </c>
      <c r="O405">
        <f>IF(Table134[Sex]="male",1,0)</f>
        <v>1</v>
      </c>
      <c r="P405">
        <v>1</v>
      </c>
      <c r="AC405" s="3">
        <f>SUMPRODUCT(Table134[[#This Row],[SibSp]:[Ones]],$R$4:$AA$4)</f>
        <v>0.1906880552537385</v>
      </c>
      <c r="AD405" s="3">
        <f>SUMPRODUCT(Table134[[#This Row],[SibSp]:[Ones]],$R$5:$AA$5)</f>
        <v>0.11326023936998597</v>
      </c>
      <c r="AE405">
        <f t="shared" si="32"/>
        <v>0.1906880552537385</v>
      </c>
      <c r="AF405">
        <f t="shared" si="33"/>
        <v>0.11326023936998597</v>
      </c>
      <c r="AG405">
        <f t="shared" si="34"/>
        <v>0.30394829462372447</v>
      </c>
      <c r="AH405">
        <f>(Table134[[#This Row],[Survived]]-AG406)^2</f>
        <v>9.2384565804670415E-2</v>
      </c>
    </row>
    <row r="406" spans="1:34" x14ac:dyDescent="0.35">
      <c r="A406">
        <v>0</v>
      </c>
      <c r="B406" t="s">
        <v>9</v>
      </c>
      <c r="C406">
        <v>3</v>
      </c>
      <c r="D406" t="s">
        <v>10</v>
      </c>
      <c r="E406">
        <v>21</v>
      </c>
      <c r="F406" s="2">
        <v>9.8249999999999993</v>
      </c>
      <c r="G406">
        <v>1</v>
      </c>
      <c r="H406">
        <v>0</v>
      </c>
      <c r="I406" s="3">
        <f>Table134[Age]/$E$1</f>
        <v>0.26250000000000001</v>
      </c>
      <c r="J406" s="3">
        <f>LOG10(Table134[Fare] + 1)</f>
        <v>1.034427905025403</v>
      </c>
      <c r="K406" s="5">
        <v>0</v>
      </c>
      <c r="L406">
        <v>0</v>
      </c>
      <c r="M406">
        <f t="shared" si="30"/>
        <v>1</v>
      </c>
      <c r="N406">
        <f t="shared" si="31"/>
        <v>0</v>
      </c>
      <c r="O406">
        <f>IF(Table134[Sex]="male",1,0)</f>
        <v>0</v>
      </c>
      <c r="P406">
        <v>1</v>
      </c>
      <c r="AC406" s="3">
        <f>SUMPRODUCT(Table134[[#This Row],[SibSp]:[Ones]],$R$4:$AA$4)</f>
        <v>0.1906880552537385</v>
      </c>
      <c r="AD406" s="3">
        <f>SUMPRODUCT(Table134[[#This Row],[SibSp]:[Ones]],$R$5:$AA$5)</f>
        <v>0.11326023936998597</v>
      </c>
      <c r="AE406">
        <f t="shared" si="32"/>
        <v>0.1906880552537385</v>
      </c>
      <c r="AF406">
        <f t="shared" si="33"/>
        <v>0.11326023936998597</v>
      </c>
      <c r="AG406">
        <f t="shared" si="34"/>
        <v>0.30394829462372447</v>
      </c>
      <c r="AH406">
        <f>(Table134[[#This Row],[Survived]]-AG407)^2</f>
        <v>9.2384565804670415E-2</v>
      </c>
    </row>
    <row r="407" spans="1:34" x14ac:dyDescent="0.35">
      <c r="A407">
        <v>0</v>
      </c>
      <c r="B407" t="s">
        <v>9</v>
      </c>
      <c r="C407">
        <v>3</v>
      </c>
      <c r="D407" t="s">
        <v>8</v>
      </c>
      <c r="E407">
        <v>28</v>
      </c>
      <c r="F407" s="2">
        <v>15.85</v>
      </c>
      <c r="G407">
        <v>1</v>
      </c>
      <c r="H407">
        <v>0</v>
      </c>
      <c r="I407" s="3">
        <f>Table134[Age]/$E$1</f>
        <v>0.35</v>
      </c>
      <c r="J407" s="3">
        <f>LOG10(Table134[Fare] + 1)</f>
        <v>1.2265999052073575</v>
      </c>
      <c r="K407" s="5">
        <v>0</v>
      </c>
      <c r="L407">
        <v>0</v>
      </c>
      <c r="M407">
        <f t="shared" si="30"/>
        <v>1</v>
      </c>
      <c r="N407">
        <f t="shared" si="31"/>
        <v>0</v>
      </c>
      <c r="O407">
        <f>IF(Table134[Sex]="male",1,0)</f>
        <v>1</v>
      </c>
      <c r="P407">
        <v>1</v>
      </c>
      <c r="AC407" s="3">
        <f>SUMPRODUCT(Table134[[#This Row],[SibSp]:[Ones]],$R$4:$AA$4)</f>
        <v>0.1906880552537385</v>
      </c>
      <c r="AD407" s="3">
        <f>SUMPRODUCT(Table134[[#This Row],[SibSp]:[Ones]],$R$5:$AA$5)</f>
        <v>0.11326023936998597</v>
      </c>
      <c r="AE407">
        <f t="shared" si="32"/>
        <v>0.1906880552537385</v>
      </c>
      <c r="AF407">
        <f t="shared" si="33"/>
        <v>0.11326023936998597</v>
      </c>
      <c r="AG407">
        <f t="shared" si="34"/>
        <v>0.30394829462372447</v>
      </c>
      <c r="AH407">
        <f>(Table134[[#This Row],[Survived]]-AG408)^2</f>
        <v>9.2384565804670415E-2</v>
      </c>
    </row>
    <row r="408" spans="1:34" x14ac:dyDescent="0.35">
      <c r="A408">
        <v>0</v>
      </c>
      <c r="B408" t="s">
        <v>9</v>
      </c>
      <c r="C408">
        <v>3</v>
      </c>
      <c r="D408" t="s">
        <v>10</v>
      </c>
      <c r="E408">
        <v>20</v>
      </c>
      <c r="F408" s="2">
        <v>8.6624999999999996</v>
      </c>
      <c r="G408">
        <v>0</v>
      </c>
      <c r="H408">
        <v>0</v>
      </c>
      <c r="I408" s="3">
        <f>Table134[Age]/$E$1</f>
        <v>0.25</v>
      </c>
      <c r="J408" s="3">
        <f>LOG10(Table134[Fare] + 1)</f>
        <v>0.98508950692638131</v>
      </c>
      <c r="K408" s="5">
        <v>0</v>
      </c>
      <c r="L408">
        <v>0</v>
      </c>
      <c r="M408">
        <f t="shared" si="30"/>
        <v>1</v>
      </c>
      <c r="N408">
        <f t="shared" si="31"/>
        <v>0</v>
      </c>
      <c r="O408">
        <f>IF(Table134[Sex]="male",1,0)</f>
        <v>0</v>
      </c>
      <c r="P408">
        <v>1</v>
      </c>
      <c r="AC408" s="3">
        <f>SUMPRODUCT(Table134[[#This Row],[SibSp]:[Ones]],$R$4:$AA$4)</f>
        <v>0.1906880552537385</v>
      </c>
      <c r="AD408" s="3">
        <f>SUMPRODUCT(Table134[[#This Row],[SibSp]:[Ones]],$R$5:$AA$5)</f>
        <v>0.11326023936998597</v>
      </c>
      <c r="AE408">
        <f t="shared" si="32"/>
        <v>0.1906880552537385</v>
      </c>
      <c r="AF408">
        <f t="shared" si="33"/>
        <v>0.11326023936998597</v>
      </c>
      <c r="AG408">
        <f t="shared" si="34"/>
        <v>0.30394829462372447</v>
      </c>
      <c r="AH408">
        <f>(Table134[[#This Row],[Survived]]-AG409)^2</f>
        <v>9.2384565804670415E-2</v>
      </c>
    </row>
    <row r="409" spans="1:34" x14ac:dyDescent="0.35">
      <c r="A409">
        <v>0</v>
      </c>
      <c r="B409" t="s">
        <v>9</v>
      </c>
      <c r="C409">
        <v>2</v>
      </c>
      <c r="D409" t="s">
        <v>8</v>
      </c>
      <c r="E409">
        <v>34</v>
      </c>
      <c r="F409" s="2">
        <v>21</v>
      </c>
      <c r="G409">
        <v>1</v>
      </c>
      <c r="H409">
        <v>0</v>
      </c>
      <c r="I409" s="3">
        <f>Table134[Age]/$E$1</f>
        <v>0.42499999999999999</v>
      </c>
      <c r="J409" s="3">
        <f>LOG10(Table134[Fare] + 1)</f>
        <v>1.3424226808222062</v>
      </c>
      <c r="K409" s="5">
        <v>0</v>
      </c>
      <c r="L409">
        <v>1</v>
      </c>
      <c r="M409">
        <f t="shared" si="30"/>
        <v>1</v>
      </c>
      <c r="N409">
        <f t="shared" si="31"/>
        <v>0</v>
      </c>
      <c r="O409">
        <f>IF(Table134[Sex]="male",1,0)</f>
        <v>1</v>
      </c>
      <c r="P409">
        <v>1</v>
      </c>
      <c r="AC409" s="3">
        <f>SUMPRODUCT(Table134[[#This Row],[SibSp]:[Ones]],$R$4:$AA$4)</f>
        <v>0.1906880552537385</v>
      </c>
      <c r="AD409" s="3">
        <f>SUMPRODUCT(Table134[[#This Row],[SibSp]:[Ones]],$R$5:$AA$5)</f>
        <v>0.11326023936998597</v>
      </c>
      <c r="AE409">
        <f t="shared" si="32"/>
        <v>0.1906880552537385</v>
      </c>
      <c r="AF409">
        <f t="shared" si="33"/>
        <v>0.11326023936998597</v>
      </c>
      <c r="AG409">
        <f t="shared" si="34"/>
        <v>0.30394829462372447</v>
      </c>
      <c r="AH409">
        <f>(Table134[[#This Row],[Survived]]-AG410)^2</f>
        <v>9.2384565804670415E-2</v>
      </c>
    </row>
    <row r="410" spans="1:34" x14ac:dyDescent="0.35">
      <c r="A410">
        <v>0</v>
      </c>
      <c r="B410" t="s">
        <v>9</v>
      </c>
      <c r="C410">
        <v>3</v>
      </c>
      <c r="D410" t="s">
        <v>8</v>
      </c>
      <c r="E410">
        <v>51</v>
      </c>
      <c r="F410" s="2">
        <v>7.75</v>
      </c>
      <c r="G410">
        <v>0</v>
      </c>
      <c r="H410">
        <v>0</v>
      </c>
      <c r="I410" s="3">
        <f>Table134[Age]/$E$1</f>
        <v>0.63749999999999996</v>
      </c>
      <c r="J410" s="3">
        <f>LOG10(Table134[Fare] + 1)</f>
        <v>0.94200805302231327</v>
      </c>
      <c r="K410" s="5">
        <v>0</v>
      </c>
      <c r="L410">
        <v>0</v>
      </c>
      <c r="M410">
        <f t="shared" si="30"/>
        <v>1</v>
      </c>
      <c r="N410">
        <f t="shared" si="31"/>
        <v>0</v>
      </c>
      <c r="O410">
        <f>IF(Table134[Sex]="male",1,0)</f>
        <v>1</v>
      </c>
      <c r="P410">
        <v>1</v>
      </c>
      <c r="AC410" s="3">
        <f>SUMPRODUCT(Table134[[#This Row],[SibSp]:[Ones]],$R$4:$AA$4)</f>
        <v>0.1906880552537385</v>
      </c>
      <c r="AD410" s="3">
        <f>SUMPRODUCT(Table134[[#This Row],[SibSp]:[Ones]],$R$5:$AA$5)</f>
        <v>0.11326023936998597</v>
      </c>
      <c r="AE410">
        <f t="shared" si="32"/>
        <v>0.1906880552537385</v>
      </c>
      <c r="AF410">
        <f t="shared" si="33"/>
        <v>0.11326023936998597</v>
      </c>
      <c r="AG410">
        <f t="shared" si="34"/>
        <v>0.30394829462372447</v>
      </c>
      <c r="AH410">
        <f>(Table134[[#This Row],[Survived]]-AG411)^2</f>
        <v>0.1443165931686296</v>
      </c>
    </row>
    <row r="411" spans="1:34" x14ac:dyDescent="0.35">
      <c r="A411">
        <v>1</v>
      </c>
      <c r="B411" t="s">
        <v>9</v>
      </c>
      <c r="C411">
        <v>2</v>
      </c>
      <c r="D411" t="s">
        <v>8</v>
      </c>
      <c r="E411">
        <v>3</v>
      </c>
      <c r="F411" s="2">
        <v>18.75</v>
      </c>
      <c r="G411">
        <v>1</v>
      </c>
      <c r="H411">
        <v>1</v>
      </c>
      <c r="I411" s="3">
        <f>Table134[Age]/$E$1</f>
        <v>3.7499999999999999E-2</v>
      </c>
      <c r="J411" s="3">
        <f>LOG10(Table134[Fare] + 1)</f>
        <v>1.2955670999624791</v>
      </c>
      <c r="K411" s="5">
        <v>0</v>
      </c>
      <c r="L411">
        <v>1</v>
      </c>
      <c r="M411">
        <f t="shared" si="30"/>
        <v>1</v>
      </c>
      <c r="N411">
        <f t="shared" si="31"/>
        <v>0</v>
      </c>
      <c r="O411">
        <f>IF(Table134[Sex]="male",1,0)</f>
        <v>1</v>
      </c>
      <c r="P411">
        <v>1</v>
      </c>
      <c r="AC411" s="3">
        <f>SUMPRODUCT(Table134[[#This Row],[SibSp]:[Ones]],$R$4:$AA$4)</f>
        <v>0.26662999894712269</v>
      </c>
      <c r="AD411" s="3">
        <f>SUMPRODUCT(Table134[[#This Row],[SibSp]:[Ones]],$R$5:$AA$5)</f>
        <v>0.11326023936998597</v>
      </c>
      <c r="AE411">
        <f t="shared" si="32"/>
        <v>0.26662999894712269</v>
      </c>
      <c r="AF411">
        <f t="shared" si="33"/>
        <v>0.11326023936998597</v>
      </c>
      <c r="AG411">
        <f t="shared" si="34"/>
        <v>0.37989023831710866</v>
      </c>
      <c r="AH411">
        <f>(Table134[[#This Row],[Survived]]-AG412)^2</f>
        <v>0.48448797655722153</v>
      </c>
    </row>
    <row r="412" spans="1:34" x14ac:dyDescent="0.35">
      <c r="A412">
        <v>0</v>
      </c>
      <c r="B412" t="s">
        <v>9</v>
      </c>
      <c r="C412">
        <v>3</v>
      </c>
      <c r="D412" t="s">
        <v>8</v>
      </c>
      <c r="E412">
        <v>21</v>
      </c>
      <c r="F412" s="2">
        <v>7.7750000000000004</v>
      </c>
      <c r="G412">
        <v>0</v>
      </c>
      <c r="H412">
        <v>0</v>
      </c>
      <c r="I412" s="3">
        <f>Table134[Age]/$E$1</f>
        <v>0.26250000000000001</v>
      </c>
      <c r="J412" s="3">
        <f>LOG10(Table134[Fare] + 1)</f>
        <v>0.94324712513786169</v>
      </c>
      <c r="K412" s="5">
        <v>0</v>
      </c>
      <c r="L412">
        <v>0</v>
      </c>
      <c r="M412">
        <f t="shared" si="30"/>
        <v>1</v>
      </c>
      <c r="N412">
        <f t="shared" si="31"/>
        <v>0</v>
      </c>
      <c r="O412">
        <f>IF(Table134[Sex]="male",1,0)</f>
        <v>1</v>
      </c>
      <c r="P412">
        <v>1</v>
      </c>
      <c r="AC412" s="3">
        <f>SUMPRODUCT(Table134[[#This Row],[SibSp]:[Ones]],$R$4:$AA$4)</f>
        <v>0.1906880552537385</v>
      </c>
      <c r="AD412" s="3">
        <f>SUMPRODUCT(Table134[[#This Row],[SibSp]:[Ones]],$R$5:$AA$5)</f>
        <v>0.11326023936998597</v>
      </c>
      <c r="AE412">
        <f t="shared" si="32"/>
        <v>0.1906880552537385</v>
      </c>
      <c r="AF412">
        <f t="shared" si="33"/>
        <v>0.11326023936998597</v>
      </c>
      <c r="AG412">
        <f t="shared" si="34"/>
        <v>0.30394829462372447</v>
      </c>
      <c r="AH412">
        <f>(Table134[[#This Row],[Survived]]-AG413)^2</f>
        <v>0.12509445784561915</v>
      </c>
    </row>
    <row r="413" spans="1:34" x14ac:dyDescent="0.35">
      <c r="A413">
        <v>0</v>
      </c>
      <c r="B413" t="s">
        <v>9</v>
      </c>
      <c r="C413">
        <v>3</v>
      </c>
      <c r="D413" t="s">
        <v>10</v>
      </c>
      <c r="F413" s="2">
        <v>25.466699999999999</v>
      </c>
      <c r="G413">
        <v>3</v>
      </c>
      <c r="H413">
        <v>1</v>
      </c>
      <c r="I413" s="3">
        <f>Table134[Age]/$E$1</f>
        <v>0</v>
      </c>
      <c r="J413" s="3">
        <f>LOG10(Table134[Fare] + 1)</f>
        <v>1.4226997946774695</v>
      </c>
      <c r="K413" s="5">
        <v>0</v>
      </c>
      <c r="L413">
        <v>0</v>
      </c>
      <c r="M413">
        <f t="shared" si="30"/>
        <v>0</v>
      </c>
      <c r="N413">
        <f t="shared" si="31"/>
        <v>0</v>
      </c>
      <c r="O413">
        <f>IF(Table134[Sex]="male",1,0)</f>
        <v>0</v>
      </c>
      <c r="P413">
        <v>1</v>
      </c>
      <c r="AC413" s="3">
        <f>SUMPRODUCT(Table134[[#This Row],[SibSp]:[Ones]],$R$4:$AA$4)</f>
        <v>0.24285993322391197</v>
      </c>
      <c r="AD413" s="3">
        <f>SUMPRODUCT(Table134[[#This Row],[SibSp]:[Ones]],$R$5:$AA$5)</f>
        <v>0.11082701570920761</v>
      </c>
      <c r="AE413">
        <f t="shared" si="32"/>
        <v>0.24285993322391197</v>
      </c>
      <c r="AF413">
        <f t="shared" si="33"/>
        <v>0.11082701570920761</v>
      </c>
      <c r="AG413">
        <f t="shared" si="34"/>
        <v>0.35368694893311958</v>
      </c>
      <c r="AH413">
        <f>(Table134[[#This Row],[Survived]]-AG414)^2</f>
        <v>7.714228793562064E-2</v>
      </c>
    </row>
    <row r="414" spans="1:34" x14ac:dyDescent="0.35">
      <c r="A414">
        <v>0</v>
      </c>
      <c r="B414" t="s">
        <v>9</v>
      </c>
      <c r="C414">
        <v>3</v>
      </c>
      <c r="D414" t="s">
        <v>8</v>
      </c>
      <c r="F414" s="2">
        <v>7.8958000000000004</v>
      </c>
      <c r="G414">
        <v>0</v>
      </c>
      <c r="H414">
        <v>0</v>
      </c>
      <c r="I414" s="3">
        <f>Table134[Age]/$E$1</f>
        <v>0</v>
      </c>
      <c r="J414" s="3">
        <f>LOG10(Table134[Fare] + 1)</f>
        <v>0.94918501031343461</v>
      </c>
      <c r="K414" s="5">
        <v>0</v>
      </c>
      <c r="L414">
        <v>0</v>
      </c>
      <c r="M414">
        <f t="shared" si="30"/>
        <v>0</v>
      </c>
      <c r="N414">
        <f t="shared" si="31"/>
        <v>0</v>
      </c>
      <c r="O414">
        <f>IF(Table134[Sex]="male",1,0)</f>
        <v>1</v>
      </c>
      <c r="P414">
        <v>1</v>
      </c>
      <c r="AC414" s="3">
        <f>SUMPRODUCT(Table134[[#This Row],[SibSp]:[Ones]],$R$4:$AA$4)</f>
        <v>0.16691798953052778</v>
      </c>
      <c r="AD414" s="3">
        <f>SUMPRODUCT(Table134[[#This Row],[SibSp]:[Ones]],$R$5:$AA$5)</f>
        <v>0.11082701570920761</v>
      </c>
      <c r="AE414">
        <f t="shared" si="32"/>
        <v>0.16691798953052778</v>
      </c>
      <c r="AF414">
        <f t="shared" si="33"/>
        <v>0.11082701570920761</v>
      </c>
      <c r="AG414">
        <f t="shared" si="34"/>
        <v>0.27774500523973539</v>
      </c>
      <c r="AH414">
        <f>(Table134[[#This Row],[Survived]]-AG415)^2</f>
        <v>9.2384565804670415E-2</v>
      </c>
    </row>
    <row r="415" spans="1:34" x14ac:dyDescent="0.35">
      <c r="A415">
        <v>0</v>
      </c>
      <c r="B415" t="s">
        <v>12</v>
      </c>
      <c r="C415">
        <v>3</v>
      </c>
      <c r="D415" t="s">
        <v>8</v>
      </c>
      <c r="F415" s="2">
        <v>6.8582999999999998</v>
      </c>
      <c r="G415">
        <v>0</v>
      </c>
      <c r="H415">
        <v>0</v>
      </c>
      <c r="I415" s="3">
        <f>Table134[Age]/$E$1</f>
        <v>0</v>
      </c>
      <c r="J415" s="3">
        <f>LOG10(Table134[Fare] + 1)</f>
        <v>0.89532860450347662</v>
      </c>
      <c r="K415" s="5">
        <v>0</v>
      </c>
      <c r="L415">
        <v>0</v>
      </c>
      <c r="M415">
        <f t="shared" si="30"/>
        <v>1</v>
      </c>
      <c r="N415">
        <f t="shared" si="31"/>
        <v>0</v>
      </c>
      <c r="O415">
        <f>IF(Table134[Sex]="male",1,0)</f>
        <v>1</v>
      </c>
      <c r="P415">
        <v>1</v>
      </c>
      <c r="AC415" s="3">
        <f>SUMPRODUCT(Table134[[#This Row],[SibSp]:[Ones]],$R$4:$AA$4)</f>
        <v>0.1906880552537385</v>
      </c>
      <c r="AD415" s="3">
        <f>SUMPRODUCT(Table134[[#This Row],[SibSp]:[Ones]],$R$5:$AA$5)</f>
        <v>0.11326023936998597</v>
      </c>
      <c r="AE415">
        <f t="shared" si="32"/>
        <v>0.1906880552537385</v>
      </c>
      <c r="AF415">
        <f t="shared" si="33"/>
        <v>0.11326023936998597</v>
      </c>
      <c r="AG415">
        <f t="shared" si="34"/>
        <v>0.30394829462372447</v>
      </c>
      <c r="AH415">
        <f>(Table134[[#This Row],[Survived]]-AG416)^2</f>
        <v>0.1892208740492948</v>
      </c>
    </row>
    <row r="416" spans="1:34" x14ac:dyDescent="0.35">
      <c r="A416">
        <v>1</v>
      </c>
      <c r="B416" t="s">
        <v>12</v>
      </c>
      <c r="C416">
        <v>1</v>
      </c>
      <c r="D416" t="s">
        <v>10</v>
      </c>
      <c r="E416">
        <v>33</v>
      </c>
      <c r="F416" s="2">
        <v>90</v>
      </c>
      <c r="G416">
        <v>1</v>
      </c>
      <c r="H416">
        <v>0</v>
      </c>
      <c r="I416" s="3">
        <f>Table134[Age]/$E$1</f>
        <v>0.41249999999999998</v>
      </c>
      <c r="J416" s="3">
        <f>LOG10(Table134[Fare] + 1)</f>
        <v>1.9590413923210936</v>
      </c>
      <c r="K416" s="5">
        <v>1</v>
      </c>
      <c r="L416">
        <v>0</v>
      </c>
      <c r="M416">
        <f t="shared" si="30"/>
        <v>1</v>
      </c>
      <c r="N416">
        <f t="shared" si="31"/>
        <v>0</v>
      </c>
      <c r="O416">
        <f>IF(Table134[Sex]="male",1,0)</f>
        <v>0</v>
      </c>
      <c r="P416">
        <v>1</v>
      </c>
      <c r="AC416" s="3">
        <f>SUMPRODUCT(Table134[[#This Row],[SibSp]:[Ones]],$R$4:$AA$4)</f>
        <v>0.24535070342085169</v>
      </c>
      <c r="AD416" s="3">
        <f>SUMPRODUCT(Table134[[#This Row],[SibSp]:[Ones]],$R$5:$AA$5)</f>
        <v>0.18964455408122133</v>
      </c>
      <c r="AE416">
        <f t="shared" si="32"/>
        <v>0.24535070342085169</v>
      </c>
      <c r="AF416">
        <f t="shared" si="33"/>
        <v>0.18964455408122133</v>
      </c>
      <c r="AG416">
        <f t="shared" si="34"/>
        <v>0.43499525750207302</v>
      </c>
      <c r="AH416">
        <f>(Table134[[#This Row],[Survived]]-AG417)^2</f>
        <v>0.48448797655722153</v>
      </c>
    </row>
    <row r="417" spans="1:34" x14ac:dyDescent="0.35">
      <c r="A417">
        <v>0</v>
      </c>
      <c r="B417" t="s">
        <v>9</v>
      </c>
      <c r="C417">
        <v>2</v>
      </c>
      <c r="D417" t="s">
        <v>8</v>
      </c>
      <c r="F417" s="2">
        <v>0</v>
      </c>
      <c r="G417">
        <v>0</v>
      </c>
      <c r="H417">
        <v>0</v>
      </c>
      <c r="I417" s="3">
        <f>Table134[Age]/$E$1</f>
        <v>0</v>
      </c>
      <c r="J417" s="3">
        <f>LOG10(Table134[Fare] + 1)</f>
        <v>0</v>
      </c>
      <c r="K417" s="5">
        <v>0</v>
      </c>
      <c r="L417">
        <v>1</v>
      </c>
      <c r="M417">
        <f t="shared" si="30"/>
        <v>1</v>
      </c>
      <c r="N417">
        <f t="shared" si="31"/>
        <v>0</v>
      </c>
      <c r="O417">
        <f>IF(Table134[Sex]="male",1,0)</f>
        <v>1</v>
      </c>
      <c r="P417">
        <v>1</v>
      </c>
      <c r="AC417" s="3">
        <f>SUMPRODUCT(Table134[[#This Row],[SibSp]:[Ones]],$R$4:$AA$4)</f>
        <v>0.1906880552537385</v>
      </c>
      <c r="AD417" s="3">
        <f>SUMPRODUCT(Table134[[#This Row],[SibSp]:[Ones]],$R$5:$AA$5)</f>
        <v>0.11326023936998597</v>
      </c>
      <c r="AE417">
        <f t="shared" si="32"/>
        <v>0.1906880552537385</v>
      </c>
      <c r="AF417">
        <f t="shared" si="33"/>
        <v>0.11326023936998597</v>
      </c>
      <c r="AG417">
        <f t="shared" si="34"/>
        <v>0.30394829462372447</v>
      </c>
      <c r="AH417">
        <f>(Table134[[#This Row],[Survived]]-AG418)^2</f>
        <v>9.2384565804670415E-2</v>
      </c>
    </row>
    <row r="418" spans="1:34" x14ac:dyDescent="0.35">
      <c r="A418">
        <v>1</v>
      </c>
      <c r="B418" t="s">
        <v>9</v>
      </c>
      <c r="C418">
        <v>3</v>
      </c>
      <c r="D418" t="s">
        <v>8</v>
      </c>
      <c r="E418">
        <v>44</v>
      </c>
      <c r="F418" s="2">
        <v>7.9249999999999998</v>
      </c>
      <c r="G418">
        <v>0</v>
      </c>
      <c r="H418">
        <v>0</v>
      </c>
      <c r="I418" s="3">
        <f>Table134[Age]/$E$1</f>
        <v>0.55000000000000004</v>
      </c>
      <c r="J418" s="3">
        <f>LOG10(Table134[Fare] + 1)</f>
        <v>0.95060822478423079</v>
      </c>
      <c r="K418" s="5">
        <v>0</v>
      </c>
      <c r="L418">
        <v>0</v>
      </c>
      <c r="M418">
        <f t="shared" si="30"/>
        <v>1</v>
      </c>
      <c r="N418">
        <f t="shared" si="31"/>
        <v>0</v>
      </c>
      <c r="O418">
        <f>IF(Table134[Sex]="male",1,0)</f>
        <v>1</v>
      </c>
      <c r="P418">
        <v>1</v>
      </c>
      <c r="AC418" s="3">
        <f>SUMPRODUCT(Table134[[#This Row],[SibSp]:[Ones]],$R$4:$AA$4)</f>
        <v>0.1906880552537385</v>
      </c>
      <c r="AD418" s="3">
        <f>SUMPRODUCT(Table134[[#This Row],[SibSp]:[Ones]],$R$5:$AA$5)</f>
        <v>0.11326023936998597</v>
      </c>
      <c r="AE418">
        <f t="shared" si="32"/>
        <v>0.1906880552537385</v>
      </c>
      <c r="AF418">
        <f t="shared" si="33"/>
        <v>0.11326023936998597</v>
      </c>
      <c r="AG418">
        <f t="shared" si="34"/>
        <v>0.30394829462372447</v>
      </c>
      <c r="AH418">
        <f>(Table134[[#This Row],[Survived]]-AG419)^2</f>
        <v>0.48448797655722153</v>
      </c>
    </row>
    <row r="419" spans="1:34" x14ac:dyDescent="0.35">
      <c r="A419">
        <v>0</v>
      </c>
      <c r="B419" t="s">
        <v>9</v>
      </c>
      <c r="C419">
        <v>3</v>
      </c>
      <c r="D419" t="s">
        <v>10</v>
      </c>
      <c r="F419" s="2">
        <v>8.0500000000000007</v>
      </c>
      <c r="G419">
        <v>0</v>
      </c>
      <c r="H419">
        <v>0</v>
      </c>
      <c r="I419" s="3">
        <f>Table134[Age]/$E$1</f>
        <v>0</v>
      </c>
      <c r="J419" s="3">
        <f>LOG10(Table134[Fare] + 1)</f>
        <v>0.9566485792052033</v>
      </c>
      <c r="K419" s="5">
        <v>0</v>
      </c>
      <c r="L419">
        <v>0</v>
      </c>
      <c r="M419">
        <f t="shared" si="30"/>
        <v>1</v>
      </c>
      <c r="N419">
        <f t="shared" si="31"/>
        <v>0</v>
      </c>
      <c r="O419">
        <f>IF(Table134[Sex]="male",1,0)</f>
        <v>0</v>
      </c>
      <c r="P419">
        <v>1</v>
      </c>
      <c r="AC419" s="3">
        <f>SUMPRODUCT(Table134[[#This Row],[SibSp]:[Ones]],$R$4:$AA$4)</f>
        <v>0.1906880552537385</v>
      </c>
      <c r="AD419" s="3">
        <f>SUMPRODUCT(Table134[[#This Row],[SibSp]:[Ones]],$R$5:$AA$5)</f>
        <v>0.11326023936998597</v>
      </c>
      <c r="AE419">
        <f t="shared" si="32"/>
        <v>0.1906880552537385</v>
      </c>
      <c r="AF419">
        <f t="shared" si="33"/>
        <v>0.11326023936998597</v>
      </c>
      <c r="AG419">
        <f t="shared" si="34"/>
        <v>0.30394829462372447</v>
      </c>
      <c r="AH419">
        <f>(Table134[[#This Row],[Survived]]-AG420)^2</f>
        <v>0.1443165931686296</v>
      </c>
    </row>
    <row r="420" spans="1:34" x14ac:dyDescent="0.35">
      <c r="A420">
        <v>1</v>
      </c>
      <c r="B420" t="s">
        <v>9</v>
      </c>
      <c r="C420">
        <v>2</v>
      </c>
      <c r="D420" t="s">
        <v>10</v>
      </c>
      <c r="E420">
        <v>34</v>
      </c>
      <c r="F420" s="2">
        <v>32.5</v>
      </c>
      <c r="G420">
        <v>1</v>
      </c>
      <c r="H420">
        <v>1</v>
      </c>
      <c r="I420" s="3">
        <f>Table134[Age]/$E$1</f>
        <v>0.42499999999999999</v>
      </c>
      <c r="J420" s="3">
        <f>LOG10(Table134[Fare] + 1)</f>
        <v>1.5250448070368452</v>
      </c>
      <c r="K420" s="5">
        <v>0</v>
      </c>
      <c r="L420">
        <v>1</v>
      </c>
      <c r="M420">
        <f t="shared" si="30"/>
        <v>1</v>
      </c>
      <c r="N420">
        <f t="shared" si="31"/>
        <v>0</v>
      </c>
      <c r="O420">
        <f>IF(Table134[Sex]="male",1,0)</f>
        <v>0</v>
      </c>
      <c r="P420">
        <v>1</v>
      </c>
      <c r="AC420" s="3">
        <f>SUMPRODUCT(Table134[[#This Row],[SibSp]:[Ones]],$R$4:$AA$4)</f>
        <v>0.26662999894712269</v>
      </c>
      <c r="AD420" s="3">
        <f>SUMPRODUCT(Table134[[#This Row],[SibSp]:[Ones]],$R$5:$AA$5)</f>
        <v>0.11326023936998597</v>
      </c>
      <c r="AE420">
        <f t="shared" si="32"/>
        <v>0.26662999894712269</v>
      </c>
      <c r="AF420">
        <f t="shared" si="33"/>
        <v>0.11326023936998597</v>
      </c>
      <c r="AG420">
        <f t="shared" si="34"/>
        <v>0.37989023831710866</v>
      </c>
      <c r="AH420">
        <f>(Table134[[#This Row],[Survived]]-AG421)^2</f>
        <v>0.29611861413546142</v>
      </c>
    </row>
    <row r="421" spans="1:34" x14ac:dyDescent="0.35">
      <c r="A421">
        <v>1</v>
      </c>
      <c r="B421" t="s">
        <v>9</v>
      </c>
      <c r="C421">
        <v>2</v>
      </c>
      <c r="D421" t="s">
        <v>10</v>
      </c>
      <c r="E421">
        <v>18</v>
      </c>
      <c r="F421" s="2">
        <v>13</v>
      </c>
      <c r="G421">
        <v>0</v>
      </c>
      <c r="H421">
        <v>2</v>
      </c>
      <c r="I421" s="3">
        <f>Table134[Age]/$E$1</f>
        <v>0.22500000000000001</v>
      </c>
      <c r="J421" s="3">
        <f>LOG10(Table134[Fare] + 1)</f>
        <v>1.146128035678238</v>
      </c>
      <c r="K421" s="5">
        <v>0</v>
      </c>
      <c r="L421">
        <v>1</v>
      </c>
      <c r="M421">
        <f t="shared" si="30"/>
        <v>1</v>
      </c>
      <c r="N421">
        <f t="shared" si="31"/>
        <v>0</v>
      </c>
      <c r="O421">
        <f>IF(Table134[Sex]="male",1,0)</f>
        <v>0</v>
      </c>
      <c r="P421">
        <v>1</v>
      </c>
      <c r="AC421" s="3">
        <f>SUMPRODUCT(Table134[[#This Row],[SibSp]:[Ones]],$R$4:$AA$4)</f>
        <v>0.34257194264050683</v>
      </c>
      <c r="AD421" s="3">
        <f>SUMPRODUCT(Table134[[#This Row],[SibSp]:[Ones]],$R$5:$AA$5)</f>
        <v>0.11326023936998597</v>
      </c>
      <c r="AE421">
        <f t="shared" si="32"/>
        <v>0.34257194264050683</v>
      </c>
      <c r="AF421">
        <f t="shared" si="33"/>
        <v>0.11326023936998597</v>
      </c>
      <c r="AG421">
        <f t="shared" si="34"/>
        <v>0.4558321820104928</v>
      </c>
      <c r="AH421">
        <f>(Table134[[#This Row],[Survived]]-AG422)^2</f>
        <v>0.52165227745614984</v>
      </c>
    </row>
    <row r="422" spans="1:34" x14ac:dyDescent="0.35">
      <c r="A422">
        <v>0</v>
      </c>
      <c r="B422" t="s">
        <v>9</v>
      </c>
      <c r="C422">
        <v>2</v>
      </c>
      <c r="D422" t="s">
        <v>8</v>
      </c>
      <c r="E422">
        <v>30</v>
      </c>
      <c r="F422" s="2">
        <v>13</v>
      </c>
      <c r="G422">
        <v>0</v>
      </c>
      <c r="H422">
        <v>0</v>
      </c>
      <c r="I422" s="3">
        <f>Table134[Age]/$E$1</f>
        <v>0.375</v>
      </c>
      <c r="J422" s="3">
        <f>LOG10(Table134[Fare] + 1)</f>
        <v>1.146128035678238</v>
      </c>
      <c r="K422" s="5">
        <v>0</v>
      </c>
      <c r="L422">
        <v>1</v>
      </c>
      <c r="M422">
        <f t="shared" si="30"/>
        <v>0</v>
      </c>
      <c r="N422">
        <f t="shared" si="31"/>
        <v>1</v>
      </c>
      <c r="O422">
        <f>IF(Table134[Sex]="male",1,0)</f>
        <v>1</v>
      </c>
      <c r="P422">
        <v>1</v>
      </c>
      <c r="AC422" s="3">
        <f>SUMPRODUCT(Table134[[#This Row],[SibSp]:[Ones]],$R$4:$AA$4)</f>
        <v>0.16691798953052778</v>
      </c>
      <c r="AD422" s="3">
        <f>SUMPRODUCT(Table134[[#This Row],[SibSp]:[Ones]],$R$5:$AA$5)</f>
        <v>0.11082701570920761</v>
      </c>
      <c r="AE422">
        <f t="shared" si="32"/>
        <v>0.16691798953052778</v>
      </c>
      <c r="AF422">
        <f t="shared" si="33"/>
        <v>0.11082701570920761</v>
      </c>
      <c r="AG422">
        <f t="shared" si="34"/>
        <v>0.27774500523973539</v>
      </c>
      <c r="AH422">
        <f>(Table134[[#This Row],[Survived]]-AG423)^2</f>
        <v>0.18458098537947587</v>
      </c>
    </row>
    <row r="423" spans="1:34" x14ac:dyDescent="0.35">
      <c r="A423">
        <v>0</v>
      </c>
      <c r="B423" t="s">
        <v>9</v>
      </c>
      <c r="C423">
        <v>3</v>
      </c>
      <c r="D423" t="s">
        <v>10</v>
      </c>
      <c r="E423">
        <v>10</v>
      </c>
      <c r="F423" s="2">
        <v>24.15</v>
      </c>
      <c r="G423">
        <v>0</v>
      </c>
      <c r="H423">
        <v>2</v>
      </c>
      <c r="I423" s="3">
        <f>Table134[Age]/$E$1</f>
        <v>0.125</v>
      </c>
      <c r="J423" s="3">
        <f>LOG10(Table134[Fare] + 1)</f>
        <v>1.4005379893919461</v>
      </c>
      <c r="K423" s="5">
        <v>0</v>
      </c>
      <c r="L423">
        <v>0</v>
      </c>
      <c r="M423">
        <f t="shared" si="30"/>
        <v>0</v>
      </c>
      <c r="N423">
        <f t="shared" si="31"/>
        <v>0</v>
      </c>
      <c r="O423">
        <f>IF(Table134[Sex]="male",1,0)</f>
        <v>0</v>
      </c>
      <c r="P423">
        <v>1</v>
      </c>
      <c r="AC423" s="3">
        <f>SUMPRODUCT(Table134[[#This Row],[SibSp]:[Ones]],$R$4:$AA$4)</f>
        <v>0.31880187691729611</v>
      </c>
      <c r="AD423" s="3">
        <f>SUMPRODUCT(Table134[[#This Row],[SibSp]:[Ones]],$R$5:$AA$5)</f>
        <v>0.11082701570920761</v>
      </c>
      <c r="AE423">
        <f t="shared" si="32"/>
        <v>0.31880187691729611</v>
      </c>
      <c r="AF423">
        <f t="shared" si="33"/>
        <v>0.11082701570920761</v>
      </c>
      <c r="AG423">
        <f t="shared" si="34"/>
        <v>0.42962889262650372</v>
      </c>
      <c r="AH423">
        <f>(Table134[[#This Row],[Survived]]-AG424)^2</f>
        <v>9.2384565804670415E-2</v>
      </c>
    </row>
    <row r="424" spans="1:34" x14ac:dyDescent="0.35">
      <c r="A424">
        <v>0</v>
      </c>
      <c r="B424" t="s">
        <v>11</v>
      </c>
      <c r="C424">
        <v>3</v>
      </c>
      <c r="D424" t="s">
        <v>8</v>
      </c>
      <c r="F424" s="2">
        <v>7.8958000000000004</v>
      </c>
      <c r="G424">
        <v>0</v>
      </c>
      <c r="H424">
        <v>0</v>
      </c>
      <c r="I424" s="3">
        <f>Table134[Age]/$E$1</f>
        <v>0</v>
      </c>
      <c r="J424" s="3">
        <f>LOG10(Table134[Fare] + 1)</f>
        <v>0.94918501031343461</v>
      </c>
      <c r="K424" s="5">
        <v>0</v>
      </c>
      <c r="L424">
        <v>0</v>
      </c>
      <c r="M424">
        <f t="shared" si="30"/>
        <v>1</v>
      </c>
      <c r="N424">
        <f t="shared" si="31"/>
        <v>0</v>
      </c>
      <c r="O424">
        <f>IF(Table134[Sex]="male",1,0)</f>
        <v>1</v>
      </c>
      <c r="P424">
        <v>1</v>
      </c>
      <c r="AC424" s="3">
        <f>SUMPRODUCT(Table134[[#This Row],[SibSp]:[Ones]],$R$4:$AA$4)</f>
        <v>0.1906880552537385</v>
      </c>
      <c r="AD424" s="3">
        <f>SUMPRODUCT(Table134[[#This Row],[SibSp]:[Ones]],$R$5:$AA$5)</f>
        <v>0.11326023936998597</v>
      </c>
      <c r="AE424">
        <f t="shared" si="32"/>
        <v>0.1906880552537385</v>
      </c>
      <c r="AF424">
        <f t="shared" si="33"/>
        <v>0.11326023936998597</v>
      </c>
      <c r="AG424">
        <f t="shared" si="34"/>
        <v>0.30394829462372447</v>
      </c>
      <c r="AH424">
        <f>(Table134[[#This Row],[Survived]]-AG425)^2</f>
        <v>9.2384565804670415E-2</v>
      </c>
    </row>
    <row r="425" spans="1:34" x14ac:dyDescent="0.35">
      <c r="A425">
        <v>0</v>
      </c>
      <c r="B425" t="s">
        <v>12</v>
      </c>
      <c r="C425">
        <v>3</v>
      </c>
      <c r="D425" t="s">
        <v>8</v>
      </c>
      <c r="E425">
        <v>21</v>
      </c>
      <c r="F425" s="2">
        <v>7.7332999999999998</v>
      </c>
      <c r="G425">
        <v>0</v>
      </c>
      <c r="H425">
        <v>0</v>
      </c>
      <c r="I425" s="3">
        <f>Table134[Age]/$E$1</f>
        <v>0.26250000000000001</v>
      </c>
      <c r="J425" s="3">
        <f>LOG10(Table134[Fare] + 1)</f>
        <v>0.94117837898439327</v>
      </c>
      <c r="K425" s="5">
        <v>0</v>
      </c>
      <c r="L425">
        <v>0</v>
      </c>
      <c r="M425">
        <f t="shared" si="30"/>
        <v>1</v>
      </c>
      <c r="N425">
        <f t="shared" si="31"/>
        <v>0</v>
      </c>
      <c r="O425">
        <f>IF(Table134[Sex]="male",1,0)</f>
        <v>1</v>
      </c>
      <c r="P425">
        <v>1</v>
      </c>
      <c r="AC425" s="3">
        <f>SUMPRODUCT(Table134[[#This Row],[SibSp]:[Ones]],$R$4:$AA$4)</f>
        <v>0.1906880552537385</v>
      </c>
      <c r="AD425" s="3">
        <f>SUMPRODUCT(Table134[[#This Row],[SibSp]:[Ones]],$R$5:$AA$5)</f>
        <v>0.11326023936998597</v>
      </c>
      <c r="AE425">
        <f t="shared" si="32"/>
        <v>0.1906880552537385</v>
      </c>
      <c r="AF425">
        <f t="shared" si="33"/>
        <v>0.11326023936998597</v>
      </c>
      <c r="AG425">
        <f t="shared" si="34"/>
        <v>0.30394829462372447</v>
      </c>
      <c r="AH425">
        <f>(Table134[[#This Row],[Survived]]-AG426)^2</f>
        <v>9.2384565804670415E-2</v>
      </c>
    </row>
    <row r="426" spans="1:34" x14ac:dyDescent="0.35">
      <c r="A426">
        <v>0</v>
      </c>
      <c r="B426" t="s">
        <v>9</v>
      </c>
      <c r="C426">
        <v>3</v>
      </c>
      <c r="D426" t="s">
        <v>8</v>
      </c>
      <c r="E426">
        <v>29</v>
      </c>
      <c r="F426" s="2">
        <v>7.875</v>
      </c>
      <c r="G426">
        <v>0</v>
      </c>
      <c r="H426">
        <v>0</v>
      </c>
      <c r="I426" s="3">
        <f>Table134[Age]/$E$1</f>
        <v>0.36249999999999999</v>
      </c>
      <c r="J426" s="3">
        <f>LOG10(Table134[Fare] + 1)</f>
        <v>0.9481683617271317</v>
      </c>
      <c r="K426" s="5">
        <v>0</v>
      </c>
      <c r="L426">
        <v>0</v>
      </c>
      <c r="M426">
        <f t="shared" si="30"/>
        <v>1</v>
      </c>
      <c r="N426">
        <f t="shared" si="31"/>
        <v>0</v>
      </c>
      <c r="O426">
        <f>IF(Table134[Sex]="male",1,0)</f>
        <v>1</v>
      </c>
      <c r="P426">
        <v>1</v>
      </c>
      <c r="AC426" s="3">
        <f>SUMPRODUCT(Table134[[#This Row],[SibSp]:[Ones]],$R$4:$AA$4)</f>
        <v>0.1906880552537385</v>
      </c>
      <c r="AD426" s="3">
        <f>SUMPRODUCT(Table134[[#This Row],[SibSp]:[Ones]],$R$5:$AA$5)</f>
        <v>0.11326023936998597</v>
      </c>
      <c r="AE426">
        <f t="shared" si="32"/>
        <v>0.1906880552537385</v>
      </c>
      <c r="AF426">
        <f t="shared" si="33"/>
        <v>0.11326023936998597</v>
      </c>
      <c r="AG426">
        <f t="shared" si="34"/>
        <v>0.30394829462372447</v>
      </c>
      <c r="AH426">
        <f>(Table134[[#This Row],[Survived]]-AG427)^2</f>
        <v>0.1443165931686296</v>
      </c>
    </row>
    <row r="427" spans="1:34" x14ac:dyDescent="0.35">
      <c r="A427">
        <v>0</v>
      </c>
      <c r="B427" t="s">
        <v>9</v>
      </c>
      <c r="C427">
        <v>3</v>
      </c>
      <c r="D427" t="s">
        <v>10</v>
      </c>
      <c r="E427">
        <v>28</v>
      </c>
      <c r="F427" s="2">
        <v>14.4</v>
      </c>
      <c r="G427">
        <v>1</v>
      </c>
      <c r="H427">
        <v>1</v>
      </c>
      <c r="I427" s="3">
        <f>Table134[Age]/$E$1</f>
        <v>0.35</v>
      </c>
      <c r="J427" s="3">
        <f>LOG10(Table134[Fare] + 1)</f>
        <v>1.1875207208364631</v>
      </c>
      <c r="K427" s="5">
        <v>0</v>
      </c>
      <c r="L427">
        <v>0</v>
      </c>
      <c r="M427">
        <f t="shared" si="30"/>
        <v>1</v>
      </c>
      <c r="N427">
        <f t="shared" si="31"/>
        <v>0</v>
      </c>
      <c r="O427">
        <f>IF(Table134[Sex]="male",1,0)</f>
        <v>0</v>
      </c>
      <c r="P427">
        <v>1</v>
      </c>
      <c r="AC427" s="3">
        <f>SUMPRODUCT(Table134[[#This Row],[SibSp]:[Ones]],$R$4:$AA$4)</f>
        <v>0.26662999894712269</v>
      </c>
      <c r="AD427" s="3">
        <f>SUMPRODUCT(Table134[[#This Row],[SibSp]:[Ones]],$R$5:$AA$5)</f>
        <v>0.11326023936998597</v>
      </c>
      <c r="AE427">
        <f t="shared" si="32"/>
        <v>0.26662999894712269</v>
      </c>
      <c r="AF427">
        <f t="shared" si="33"/>
        <v>0.11326023936998597</v>
      </c>
      <c r="AG427">
        <f t="shared" si="34"/>
        <v>0.37989023831710866</v>
      </c>
      <c r="AH427">
        <f>(Table134[[#This Row],[Survived]]-AG428)^2</f>
        <v>0.1443165931686296</v>
      </c>
    </row>
    <row r="428" spans="1:34" x14ac:dyDescent="0.35">
      <c r="A428">
        <v>0</v>
      </c>
      <c r="B428" t="s">
        <v>9</v>
      </c>
      <c r="C428">
        <v>3</v>
      </c>
      <c r="D428" t="s">
        <v>8</v>
      </c>
      <c r="E428">
        <v>18</v>
      </c>
      <c r="F428" s="2">
        <v>20.212499999999999</v>
      </c>
      <c r="G428">
        <v>1</v>
      </c>
      <c r="H428">
        <v>1</v>
      </c>
      <c r="I428" s="3">
        <f>Table134[Age]/$E$1</f>
        <v>0.22500000000000001</v>
      </c>
      <c r="J428" s="3">
        <f>LOG10(Table134[Fare] + 1)</f>
        <v>1.3265918553257321</v>
      </c>
      <c r="K428" s="5">
        <v>0</v>
      </c>
      <c r="L428">
        <v>0</v>
      </c>
      <c r="M428">
        <f t="shared" si="30"/>
        <v>1</v>
      </c>
      <c r="N428">
        <f t="shared" si="31"/>
        <v>0</v>
      </c>
      <c r="O428">
        <f>IF(Table134[Sex]="male",1,0)</f>
        <v>1</v>
      </c>
      <c r="P428">
        <v>1</v>
      </c>
      <c r="AC428" s="3">
        <f>SUMPRODUCT(Table134[[#This Row],[SibSp]:[Ones]],$R$4:$AA$4)</f>
        <v>0.26662999894712269</v>
      </c>
      <c r="AD428" s="3">
        <f>SUMPRODUCT(Table134[[#This Row],[SibSp]:[Ones]],$R$5:$AA$5)</f>
        <v>0.11326023936998597</v>
      </c>
      <c r="AE428">
        <f t="shared" si="32"/>
        <v>0.26662999894712269</v>
      </c>
      <c r="AF428">
        <f t="shared" si="33"/>
        <v>0.11326023936998597</v>
      </c>
      <c r="AG428">
        <f t="shared" si="34"/>
        <v>0.37989023831710866</v>
      </c>
      <c r="AH428">
        <f>(Table134[[#This Row],[Survived]]-AG429)^2</f>
        <v>9.2384565804670415E-2</v>
      </c>
    </row>
    <row r="429" spans="1:34" x14ac:dyDescent="0.35">
      <c r="A429">
        <v>0</v>
      </c>
      <c r="B429" t="s">
        <v>9</v>
      </c>
      <c r="C429">
        <v>3</v>
      </c>
      <c r="D429" t="s">
        <v>8</v>
      </c>
      <c r="F429" s="2">
        <v>7.25</v>
      </c>
      <c r="G429">
        <v>0</v>
      </c>
      <c r="H429">
        <v>0</v>
      </c>
      <c r="I429" s="3">
        <f>Table134[Age]/$E$1</f>
        <v>0</v>
      </c>
      <c r="J429" s="3">
        <f>LOG10(Table134[Fare] + 1)</f>
        <v>0.91645394854992512</v>
      </c>
      <c r="K429" s="5">
        <v>0</v>
      </c>
      <c r="L429">
        <v>0</v>
      </c>
      <c r="M429">
        <f t="shared" si="30"/>
        <v>1</v>
      </c>
      <c r="N429">
        <f t="shared" si="31"/>
        <v>0</v>
      </c>
      <c r="O429">
        <f>IF(Table134[Sex]="male",1,0)</f>
        <v>1</v>
      </c>
      <c r="P429">
        <v>1</v>
      </c>
      <c r="AC429" s="3">
        <f>SUMPRODUCT(Table134[[#This Row],[SibSp]:[Ones]],$R$4:$AA$4)</f>
        <v>0.1906880552537385</v>
      </c>
      <c r="AD429" s="3">
        <f>SUMPRODUCT(Table134[[#This Row],[SibSp]:[Ones]],$R$5:$AA$5)</f>
        <v>0.11326023936998597</v>
      </c>
      <c r="AE429">
        <f t="shared" si="32"/>
        <v>0.1906880552537385</v>
      </c>
      <c r="AF429">
        <f t="shared" si="33"/>
        <v>0.11326023936998597</v>
      </c>
      <c r="AG429">
        <f t="shared" si="34"/>
        <v>0.30394829462372447</v>
      </c>
      <c r="AH429">
        <f>(Table134[[#This Row],[Survived]]-AG430)^2</f>
        <v>7.714228793562064E-2</v>
      </c>
    </row>
    <row r="430" spans="1:34" x14ac:dyDescent="0.35">
      <c r="A430">
        <v>1</v>
      </c>
      <c r="B430" t="s">
        <v>9</v>
      </c>
      <c r="C430">
        <v>2</v>
      </c>
      <c r="D430" t="s">
        <v>10</v>
      </c>
      <c r="E430">
        <v>28</v>
      </c>
      <c r="F430" s="2">
        <v>26</v>
      </c>
      <c r="G430">
        <v>1</v>
      </c>
      <c r="H430">
        <v>0</v>
      </c>
      <c r="I430" s="3">
        <f>Table134[Age]/$E$1</f>
        <v>0.35</v>
      </c>
      <c r="J430" s="3">
        <f>LOG10(Table134[Fare] + 1)</f>
        <v>1.4313637641589874</v>
      </c>
      <c r="K430" s="5">
        <v>0</v>
      </c>
      <c r="L430">
        <v>1</v>
      </c>
      <c r="M430">
        <f t="shared" si="30"/>
        <v>0</v>
      </c>
      <c r="N430">
        <f t="shared" si="31"/>
        <v>0</v>
      </c>
      <c r="O430">
        <f>IF(Table134[Sex]="male",1,0)</f>
        <v>0</v>
      </c>
      <c r="P430">
        <v>1</v>
      </c>
      <c r="AC430" s="3">
        <f>SUMPRODUCT(Table134[[#This Row],[SibSp]:[Ones]],$R$4:$AA$4)</f>
        <v>0.16691798953052778</v>
      </c>
      <c r="AD430" s="3">
        <f>SUMPRODUCT(Table134[[#This Row],[SibSp]:[Ones]],$R$5:$AA$5)</f>
        <v>0.11082701570920761</v>
      </c>
      <c r="AE430">
        <f t="shared" si="32"/>
        <v>0.16691798953052778</v>
      </c>
      <c r="AF430">
        <f t="shared" si="33"/>
        <v>0.11082701570920761</v>
      </c>
      <c r="AG430">
        <f t="shared" si="34"/>
        <v>0.27774500523973539</v>
      </c>
      <c r="AH430">
        <f>(Table134[[#This Row],[Survived]]-AG431)^2</f>
        <v>0.48448797655722153</v>
      </c>
    </row>
    <row r="431" spans="1:34" x14ac:dyDescent="0.35">
      <c r="A431">
        <v>1</v>
      </c>
      <c r="B431" t="s">
        <v>9</v>
      </c>
      <c r="C431">
        <v>2</v>
      </c>
      <c r="D431" t="s">
        <v>10</v>
      </c>
      <c r="E431">
        <v>19</v>
      </c>
      <c r="F431" s="2">
        <v>26</v>
      </c>
      <c r="G431">
        <v>0</v>
      </c>
      <c r="H431">
        <v>0</v>
      </c>
      <c r="I431" s="3">
        <f>Table134[Age]/$E$1</f>
        <v>0.23749999999999999</v>
      </c>
      <c r="J431" s="3">
        <f>LOG10(Table134[Fare] + 1)</f>
        <v>1.4313637641589874</v>
      </c>
      <c r="K431" s="5">
        <v>0</v>
      </c>
      <c r="L431">
        <v>1</v>
      </c>
      <c r="M431">
        <f t="shared" si="30"/>
        <v>1</v>
      </c>
      <c r="N431">
        <f t="shared" si="31"/>
        <v>0</v>
      </c>
      <c r="O431">
        <f>IF(Table134[Sex]="male",1,0)</f>
        <v>0</v>
      </c>
      <c r="P431">
        <v>1</v>
      </c>
      <c r="AC431" s="3">
        <f>SUMPRODUCT(Table134[[#This Row],[SibSp]:[Ones]],$R$4:$AA$4)</f>
        <v>0.1906880552537385</v>
      </c>
      <c r="AD431" s="3">
        <f>SUMPRODUCT(Table134[[#This Row],[SibSp]:[Ones]],$R$5:$AA$5)</f>
        <v>0.11326023936998597</v>
      </c>
      <c r="AE431">
        <f t="shared" si="32"/>
        <v>0.1906880552537385</v>
      </c>
      <c r="AF431">
        <f t="shared" si="33"/>
        <v>0.11326023936998597</v>
      </c>
      <c r="AG431">
        <f t="shared" si="34"/>
        <v>0.30394829462372447</v>
      </c>
      <c r="AH431">
        <f>(Table134[[#This Row],[Survived]]-AG432)^2</f>
        <v>0.48448797655722153</v>
      </c>
    </row>
    <row r="432" spans="1:34" x14ac:dyDescent="0.35">
      <c r="A432">
        <v>0</v>
      </c>
      <c r="B432" t="s">
        <v>12</v>
      </c>
      <c r="C432">
        <v>3</v>
      </c>
      <c r="D432" t="s">
        <v>8</v>
      </c>
      <c r="F432" s="2">
        <v>7.75</v>
      </c>
      <c r="G432">
        <v>0</v>
      </c>
      <c r="H432">
        <v>0</v>
      </c>
      <c r="I432" s="3">
        <f>Table134[Age]/$E$1</f>
        <v>0</v>
      </c>
      <c r="J432" s="3">
        <f>LOG10(Table134[Fare] + 1)</f>
        <v>0.94200805302231327</v>
      </c>
      <c r="K432" s="5">
        <v>0</v>
      </c>
      <c r="L432">
        <v>0</v>
      </c>
      <c r="M432">
        <f t="shared" si="30"/>
        <v>1</v>
      </c>
      <c r="N432">
        <f t="shared" si="31"/>
        <v>0</v>
      </c>
      <c r="O432">
        <f>IF(Table134[Sex]="male",1,0)</f>
        <v>1</v>
      </c>
      <c r="P432">
        <v>1</v>
      </c>
      <c r="AC432" s="3">
        <f>SUMPRODUCT(Table134[[#This Row],[SibSp]:[Ones]],$R$4:$AA$4)</f>
        <v>0.1906880552537385</v>
      </c>
      <c r="AD432" s="3">
        <f>SUMPRODUCT(Table134[[#This Row],[SibSp]:[Ones]],$R$5:$AA$5)</f>
        <v>0.11326023936998597</v>
      </c>
      <c r="AE432">
        <f t="shared" si="32"/>
        <v>0.1906880552537385</v>
      </c>
      <c r="AF432">
        <f t="shared" si="33"/>
        <v>0.11326023936998597</v>
      </c>
      <c r="AG432">
        <f t="shared" si="34"/>
        <v>0.30394829462372447</v>
      </c>
      <c r="AH432">
        <f>(Table134[[#This Row],[Survived]]-AG433)^2</f>
        <v>9.2384565804670415E-2</v>
      </c>
    </row>
    <row r="433" spans="1:34" x14ac:dyDescent="0.35">
      <c r="A433">
        <v>1</v>
      </c>
      <c r="B433" t="s">
        <v>9</v>
      </c>
      <c r="C433">
        <v>3</v>
      </c>
      <c r="D433" t="s">
        <v>8</v>
      </c>
      <c r="E433">
        <v>32</v>
      </c>
      <c r="F433" s="2">
        <v>8.0500000000000007</v>
      </c>
      <c r="G433">
        <v>0</v>
      </c>
      <c r="H433">
        <v>0</v>
      </c>
      <c r="I433" s="3">
        <f>Table134[Age]/$E$1</f>
        <v>0.4</v>
      </c>
      <c r="J433" s="3">
        <f>LOG10(Table134[Fare] + 1)</f>
        <v>0.9566485792052033</v>
      </c>
      <c r="K433" s="5">
        <v>0</v>
      </c>
      <c r="L433">
        <v>0</v>
      </c>
      <c r="M433">
        <f t="shared" si="30"/>
        <v>1</v>
      </c>
      <c r="N433">
        <f t="shared" si="31"/>
        <v>0</v>
      </c>
      <c r="O433">
        <f>IF(Table134[Sex]="male",1,0)</f>
        <v>1</v>
      </c>
      <c r="P433">
        <v>1</v>
      </c>
      <c r="AC433" s="3">
        <f>SUMPRODUCT(Table134[[#This Row],[SibSp]:[Ones]],$R$4:$AA$4)</f>
        <v>0.1906880552537385</v>
      </c>
      <c r="AD433" s="3">
        <f>SUMPRODUCT(Table134[[#This Row],[SibSp]:[Ones]],$R$5:$AA$5)</f>
        <v>0.11326023936998597</v>
      </c>
      <c r="AE433">
        <f t="shared" si="32"/>
        <v>0.1906880552537385</v>
      </c>
      <c r="AF433">
        <f t="shared" si="33"/>
        <v>0.11326023936998597</v>
      </c>
      <c r="AG433">
        <f t="shared" si="34"/>
        <v>0.30394829462372447</v>
      </c>
      <c r="AH433">
        <f>(Table134[[#This Row],[Survived]]-AG434)^2</f>
        <v>0.31923035904514879</v>
      </c>
    </row>
    <row r="434" spans="1:34" x14ac:dyDescent="0.35">
      <c r="A434">
        <v>1</v>
      </c>
      <c r="B434" t="s">
        <v>9</v>
      </c>
      <c r="C434">
        <v>1</v>
      </c>
      <c r="D434" t="s">
        <v>8</v>
      </c>
      <c r="E434">
        <v>28</v>
      </c>
      <c r="F434" s="2">
        <v>26.55</v>
      </c>
      <c r="G434">
        <v>0</v>
      </c>
      <c r="H434">
        <v>0</v>
      </c>
      <c r="I434" s="3">
        <f>Table134[Age]/$E$1</f>
        <v>0.35</v>
      </c>
      <c r="J434" s="3">
        <f>LOG10(Table134[Fare] + 1)</f>
        <v>1.4401216031878039</v>
      </c>
      <c r="K434" s="5">
        <v>1</v>
      </c>
      <c r="L434">
        <v>0</v>
      </c>
      <c r="M434">
        <f t="shared" si="30"/>
        <v>1</v>
      </c>
      <c r="N434">
        <f t="shared" si="31"/>
        <v>0</v>
      </c>
      <c r="O434">
        <f>IF(Table134[Sex]="male",1,0)</f>
        <v>1</v>
      </c>
      <c r="P434">
        <v>1</v>
      </c>
      <c r="AC434" s="3">
        <f>SUMPRODUCT(Table134[[#This Row],[SibSp]:[Ones]],$R$4:$AA$4)</f>
        <v>0.24535070342085169</v>
      </c>
      <c r="AD434" s="3">
        <f>SUMPRODUCT(Table134[[#This Row],[SibSp]:[Ones]],$R$5:$AA$5)</f>
        <v>0.18964455408122133</v>
      </c>
      <c r="AE434">
        <f t="shared" si="32"/>
        <v>0.24535070342085169</v>
      </c>
      <c r="AF434">
        <f t="shared" si="33"/>
        <v>0.18964455408122133</v>
      </c>
      <c r="AG434">
        <f t="shared" si="34"/>
        <v>0.43499525750207302</v>
      </c>
      <c r="AH434">
        <f>(Table134[[#This Row],[Survived]]-AG435)^2</f>
        <v>0.48448797655722153</v>
      </c>
    </row>
    <row r="435" spans="1:34" x14ac:dyDescent="0.35">
      <c r="A435">
        <v>1</v>
      </c>
      <c r="B435" t="s">
        <v>9</v>
      </c>
      <c r="C435">
        <v>3</v>
      </c>
      <c r="D435" t="s">
        <v>10</v>
      </c>
      <c r="F435" s="2">
        <v>16.100000000000001</v>
      </c>
      <c r="G435">
        <v>1</v>
      </c>
      <c r="H435">
        <v>0</v>
      </c>
      <c r="I435" s="3">
        <f>Table134[Age]/$E$1</f>
        <v>0</v>
      </c>
      <c r="J435" s="3">
        <f>LOG10(Table134[Fare] + 1)</f>
        <v>1.2329961103921538</v>
      </c>
      <c r="K435" s="5">
        <v>0</v>
      </c>
      <c r="L435">
        <v>0</v>
      </c>
      <c r="M435">
        <f t="shared" si="30"/>
        <v>1</v>
      </c>
      <c r="N435">
        <f t="shared" si="31"/>
        <v>0</v>
      </c>
      <c r="O435">
        <f>IF(Table134[Sex]="male",1,0)</f>
        <v>0</v>
      </c>
      <c r="P435">
        <v>1</v>
      </c>
      <c r="AC435" s="3">
        <f>SUMPRODUCT(Table134[[#This Row],[SibSp]:[Ones]],$R$4:$AA$4)</f>
        <v>0.1906880552537385</v>
      </c>
      <c r="AD435" s="3">
        <f>SUMPRODUCT(Table134[[#This Row],[SibSp]:[Ones]],$R$5:$AA$5)</f>
        <v>0.11326023936998597</v>
      </c>
      <c r="AE435">
        <f t="shared" si="32"/>
        <v>0.1906880552537385</v>
      </c>
      <c r="AF435">
        <f t="shared" si="33"/>
        <v>0.11326023936998597</v>
      </c>
      <c r="AG435">
        <f t="shared" si="34"/>
        <v>0.30394829462372447</v>
      </c>
      <c r="AH435">
        <f>(Table134[[#This Row],[Survived]]-AG436)^2</f>
        <v>0.48448797655722153</v>
      </c>
    </row>
    <row r="436" spans="1:34" x14ac:dyDescent="0.35">
      <c r="A436">
        <v>1</v>
      </c>
      <c r="B436" t="s">
        <v>9</v>
      </c>
      <c r="C436">
        <v>2</v>
      </c>
      <c r="D436" t="s">
        <v>10</v>
      </c>
      <c r="E436">
        <v>42</v>
      </c>
      <c r="F436" s="2">
        <v>26</v>
      </c>
      <c r="G436">
        <v>1</v>
      </c>
      <c r="H436">
        <v>0</v>
      </c>
      <c r="I436" s="3">
        <f>Table134[Age]/$E$1</f>
        <v>0.52500000000000002</v>
      </c>
      <c r="J436" s="3">
        <f>LOG10(Table134[Fare] + 1)</f>
        <v>1.4313637641589874</v>
      </c>
      <c r="K436" s="5">
        <v>0</v>
      </c>
      <c r="L436">
        <v>1</v>
      </c>
      <c r="M436">
        <f t="shared" si="30"/>
        <v>1</v>
      </c>
      <c r="N436">
        <f t="shared" si="31"/>
        <v>0</v>
      </c>
      <c r="O436">
        <f>IF(Table134[Sex]="male",1,0)</f>
        <v>0</v>
      </c>
      <c r="P436">
        <v>1</v>
      </c>
      <c r="AC436" s="3">
        <f>SUMPRODUCT(Table134[[#This Row],[SibSp]:[Ones]],$R$4:$AA$4)</f>
        <v>0.1906880552537385</v>
      </c>
      <c r="AD436" s="3">
        <f>SUMPRODUCT(Table134[[#This Row],[SibSp]:[Ones]],$R$5:$AA$5)</f>
        <v>0.11326023936998597</v>
      </c>
      <c r="AE436">
        <f t="shared" si="32"/>
        <v>0.1906880552537385</v>
      </c>
      <c r="AF436">
        <f t="shared" si="33"/>
        <v>0.11326023936998597</v>
      </c>
      <c r="AG436">
        <f t="shared" si="34"/>
        <v>0.30394829462372447</v>
      </c>
      <c r="AH436">
        <f>(Table134[[#This Row],[Survived]]-AG437)^2</f>
        <v>0.48448797655722153</v>
      </c>
    </row>
    <row r="437" spans="1:34" x14ac:dyDescent="0.35">
      <c r="A437">
        <v>0</v>
      </c>
      <c r="B437" t="s">
        <v>9</v>
      </c>
      <c r="C437">
        <v>3</v>
      </c>
      <c r="D437" t="s">
        <v>8</v>
      </c>
      <c r="E437">
        <v>17</v>
      </c>
      <c r="F437" s="2">
        <v>7.125</v>
      </c>
      <c r="G437">
        <v>0</v>
      </c>
      <c r="H437">
        <v>0</v>
      </c>
      <c r="I437" s="3">
        <f>Table134[Age]/$E$1</f>
        <v>0.21249999999999999</v>
      </c>
      <c r="J437" s="3">
        <f>LOG10(Table134[Fare] + 1)</f>
        <v>0.90982336965091204</v>
      </c>
      <c r="K437" s="5">
        <v>0</v>
      </c>
      <c r="L437">
        <v>0</v>
      </c>
      <c r="M437">
        <f t="shared" si="30"/>
        <v>1</v>
      </c>
      <c r="N437">
        <f t="shared" si="31"/>
        <v>0</v>
      </c>
      <c r="O437">
        <f>IF(Table134[Sex]="male",1,0)</f>
        <v>1</v>
      </c>
      <c r="P437">
        <v>1</v>
      </c>
      <c r="AC437" s="3">
        <f>SUMPRODUCT(Table134[[#This Row],[SibSp]:[Ones]],$R$4:$AA$4)</f>
        <v>0.1906880552537385</v>
      </c>
      <c r="AD437" s="3">
        <f>SUMPRODUCT(Table134[[#This Row],[SibSp]:[Ones]],$R$5:$AA$5)</f>
        <v>0.11326023936998597</v>
      </c>
      <c r="AE437">
        <f t="shared" si="32"/>
        <v>0.1906880552537385</v>
      </c>
      <c r="AF437">
        <f t="shared" si="33"/>
        <v>0.11326023936998597</v>
      </c>
      <c r="AG437">
        <f t="shared" si="34"/>
        <v>0.30394829462372447</v>
      </c>
      <c r="AH437">
        <f>(Table134[[#This Row],[Survived]]-AG438)^2</f>
        <v>0.1892208740492948</v>
      </c>
    </row>
    <row r="438" spans="1:34" x14ac:dyDescent="0.35">
      <c r="A438">
        <v>0</v>
      </c>
      <c r="B438" t="s">
        <v>9</v>
      </c>
      <c r="C438">
        <v>1</v>
      </c>
      <c r="D438" t="s">
        <v>8</v>
      </c>
      <c r="E438">
        <v>50</v>
      </c>
      <c r="F438" s="2">
        <v>55.9</v>
      </c>
      <c r="G438">
        <v>1</v>
      </c>
      <c r="H438">
        <v>0</v>
      </c>
      <c r="I438" s="3">
        <f>Table134[Age]/$E$1</f>
        <v>0.625</v>
      </c>
      <c r="J438" s="3">
        <f>LOG10(Table134[Fare] + 1)</f>
        <v>1.7551122663950711</v>
      </c>
      <c r="K438" s="5">
        <v>1</v>
      </c>
      <c r="L438">
        <v>0</v>
      </c>
      <c r="M438">
        <f t="shared" si="30"/>
        <v>1</v>
      </c>
      <c r="N438">
        <f t="shared" si="31"/>
        <v>0</v>
      </c>
      <c r="O438">
        <f>IF(Table134[Sex]="male",1,0)</f>
        <v>1</v>
      </c>
      <c r="P438">
        <v>1</v>
      </c>
      <c r="AC438" s="3">
        <f>SUMPRODUCT(Table134[[#This Row],[SibSp]:[Ones]],$R$4:$AA$4)</f>
        <v>0.24535070342085169</v>
      </c>
      <c r="AD438" s="3">
        <f>SUMPRODUCT(Table134[[#This Row],[SibSp]:[Ones]],$R$5:$AA$5)</f>
        <v>0.18964455408122133</v>
      </c>
      <c r="AE438">
        <f t="shared" si="32"/>
        <v>0.24535070342085169</v>
      </c>
      <c r="AF438">
        <f t="shared" si="33"/>
        <v>0.18964455408122133</v>
      </c>
      <c r="AG438">
        <f t="shared" si="34"/>
        <v>0.43499525750207302</v>
      </c>
      <c r="AH438">
        <f>(Table134[[#This Row],[Survived]]-AG439)^2</f>
        <v>0.34442713070545755</v>
      </c>
    </row>
    <row r="439" spans="1:34" x14ac:dyDescent="0.35">
      <c r="A439">
        <v>1</v>
      </c>
      <c r="B439" t="s">
        <v>9</v>
      </c>
      <c r="C439">
        <v>1</v>
      </c>
      <c r="D439" t="s">
        <v>10</v>
      </c>
      <c r="E439">
        <v>14</v>
      </c>
      <c r="F439" s="2">
        <v>120</v>
      </c>
      <c r="G439">
        <v>1</v>
      </c>
      <c r="H439">
        <v>2</v>
      </c>
      <c r="I439" s="3">
        <f>Table134[Age]/$E$1</f>
        <v>0.17499999999999999</v>
      </c>
      <c r="J439" s="3">
        <f>LOG10(Table134[Fare] + 1)</f>
        <v>2.0827853703164503</v>
      </c>
      <c r="K439" s="5">
        <v>1</v>
      </c>
      <c r="L439">
        <v>0</v>
      </c>
      <c r="M439">
        <f t="shared" si="30"/>
        <v>1</v>
      </c>
      <c r="N439">
        <f t="shared" si="31"/>
        <v>0</v>
      </c>
      <c r="O439">
        <f>IF(Table134[Sex]="male",1,0)</f>
        <v>0</v>
      </c>
      <c r="P439">
        <v>1</v>
      </c>
      <c r="AC439" s="3">
        <f>SUMPRODUCT(Table134[[#This Row],[SibSp]:[Ones]],$R$4:$AA$4)</f>
        <v>0.39723459080762002</v>
      </c>
      <c r="AD439" s="3">
        <f>SUMPRODUCT(Table134[[#This Row],[SibSp]:[Ones]],$R$5:$AA$5)</f>
        <v>0.18964455408122133</v>
      </c>
      <c r="AE439">
        <f t="shared" si="32"/>
        <v>0.39723459080762002</v>
      </c>
      <c r="AF439">
        <f t="shared" si="33"/>
        <v>0.18964455408122133</v>
      </c>
      <c r="AG439">
        <f t="shared" si="34"/>
        <v>0.5868791448888413</v>
      </c>
      <c r="AH439">
        <f>(Table134[[#This Row],[Survived]]-AG440)^2</f>
        <v>0.29611861413546142</v>
      </c>
    </row>
    <row r="440" spans="1:34" x14ac:dyDescent="0.35">
      <c r="A440">
        <v>0</v>
      </c>
      <c r="B440" t="s">
        <v>9</v>
      </c>
      <c r="C440">
        <v>3</v>
      </c>
      <c r="D440" t="s">
        <v>10</v>
      </c>
      <c r="E440">
        <v>21</v>
      </c>
      <c r="F440" s="2">
        <v>34.375</v>
      </c>
      <c r="G440">
        <v>2</v>
      </c>
      <c r="H440">
        <v>2</v>
      </c>
      <c r="I440" s="3">
        <f>Table134[Age]/$E$1</f>
        <v>0.26250000000000001</v>
      </c>
      <c r="J440" s="3">
        <f>LOG10(Table134[Fare] + 1)</f>
        <v>1.5486964485323467</v>
      </c>
      <c r="K440" s="5">
        <v>0</v>
      </c>
      <c r="L440">
        <v>0</v>
      </c>
      <c r="M440">
        <f t="shared" si="30"/>
        <v>1</v>
      </c>
      <c r="N440">
        <f t="shared" si="31"/>
        <v>0</v>
      </c>
      <c r="O440">
        <f>IF(Table134[Sex]="male",1,0)</f>
        <v>0</v>
      </c>
      <c r="P440">
        <v>1</v>
      </c>
      <c r="AC440" s="3">
        <f>SUMPRODUCT(Table134[[#This Row],[SibSp]:[Ones]],$R$4:$AA$4)</f>
        <v>0.34257194264050683</v>
      </c>
      <c r="AD440" s="3">
        <f>SUMPRODUCT(Table134[[#This Row],[SibSp]:[Ones]],$R$5:$AA$5)</f>
        <v>0.11326023936998597</v>
      </c>
      <c r="AE440">
        <f t="shared" si="32"/>
        <v>0.34257194264050683</v>
      </c>
      <c r="AF440">
        <f t="shared" si="33"/>
        <v>0.11326023936998597</v>
      </c>
      <c r="AG440">
        <f t="shared" si="34"/>
        <v>0.4558321820104928</v>
      </c>
      <c r="AH440">
        <f>(Table134[[#This Row],[Survived]]-AG441)^2</f>
        <v>0.28278372076812286</v>
      </c>
    </row>
    <row r="441" spans="1:34" x14ac:dyDescent="0.35">
      <c r="A441">
        <v>1</v>
      </c>
      <c r="B441" t="s">
        <v>9</v>
      </c>
      <c r="C441">
        <v>2</v>
      </c>
      <c r="D441" t="s">
        <v>10</v>
      </c>
      <c r="E441">
        <v>24</v>
      </c>
      <c r="F441" s="2">
        <v>18.75</v>
      </c>
      <c r="G441">
        <v>2</v>
      </c>
      <c r="H441">
        <v>3</v>
      </c>
      <c r="I441" s="3">
        <f>Table134[Age]/$E$1</f>
        <v>0.3</v>
      </c>
      <c r="J441" s="3">
        <f>LOG10(Table134[Fare] + 1)</f>
        <v>1.2955670999624791</v>
      </c>
      <c r="K441" s="5">
        <v>0</v>
      </c>
      <c r="L441">
        <v>1</v>
      </c>
      <c r="M441">
        <f t="shared" si="30"/>
        <v>1</v>
      </c>
      <c r="N441">
        <f t="shared" si="31"/>
        <v>0</v>
      </c>
      <c r="O441">
        <f>IF(Table134[Sex]="male",1,0)</f>
        <v>0</v>
      </c>
      <c r="P441">
        <v>1</v>
      </c>
      <c r="AC441" s="3">
        <f>SUMPRODUCT(Table134[[#This Row],[SibSp]:[Ones]],$R$4:$AA$4)</f>
        <v>0.41851388633389103</v>
      </c>
      <c r="AD441" s="3">
        <f>SUMPRODUCT(Table134[[#This Row],[SibSp]:[Ones]],$R$5:$AA$5)</f>
        <v>0.11326023936998597</v>
      </c>
      <c r="AE441">
        <f t="shared" si="32"/>
        <v>0.41851388633389103</v>
      </c>
      <c r="AF441">
        <f t="shared" si="33"/>
        <v>0.11326023936998597</v>
      </c>
      <c r="AG441">
        <f t="shared" si="34"/>
        <v>0.53177412570387705</v>
      </c>
      <c r="AH441">
        <f>(Table134[[#This Row],[Survived]]-AG442)^2</f>
        <v>6.8244753305834085E-2</v>
      </c>
    </row>
    <row r="442" spans="1:34" x14ac:dyDescent="0.35">
      <c r="A442">
        <v>0</v>
      </c>
      <c r="B442" t="s">
        <v>9</v>
      </c>
      <c r="C442">
        <v>1</v>
      </c>
      <c r="D442" t="s">
        <v>8</v>
      </c>
      <c r="E442">
        <v>64</v>
      </c>
      <c r="F442" s="2">
        <v>263</v>
      </c>
      <c r="G442">
        <v>1</v>
      </c>
      <c r="H442">
        <v>4</v>
      </c>
      <c r="I442" s="3">
        <f>Table134[Age]/$E$1</f>
        <v>0.8</v>
      </c>
      <c r="J442" s="3">
        <f>LOG10(Table134[Fare] + 1)</f>
        <v>2.4216039268698313</v>
      </c>
      <c r="K442" s="5">
        <v>1</v>
      </c>
      <c r="L442">
        <v>0</v>
      </c>
      <c r="M442">
        <f t="shared" si="30"/>
        <v>1</v>
      </c>
      <c r="N442">
        <f t="shared" si="31"/>
        <v>0</v>
      </c>
      <c r="O442">
        <f>IF(Table134[Sex]="male",1,0)</f>
        <v>1</v>
      </c>
      <c r="P442">
        <v>1</v>
      </c>
      <c r="AC442" s="3">
        <f>SUMPRODUCT(Table134[[#This Row],[SibSp]:[Ones]],$R$4:$AA$4)</f>
        <v>0.54911847819438842</v>
      </c>
      <c r="AD442" s="3">
        <f>SUMPRODUCT(Table134[[#This Row],[SibSp]:[Ones]],$R$5:$AA$5)</f>
        <v>0.18964455408122133</v>
      </c>
      <c r="AE442">
        <f t="shared" si="32"/>
        <v>0.54911847819438842</v>
      </c>
      <c r="AF442">
        <f t="shared" si="33"/>
        <v>0.18964455408122133</v>
      </c>
      <c r="AG442">
        <f t="shared" si="34"/>
        <v>0.7387630322756098</v>
      </c>
      <c r="AH442">
        <f>(Table134[[#This Row],[Survived]]-AG443)^2</f>
        <v>9.2384565804670415E-2</v>
      </c>
    </row>
    <row r="443" spans="1:34" x14ac:dyDescent="0.35">
      <c r="A443">
        <v>0</v>
      </c>
      <c r="B443" t="s">
        <v>9</v>
      </c>
      <c r="C443">
        <v>2</v>
      </c>
      <c r="D443" t="s">
        <v>8</v>
      </c>
      <c r="E443">
        <v>31</v>
      </c>
      <c r="F443" s="2">
        <v>10.5</v>
      </c>
      <c r="G443">
        <v>0</v>
      </c>
      <c r="H443">
        <v>0</v>
      </c>
      <c r="I443" s="3">
        <f>Table134[Age]/$E$1</f>
        <v>0.38750000000000001</v>
      </c>
      <c r="J443" s="3">
        <f>LOG10(Table134[Fare] + 1)</f>
        <v>1.0606978403536116</v>
      </c>
      <c r="K443" s="5">
        <v>0</v>
      </c>
      <c r="L443">
        <v>1</v>
      </c>
      <c r="M443">
        <f t="shared" si="30"/>
        <v>1</v>
      </c>
      <c r="N443">
        <f t="shared" si="31"/>
        <v>0</v>
      </c>
      <c r="O443">
        <f>IF(Table134[Sex]="male",1,0)</f>
        <v>1</v>
      </c>
      <c r="P443">
        <v>1</v>
      </c>
      <c r="AC443" s="3">
        <f>SUMPRODUCT(Table134[[#This Row],[SibSp]:[Ones]],$R$4:$AA$4)</f>
        <v>0.1906880552537385</v>
      </c>
      <c r="AD443" s="3">
        <f>SUMPRODUCT(Table134[[#This Row],[SibSp]:[Ones]],$R$5:$AA$5)</f>
        <v>0.11326023936998597</v>
      </c>
      <c r="AE443">
        <f t="shared" si="32"/>
        <v>0.1906880552537385</v>
      </c>
      <c r="AF443">
        <f t="shared" si="33"/>
        <v>0.11326023936998597</v>
      </c>
      <c r="AG443">
        <f t="shared" si="34"/>
        <v>0.30394829462372447</v>
      </c>
      <c r="AH443">
        <f>(Table134[[#This Row],[Survived]]-AG444)^2</f>
        <v>0.1443165931686296</v>
      </c>
    </row>
    <row r="444" spans="1:34" x14ac:dyDescent="0.35">
      <c r="A444">
        <v>1</v>
      </c>
      <c r="B444" t="s">
        <v>9</v>
      </c>
      <c r="C444">
        <v>2</v>
      </c>
      <c r="D444" t="s">
        <v>10</v>
      </c>
      <c r="E444">
        <v>45</v>
      </c>
      <c r="F444" s="2">
        <v>26.25</v>
      </c>
      <c r="G444">
        <v>1</v>
      </c>
      <c r="H444">
        <v>1</v>
      </c>
      <c r="I444" s="3">
        <f>Table134[Age]/$E$1</f>
        <v>0.5625</v>
      </c>
      <c r="J444" s="3">
        <f>LOG10(Table134[Fare] + 1)</f>
        <v>1.4353665066126613</v>
      </c>
      <c r="K444" s="5">
        <v>0</v>
      </c>
      <c r="L444">
        <v>1</v>
      </c>
      <c r="M444">
        <f t="shared" si="30"/>
        <v>1</v>
      </c>
      <c r="N444">
        <f t="shared" si="31"/>
        <v>0</v>
      </c>
      <c r="O444">
        <f>IF(Table134[Sex]="male",1,0)</f>
        <v>0</v>
      </c>
      <c r="P444">
        <v>1</v>
      </c>
      <c r="AC444" s="3">
        <f>SUMPRODUCT(Table134[[#This Row],[SibSp]:[Ones]],$R$4:$AA$4)</f>
        <v>0.26662999894712269</v>
      </c>
      <c r="AD444" s="3">
        <f>SUMPRODUCT(Table134[[#This Row],[SibSp]:[Ones]],$R$5:$AA$5)</f>
        <v>0.11326023936998597</v>
      </c>
      <c r="AE444">
        <f t="shared" si="32"/>
        <v>0.26662999894712269</v>
      </c>
      <c r="AF444">
        <f t="shared" si="33"/>
        <v>0.11326023936998597</v>
      </c>
      <c r="AG444">
        <f t="shared" si="34"/>
        <v>0.37989023831710866</v>
      </c>
      <c r="AH444">
        <f>(Table134[[#This Row],[Survived]]-AG445)^2</f>
        <v>0.48448797655722153</v>
      </c>
    </row>
    <row r="445" spans="1:34" x14ac:dyDescent="0.35">
      <c r="A445">
        <v>0</v>
      </c>
      <c r="B445" t="s">
        <v>9</v>
      </c>
      <c r="C445">
        <v>3</v>
      </c>
      <c r="D445" t="s">
        <v>8</v>
      </c>
      <c r="E445">
        <v>20</v>
      </c>
      <c r="F445" s="2">
        <v>9.5</v>
      </c>
      <c r="G445">
        <v>0</v>
      </c>
      <c r="H445">
        <v>0</v>
      </c>
      <c r="I445" s="3">
        <f>Table134[Age]/$E$1</f>
        <v>0.25</v>
      </c>
      <c r="J445" s="3">
        <f>LOG10(Table134[Fare] + 1)</f>
        <v>1.0211892990699381</v>
      </c>
      <c r="K445" s="5">
        <v>0</v>
      </c>
      <c r="L445">
        <v>0</v>
      </c>
      <c r="M445">
        <f t="shared" si="30"/>
        <v>1</v>
      </c>
      <c r="N445">
        <f t="shared" si="31"/>
        <v>0</v>
      </c>
      <c r="O445">
        <f>IF(Table134[Sex]="male",1,0)</f>
        <v>1</v>
      </c>
      <c r="P445">
        <v>1</v>
      </c>
      <c r="AC445" s="3">
        <f>SUMPRODUCT(Table134[[#This Row],[SibSp]:[Ones]],$R$4:$AA$4)</f>
        <v>0.1906880552537385</v>
      </c>
      <c r="AD445" s="3">
        <f>SUMPRODUCT(Table134[[#This Row],[SibSp]:[Ones]],$R$5:$AA$5)</f>
        <v>0.11326023936998597</v>
      </c>
      <c r="AE445">
        <f t="shared" si="32"/>
        <v>0.1906880552537385</v>
      </c>
      <c r="AF445">
        <f t="shared" si="33"/>
        <v>0.11326023936998597</v>
      </c>
      <c r="AG445">
        <f t="shared" si="34"/>
        <v>0.30394829462372447</v>
      </c>
      <c r="AH445">
        <f>(Table134[[#This Row],[Survived]]-AG446)^2</f>
        <v>9.2384565804670415E-2</v>
      </c>
    </row>
    <row r="446" spans="1:34" x14ac:dyDescent="0.35">
      <c r="A446">
        <v>0</v>
      </c>
      <c r="B446" t="s">
        <v>9</v>
      </c>
      <c r="C446">
        <v>3</v>
      </c>
      <c r="D446" t="s">
        <v>8</v>
      </c>
      <c r="E446">
        <v>25</v>
      </c>
      <c r="F446" s="2">
        <v>7.7750000000000004</v>
      </c>
      <c r="G446">
        <v>1</v>
      </c>
      <c r="H446">
        <v>0</v>
      </c>
      <c r="I446" s="3">
        <f>Table134[Age]/$E$1</f>
        <v>0.3125</v>
      </c>
      <c r="J446" s="3">
        <f>LOG10(Table134[Fare] + 1)</f>
        <v>0.94324712513786169</v>
      </c>
      <c r="K446" s="5">
        <v>0</v>
      </c>
      <c r="L446">
        <v>0</v>
      </c>
      <c r="M446">
        <f t="shared" si="30"/>
        <v>1</v>
      </c>
      <c r="N446">
        <f t="shared" si="31"/>
        <v>0</v>
      </c>
      <c r="O446">
        <f>IF(Table134[Sex]="male",1,0)</f>
        <v>1</v>
      </c>
      <c r="P446">
        <v>1</v>
      </c>
      <c r="AC446" s="3">
        <f>SUMPRODUCT(Table134[[#This Row],[SibSp]:[Ones]],$R$4:$AA$4)</f>
        <v>0.1906880552537385</v>
      </c>
      <c r="AD446" s="3">
        <f>SUMPRODUCT(Table134[[#This Row],[SibSp]:[Ones]],$R$5:$AA$5)</f>
        <v>0.11326023936998597</v>
      </c>
      <c r="AE446">
        <f t="shared" si="32"/>
        <v>0.1906880552537385</v>
      </c>
      <c r="AF446">
        <f t="shared" si="33"/>
        <v>0.11326023936998597</v>
      </c>
      <c r="AG446">
        <f t="shared" si="34"/>
        <v>0.30394829462372447</v>
      </c>
      <c r="AH446">
        <f>(Table134[[#This Row],[Survived]]-AG447)^2</f>
        <v>9.2384565804670415E-2</v>
      </c>
    </row>
    <row r="447" spans="1:34" x14ac:dyDescent="0.35">
      <c r="A447">
        <v>1</v>
      </c>
      <c r="B447" t="s">
        <v>9</v>
      </c>
      <c r="C447">
        <v>2</v>
      </c>
      <c r="D447" t="s">
        <v>10</v>
      </c>
      <c r="E447">
        <v>28</v>
      </c>
      <c r="F447" s="2">
        <v>13</v>
      </c>
      <c r="G447">
        <v>0</v>
      </c>
      <c r="H447">
        <v>0</v>
      </c>
      <c r="I447" s="3">
        <f>Table134[Age]/$E$1</f>
        <v>0.35</v>
      </c>
      <c r="J447" s="3">
        <f>LOG10(Table134[Fare] + 1)</f>
        <v>1.146128035678238</v>
      </c>
      <c r="K447" s="5">
        <v>0</v>
      </c>
      <c r="L447">
        <v>1</v>
      </c>
      <c r="M447">
        <f t="shared" si="30"/>
        <v>1</v>
      </c>
      <c r="N447">
        <f t="shared" si="31"/>
        <v>0</v>
      </c>
      <c r="O447">
        <f>IF(Table134[Sex]="male",1,0)</f>
        <v>0</v>
      </c>
      <c r="P447">
        <v>1</v>
      </c>
      <c r="AC447" s="3">
        <f>SUMPRODUCT(Table134[[#This Row],[SibSp]:[Ones]],$R$4:$AA$4)</f>
        <v>0.1906880552537385</v>
      </c>
      <c r="AD447" s="3">
        <f>SUMPRODUCT(Table134[[#This Row],[SibSp]:[Ones]],$R$5:$AA$5)</f>
        <v>0.11326023936998597</v>
      </c>
      <c r="AE447">
        <f t="shared" si="32"/>
        <v>0.1906880552537385</v>
      </c>
      <c r="AF447">
        <f t="shared" si="33"/>
        <v>0.11326023936998597</v>
      </c>
      <c r="AG447">
        <f t="shared" si="34"/>
        <v>0.30394829462372447</v>
      </c>
      <c r="AH447">
        <f>(Table134[[#This Row],[Survived]]-AG448)^2</f>
        <v>0.48448797655722153</v>
      </c>
    </row>
    <row r="448" spans="1:34" x14ac:dyDescent="0.35">
      <c r="A448">
        <v>1</v>
      </c>
      <c r="B448" t="s">
        <v>9</v>
      </c>
      <c r="C448">
        <v>3</v>
      </c>
      <c r="D448" t="s">
        <v>8</v>
      </c>
      <c r="F448" s="2">
        <v>8.1125000000000007</v>
      </c>
      <c r="G448">
        <v>0</v>
      </c>
      <c r="H448">
        <v>0</v>
      </c>
      <c r="I448" s="3">
        <f>Table134[Age]/$E$1</f>
        <v>0</v>
      </c>
      <c r="J448" s="3">
        <f>LOG10(Table134[Fare] + 1)</f>
        <v>0.95963754132603107</v>
      </c>
      <c r="K448" s="5">
        <v>0</v>
      </c>
      <c r="L448">
        <v>0</v>
      </c>
      <c r="M448">
        <f t="shared" si="30"/>
        <v>1</v>
      </c>
      <c r="N448">
        <f t="shared" si="31"/>
        <v>0</v>
      </c>
      <c r="O448">
        <f>IF(Table134[Sex]="male",1,0)</f>
        <v>1</v>
      </c>
      <c r="P448">
        <v>1</v>
      </c>
      <c r="AC448" s="3">
        <f>SUMPRODUCT(Table134[[#This Row],[SibSp]:[Ones]],$R$4:$AA$4)</f>
        <v>0.1906880552537385</v>
      </c>
      <c r="AD448" s="3">
        <f>SUMPRODUCT(Table134[[#This Row],[SibSp]:[Ones]],$R$5:$AA$5)</f>
        <v>0.11326023936998597</v>
      </c>
      <c r="AE448">
        <f t="shared" si="32"/>
        <v>0.1906880552537385</v>
      </c>
      <c r="AF448">
        <f t="shared" si="33"/>
        <v>0.11326023936998597</v>
      </c>
      <c r="AG448">
        <f t="shared" si="34"/>
        <v>0.30394829462372447</v>
      </c>
      <c r="AH448">
        <f>(Table134[[#This Row],[Survived]]-AG449)^2</f>
        <v>0.17066884092777498</v>
      </c>
    </row>
    <row r="449" spans="1:34" x14ac:dyDescent="0.35">
      <c r="A449">
        <v>1</v>
      </c>
      <c r="B449" t="s">
        <v>9</v>
      </c>
      <c r="C449">
        <v>1</v>
      </c>
      <c r="D449" t="s">
        <v>8</v>
      </c>
      <c r="E449">
        <v>4</v>
      </c>
      <c r="F449" s="2">
        <v>81.8583</v>
      </c>
      <c r="G449">
        <v>0</v>
      </c>
      <c r="H449">
        <v>2</v>
      </c>
      <c r="I449" s="3">
        <f>Table134[Age]/$E$1</f>
        <v>0.05</v>
      </c>
      <c r="J449" s="3">
        <f>LOG10(Table134[Fare] + 1)</f>
        <v>1.9183360186534042</v>
      </c>
      <c r="K449" s="5">
        <v>1</v>
      </c>
      <c r="L449">
        <v>0</v>
      </c>
      <c r="M449">
        <f t="shared" si="30"/>
        <v>1</v>
      </c>
      <c r="N449">
        <f t="shared" si="31"/>
        <v>0</v>
      </c>
      <c r="O449">
        <f>IF(Table134[Sex]="male",1,0)</f>
        <v>1</v>
      </c>
      <c r="P449">
        <v>1</v>
      </c>
      <c r="AC449" s="3">
        <f>SUMPRODUCT(Table134[[#This Row],[SibSp]:[Ones]],$R$4:$AA$4)</f>
        <v>0.39723459080762002</v>
      </c>
      <c r="AD449" s="3">
        <f>SUMPRODUCT(Table134[[#This Row],[SibSp]:[Ones]],$R$5:$AA$5)</f>
        <v>0.18964455408122133</v>
      </c>
      <c r="AE449">
        <f t="shared" si="32"/>
        <v>0.39723459080762002</v>
      </c>
      <c r="AF449">
        <f t="shared" si="33"/>
        <v>0.18964455408122133</v>
      </c>
      <c r="AG449">
        <f t="shared" si="34"/>
        <v>0.5868791448888413</v>
      </c>
      <c r="AH449">
        <f>(Table134[[#This Row],[Survived]]-AG450)^2</f>
        <v>0.41772055997937996</v>
      </c>
    </row>
    <row r="450" spans="1:34" x14ac:dyDescent="0.35">
      <c r="A450">
        <v>1</v>
      </c>
      <c r="B450" t="s">
        <v>9</v>
      </c>
      <c r="C450">
        <v>2</v>
      </c>
      <c r="D450" t="s">
        <v>10</v>
      </c>
      <c r="E450">
        <v>13</v>
      </c>
      <c r="F450" s="2">
        <v>19.5</v>
      </c>
      <c r="G450">
        <v>0</v>
      </c>
      <c r="H450">
        <v>1</v>
      </c>
      <c r="I450" s="3">
        <f>Table134[Age]/$E$1</f>
        <v>0.16250000000000001</v>
      </c>
      <c r="J450" s="3">
        <f>LOG10(Table134[Fare] + 1)</f>
        <v>1.3117538610557542</v>
      </c>
      <c r="K450" s="5">
        <v>0</v>
      </c>
      <c r="L450">
        <v>1</v>
      </c>
      <c r="M450">
        <f t="shared" si="30"/>
        <v>0</v>
      </c>
      <c r="N450">
        <f t="shared" si="31"/>
        <v>1</v>
      </c>
      <c r="O450">
        <f>IF(Table134[Sex]="male",1,0)</f>
        <v>0</v>
      </c>
      <c r="P450">
        <v>1</v>
      </c>
      <c r="AC450" s="3">
        <f>SUMPRODUCT(Table134[[#This Row],[SibSp]:[Ones]],$R$4:$AA$4)</f>
        <v>0.24285993322391197</v>
      </c>
      <c r="AD450" s="3">
        <f>SUMPRODUCT(Table134[[#This Row],[SibSp]:[Ones]],$R$5:$AA$5)</f>
        <v>0.11082701570920761</v>
      </c>
      <c r="AE450">
        <f t="shared" si="32"/>
        <v>0.24285993322391197</v>
      </c>
      <c r="AF450">
        <f t="shared" si="33"/>
        <v>0.11082701570920761</v>
      </c>
      <c r="AG450">
        <f t="shared" si="34"/>
        <v>0.35368694893311958</v>
      </c>
      <c r="AH450">
        <f>(Table134[[#This Row],[Survived]]-AG451)^2</f>
        <v>0.31923035904514879</v>
      </c>
    </row>
    <row r="451" spans="1:34" x14ac:dyDescent="0.35">
      <c r="A451">
        <v>1</v>
      </c>
      <c r="B451" t="s">
        <v>9</v>
      </c>
      <c r="C451">
        <v>1</v>
      </c>
      <c r="D451" t="s">
        <v>8</v>
      </c>
      <c r="E451">
        <v>34</v>
      </c>
      <c r="F451" s="2">
        <v>26.55</v>
      </c>
      <c r="G451">
        <v>0</v>
      </c>
      <c r="H451">
        <v>0</v>
      </c>
      <c r="I451" s="3">
        <f>Table134[Age]/$E$1</f>
        <v>0.42499999999999999</v>
      </c>
      <c r="J451" s="3">
        <f>LOG10(Table134[Fare] + 1)</f>
        <v>1.4401216031878039</v>
      </c>
      <c r="K451" s="5">
        <v>1</v>
      </c>
      <c r="L451">
        <v>0</v>
      </c>
      <c r="M451">
        <f t="shared" si="30"/>
        <v>1</v>
      </c>
      <c r="N451">
        <f t="shared" si="31"/>
        <v>0</v>
      </c>
      <c r="O451">
        <f>IF(Table134[Sex]="male",1,0)</f>
        <v>1</v>
      </c>
      <c r="P451">
        <v>1</v>
      </c>
      <c r="AC451" s="3">
        <f>SUMPRODUCT(Table134[[#This Row],[SibSp]:[Ones]],$R$4:$AA$4)</f>
        <v>0.24535070342085169</v>
      </c>
      <c r="AD451" s="3">
        <f>SUMPRODUCT(Table134[[#This Row],[SibSp]:[Ones]],$R$5:$AA$5)</f>
        <v>0.18964455408122133</v>
      </c>
      <c r="AE451">
        <f t="shared" si="32"/>
        <v>0.24535070342085169</v>
      </c>
      <c r="AF451">
        <f t="shared" si="33"/>
        <v>0.18964455408122133</v>
      </c>
      <c r="AG451">
        <f t="shared" si="34"/>
        <v>0.43499525750207302</v>
      </c>
      <c r="AH451">
        <f>(Table134[[#This Row],[Survived]]-AG452)^2</f>
        <v>0.38453611653441228</v>
      </c>
    </row>
    <row r="452" spans="1:34" x14ac:dyDescent="0.35">
      <c r="A452">
        <v>1</v>
      </c>
      <c r="B452" t="s">
        <v>11</v>
      </c>
      <c r="C452">
        <v>3</v>
      </c>
      <c r="D452" t="s">
        <v>10</v>
      </c>
      <c r="E452">
        <v>5</v>
      </c>
      <c r="F452" s="2">
        <v>19.258299999999998</v>
      </c>
      <c r="G452">
        <v>2</v>
      </c>
      <c r="H452">
        <v>1</v>
      </c>
      <c r="I452" s="3">
        <f>Table134[Age]/$E$1</f>
        <v>6.25E-2</v>
      </c>
      <c r="J452" s="3">
        <f>LOG10(Table134[Fare] + 1)</f>
        <v>1.3066029982011584</v>
      </c>
      <c r="K452" s="5">
        <v>0</v>
      </c>
      <c r="L452">
        <v>0</v>
      </c>
      <c r="M452">
        <f t="shared" ref="M452:M515" si="35">IF(Embarked="S",1,0)</f>
        <v>1</v>
      </c>
      <c r="N452">
        <f t="shared" ref="N452:N515" si="36">IF(Embarked="C",1,0)</f>
        <v>0</v>
      </c>
      <c r="O452">
        <f>IF(Table134[Sex]="male",1,0)</f>
        <v>0</v>
      </c>
      <c r="P452">
        <v>1</v>
      </c>
      <c r="AC452" s="3">
        <f>SUMPRODUCT(Table134[[#This Row],[SibSp]:[Ones]],$R$4:$AA$4)</f>
        <v>0.26662999894712269</v>
      </c>
      <c r="AD452" s="3">
        <f>SUMPRODUCT(Table134[[#This Row],[SibSp]:[Ones]],$R$5:$AA$5)</f>
        <v>0.11326023936998597</v>
      </c>
      <c r="AE452">
        <f t="shared" si="32"/>
        <v>0.26662999894712269</v>
      </c>
      <c r="AF452">
        <f t="shared" si="33"/>
        <v>0.11326023936998597</v>
      </c>
      <c r="AG452">
        <f t="shared" si="34"/>
        <v>0.37989023831710866</v>
      </c>
      <c r="AH452">
        <f>(Table134[[#This Row],[Survived]]-AG453)^2</f>
        <v>0.31923035904514879</v>
      </c>
    </row>
    <row r="453" spans="1:34" x14ac:dyDescent="0.35">
      <c r="A453">
        <v>1</v>
      </c>
      <c r="B453" t="s">
        <v>9</v>
      </c>
      <c r="C453">
        <v>1</v>
      </c>
      <c r="D453" t="s">
        <v>8</v>
      </c>
      <c r="E453">
        <v>52</v>
      </c>
      <c r="F453" s="2">
        <v>30.5</v>
      </c>
      <c r="G453">
        <v>0</v>
      </c>
      <c r="H453">
        <v>0</v>
      </c>
      <c r="I453" s="3">
        <f>Table134[Age]/$E$1</f>
        <v>0.65</v>
      </c>
      <c r="J453" s="3">
        <f>LOG10(Table134[Fare] + 1)</f>
        <v>1.4983105537896004</v>
      </c>
      <c r="K453" s="5">
        <v>1</v>
      </c>
      <c r="L453">
        <v>0</v>
      </c>
      <c r="M453">
        <f t="shared" si="35"/>
        <v>1</v>
      </c>
      <c r="N453">
        <f t="shared" si="36"/>
        <v>0</v>
      </c>
      <c r="O453">
        <f>IF(Table134[Sex]="male",1,0)</f>
        <v>1</v>
      </c>
      <c r="P453">
        <v>1</v>
      </c>
      <c r="AC453" s="3">
        <f>SUMPRODUCT(Table134[[#This Row],[SibSp]:[Ones]],$R$4:$AA$4)</f>
        <v>0.24535070342085169</v>
      </c>
      <c r="AD453" s="3">
        <f>SUMPRODUCT(Table134[[#This Row],[SibSp]:[Ones]],$R$5:$AA$5)</f>
        <v>0.18964455408122133</v>
      </c>
      <c r="AE453">
        <f t="shared" ref="AE453:AE516" si="37">IF(AC453&lt;0,0,AC453)</f>
        <v>0.24535070342085169</v>
      </c>
      <c r="AF453">
        <f t="shared" ref="AF453:AF516" si="38">IF(AD453&lt;0,0,AD453)</f>
        <v>0.18964455408122133</v>
      </c>
      <c r="AG453">
        <f t="shared" ref="AG453:AG516" si="39">AE453+AF453</f>
        <v>0.43499525750207302</v>
      </c>
      <c r="AH453">
        <f>(Table134[[#This Row],[Survived]]-AG454)^2</f>
        <v>0.32532320012646843</v>
      </c>
    </row>
    <row r="454" spans="1:34" x14ac:dyDescent="0.35">
      <c r="A454">
        <v>0</v>
      </c>
      <c r="B454" t="s">
        <v>9</v>
      </c>
      <c r="C454">
        <v>2</v>
      </c>
      <c r="D454" t="s">
        <v>8</v>
      </c>
      <c r="E454">
        <v>36</v>
      </c>
      <c r="F454" s="2">
        <v>27.75</v>
      </c>
      <c r="G454">
        <v>1</v>
      </c>
      <c r="H454">
        <v>2</v>
      </c>
      <c r="I454" s="3">
        <f>Table134[Age]/$E$1</f>
        <v>0.45</v>
      </c>
      <c r="J454" s="3">
        <f>LOG10(Table134[Fare] + 1)</f>
        <v>1.4586378490256493</v>
      </c>
      <c r="K454" s="5">
        <v>0</v>
      </c>
      <c r="L454">
        <v>1</v>
      </c>
      <c r="M454">
        <f t="shared" si="35"/>
        <v>0</v>
      </c>
      <c r="N454">
        <f t="shared" si="36"/>
        <v>1</v>
      </c>
      <c r="O454">
        <f>IF(Table134[Sex]="male",1,0)</f>
        <v>1</v>
      </c>
      <c r="P454">
        <v>1</v>
      </c>
      <c r="AC454" s="3">
        <f>SUMPRODUCT(Table134[[#This Row],[SibSp]:[Ones]],$R$4:$AA$4)</f>
        <v>0.31880187691729611</v>
      </c>
      <c r="AD454" s="3">
        <f>SUMPRODUCT(Table134[[#This Row],[SibSp]:[Ones]],$R$5:$AA$5)</f>
        <v>0.11082701570920761</v>
      </c>
      <c r="AE454">
        <f t="shared" si="37"/>
        <v>0.31880187691729611</v>
      </c>
      <c r="AF454">
        <f t="shared" si="38"/>
        <v>0.11082701570920761</v>
      </c>
      <c r="AG454">
        <f t="shared" si="39"/>
        <v>0.42962889262650372</v>
      </c>
      <c r="AH454">
        <f>(Table134[[#This Row],[Survived]]-AG455)^2</f>
        <v>7.714228793562064E-2</v>
      </c>
    </row>
    <row r="455" spans="1:34" x14ac:dyDescent="0.35">
      <c r="A455">
        <v>0</v>
      </c>
      <c r="B455" t="s">
        <v>9</v>
      </c>
      <c r="C455">
        <v>3</v>
      </c>
      <c r="D455" t="s">
        <v>8</v>
      </c>
      <c r="F455" s="2">
        <v>19.966699999999999</v>
      </c>
      <c r="G455">
        <v>1</v>
      </c>
      <c r="H455">
        <v>0</v>
      </c>
      <c r="I455" s="3">
        <f>Table134[Age]/$E$1</f>
        <v>0</v>
      </c>
      <c r="J455" s="3">
        <f>LOG10(Table134[Fare] + 1)</f>
        <v>1.3215300811773341</v>
      </c>
      <c r="K455" s="5">
        <v>0</v>
      </c>
      <c r="L455">
        <v>0</v>
      </c>
      <c r="M455">
        <f t="shared" si="35"/>
        <v>0</v>
      </c>
      <c r="N455">
        <f t="shared" si="36"/>
        <v>1</v>
      </c>
      <c r="O455">
        <f>IF(Table134[Sex]="male",1,0)</f>
        <v>1</v>
      </c>
      <c r="P455">
        <v>1</v>
      </c>
      <c r="AC455" s="3">
        <f>SUMPRODUCT(Table134[[#This Row],[SibSp]:[Ones]],$R$4:$AA$4)</f>
        <v>0.16691798953052778</v>
      </c>
      <c r="AD455" s="3">
        <f>SUMPRODUCT(Table134[[#This Row],[SibSp]:[Ones]],$R$5:$AA$5)</f>
        <v>0.11082701570920761</v>
      </c>
      <c r="AE455">
        <f t="shared" si="37"/>
        <v>0.16691798953052778</v>
      </c>
      <c r="AF455">
        <f t="shared" si="38"/>
        <v>0.11082701570920761</v>
      </c>
      <c r="AG455">
        <f t="shared" si="39"/>
        <v>0.27774500523973539</v>
      </c>
      <c r="AH455">
        <f>(Table134[[#This Row],[Survived]]-AG456)^2</f>
        <v>0.1892208740492948</v>
      </c>
    </row>
    <row r="456" spans="1:34" x14ac:dyDescent="0.35">
      <c r="A456">
        <v>0</v>
      </c>
      <c r="B456" t="s">
        <v>11</v>
      </c>
      <c r="C456">
        <v>1</v>
      </c>
      <c r="D456" t="s">
        <v>8</v>
      </c>
      <c r="E456">
        <v>30</v>
      </c>
      <c r="F456" s="2">
        <v>27.75</v>
      </c>
      <c r="G456">
        <v>0</v>
      </c>
      <c r="H456">
        <v>0</v>
      </c>
      <c r="I456" s="3">
        <f>Table134[Age]/$E$1</f>
        <v>0.375</v>
      </c>
      <c r="J456" s="3">
        <f>LOG10(Table134[Fare] + 1)</f>
        <v>1.4586378490256493</v>
      </c>
      <c r="K456" s="5">
        <v>1</v>
      </c>
      <c r="L456">
        <v>0</v>
      </c>
      <c r="M456">
        <f t="shared" si="35"/>
        <v>1</v>
      </c>
      <c r="N456">
        <f t="shared" si="36"/>
        <v>0</v>
      </c>
      <c r="O456">
        <f>IF(Table134[Sex]="male",1,0)</f>
        <v>1</v>
      </c>
      <c r="P456">
        <v>1</v>
      </c>
      <c r="AC456" s="3">
        <f>SUMPRODUCT(Table134[[#This Row],[SibSp]:[Ones]],$R$4:$AA$4)</f>
        <v>0.24535070342085169</v>
      </c>
      <c r="AD456" s="3">
        <f>SUMPRODUCT(Table134[[#This Row],[SibSp]:[Ones]],$R$5:$AA$5)</f>
        <v>0.18964455408122133</v>
      </c>
      <c r="AE456">
        <f t="shared" si="37"/>
        <v>0.24535070342085169</v>
      </c>
      <c r="AF456">
        <f t="shared" si="38"/>
        <v>0.18964455408122133</v>
      </c>
      <c r="AG456">
        <f t="shared" si="39"/>
        <v>0.43499525750207302</v>
      </c>
      <c r="AH456">
        <f>(Table134[[#This Row],[Survived]]-AG457)^2</f>
        <v>0.16711087319785656</v>
      </c>
    </row>
    <row r="457" spans="1:34" x14ac:dyDescent="0.35">
      <c r="A457">
        <v>1</v>
      </c>
      <c r="B457" t="s">
        <v>11</v>
      </c>
      <c r="C457">
        <v>1</v>
      </c>
      <c r="D457" t="s">
        <v>8</v>
      </c>
      <c r="E457">
        <v>49</v>
      </c>
      <c r="F457" s="2">
        <v>89.104200000000006</v>
      </c>
      <c r="G457">
        <v>1</v>
      </c>
      <c r="H457">
        <v>0</v>
      </c>
      <c r="I457" s="3">
        <f>Table134[Age]/$E$1</f>
        <v>0.61250000000000004</v>
      </c>
      <c r="J457" s="3">
        <f>LOG10(Table134[Fare] + 1)</f>
        <v>1.9547450350890707</v>
      </c>
      <c r="K457" s="5">
        <v>1</v>
      </c>
      <c r="L457">
        <v>0</v>
      </c>
      <c r="M457">
        <f t="shared" si="35"/>
        <v>0</v>
      </c>
      <c r="N457">
        <f t="shared" si="36"/>
        <v>1</v>
      </c>
      <c r="O457">
        <f>IF(Table134[Sex]="male",1,0)</f>
        <v>1</v>
      </c>
      <c r="P457">
        <v>1</v>
      </c>
      <c r="AC457" s="3">
        <f>SUMPRODUCT(Table134[[#This Row],[SibSp]:[Ones]],$R$4:$AA$4)</f>
        <v>0.22158063769764097</v>
      </c>
      <c r="AD457" s="3">
        <f>SUMPRODUCT(Table134[[#This Row],[SibSp]:[Ones]],$R$5:$AA$5)</f>
        <v>0.18721133042044297</v>
      </c>
      <c r="AE457">
        <f t="shared" si="37"/>
        <v>0.22158063769764097</v>
      </c>
      <c r="AF457">
        <f t="shared" si="38"/>
        <v>0.18721133042044297</v>
      </c>
      <c r="AG457">
        <f t="shared" si="39"/>
        <v>0.40879196811808394</v>
      </c>
      <c r="AH457">
        <f>(Table134[[#This Row],[Survived]]-AG458)^2</f>
        <v>0.48448797655722153</v>
      </c>
    </row>
    <row r="458" spans="1:34" x14ac:dyDescent="0.35">
      <c r="A458">
        <v>0</v>
      </c>
      <c r="B458" t="s">
        <v>9</v>
      </c>
      <c r="C458">
        <v>3</v>
      </c>
      <c r="D458" t="s">
        <v>8</v>
      </c>
      <c r="F458" s="2">
        <v>8.0500000000000007</v>
      </c>
      <c r="G458">
        <v>0</v>
      </c>
      <c r="H458">
        <v>0</v>
      </c>
      <c r="I458" s="3">
        <f>Table134[Age]/$E$1</f>
        <v>0</v>
      </c>
      <c r="J458" s="3">
        <f>LOG10(Table134[Fare] + 1)</f>
        <v>0.9566485792052033</v>
      </c>
      <c r="K458" s="5">
        <v>0</v>
      </c>
      <c r="L458">
        <v>0</v>
      </c>
      <c r="M458">
        <f t="shared" si="35"/>
        <v>1</v>
      </c>
      <c r="N458">
        <f t="shared" si="36"/>
        <v>0</v>
      </c>
      <c r="O458">
        <f>IF(Table134[Sex]="male",1,0)</f>
        <v>1</v>
      </c>
      <c r="P458">
        <v>1</v>
      </c>
      <c r="AC458" s="3">
        <f>SUMPRODUCT(Table134[[#This Row],[SibSp]:[Ones]],$R$4:$AA$4)</f>
        <v>0.1906880552537385</v>
      </c>
      <c r="AD458" s="3">
        <f>SUMPRODUCT(Table134[[#This Row],[SibSp]:[Ones]],$R$5:$AA$5)</f>
        <v>0.11326023936998597</v>
      </c>
      <c r="AE458">
        <f t="shared" si="37"/>
        <v>0.1906880552537385</v>
      </c>
      <c r="AF458">
        <f t="shared" si="38"/>
        <v>0.11326023936998597</v>
      </c>
      <c r="AG458">
        <f t="shared" si="39"/>
        <v>0.30394829462372447</v>
      </c>
      <c r="AH458">
        <f>(Table134[[#This Row],[Survived]]-AG459)^2</f>
        <v>9.2384565804670415E-2</v>
      </c>
    </row>
    <row r="459" spans="1:34" x14ac:dyDescent="0.35">
      <c r="A459">
        <v>1</v>
      </c>
      <c r="B459" t="s">
        <v>11</v>
      </c>
      <c r="C459">
        <v>3</v>
      </c>
      <c r="D459" t="s">
        <v>8</v>
      </c>
      <c r="E459">
        <v>29</v>
      </c>
      <c r="F459" s="2">
        <v>7.8958000000000004</v>
      </c>
      <c r="G459">
        <v>0</v>
      </c>
      <c r="H459">
        <v>0</v>
      </c>
      <c r="I459" s="3">
        <f>Table134[Age]/$E$1</f>
        <v>0.36249999999999999</v>
      </c>
      <c r="J459" s="3">
        <f>LOG10(Table134[Fare] + 1)</f>
        <v>0.94918501031343461</v>
      </c>
      <c r="K459" s="5">
        <v>0</v>
      </c>
      <c r="L459">
        <v>0</v>
      </c>
      <c r="M459">
        <f t="shared" si="35"/>
        <v>1</v>
      </c>
      <c r="N459">
        <f t="shared" si="36"/>
        <v>0</v>
      </c>
      <c r="O459">
        <f>IF(Table134[Sex]="male",1,0)</f>
        <v>1</v>
      </c>
      <c r="P459">
        <v>1</v>
      </c>
      <c r="AC459" s="3">
        <f>SUMPRODUCT(Table134[[#This Row],[SibSp]:[Ones]],$R$4:$AA$4)</f>
        <v>0.1906880552537385</v>
      </c>
      <c r="AD459" s="3">
        <f>SUMPRODUCT(Table134[[#This Row],[SibSp]:[Ones]],$R$5:$AA$5)</f>
        <v>0.11326023936998597</v>
      </c>
      <c r="AE459">
        <f t="shared" si="37"/>
        <v>0.1906880552537385</v>
      </c>
      <c r="AF459">
        <f t="shared" si="38"/>
        <v>0.11326023936998597</v>
      </c>
      <c r="AG459">
        <f t="shared" si="39"/>
        <v>0.30394829462372447</v>
      </c>
      <c r="AH459">
        <f>(Table134[[#This Row],[Survived]]-AG460)^2</f>
        <v>0.31923035904514879</v>
      </c>
    </row>
    <row r="460" spans="1:34" x14ac:dyDescent="0.35">
      <c r="A460">
        <v>0</v>
      </c>
      <c r="B460" t="s">
        <v>9</v>
      </c>
      <c r="C460">
        <v>1</v>
      </c>
      <c r="D460" t="s">
        <v>8</v>
      </c>
      <c r="E460">
        <v>65</v>
      </c>
      <c r="F460" s="2">
        <v>26.55</v>
      </c>
      <c r="G460">
        <v>0</v>
      </c>
      <c r="H460">
        <v>0</v>
      </c>
      <c r="I460" s="3">
        <f>Table134[Age]/$E$1</f>
        <v>0.8125</v>
      </c>
      <c r="J460" s="3">
        <f>LOG10(Table134[Fare] + 1)</f>
        <v>1.4401216031878039</v>
      </c>
      <c r="K460" s="5">
        <v>1</v>
      </c>
      <c r="L460">
        <v>0</v>
      </c>
      <c r="M460">
        <f t="shared" si="35"/>
        <v>1</v>
      </c>
      <c r="N460">
        <f t="shared" si="36"/>
        <v>0</v>
      </c>
      <c r="O460">
        <f>IF(Table134[Sex]="male",1,0)</f>
        <v>1</v>
      </c>
      <c r="P460">
        <v>1</v>
      </c>
      <c r="AC460" s="3">
        <f>SUMPRODUCT(Table134[[#This Row],[SibSp]:[Ones]],$R$4:$AA$4)</f>
        <v>0.24535070342085169</v>
      </c>
      <c r="AD460" s="3">
        <f>SUMPRODUCT(Table134[[#This Row],[SibSp]:[Ones]],$R$5:$AA$5)</f>
        <v>0.18964455408122133</v>
      </c>
      <c r="AE460">
        <f t="shared" si="37"/>
        <v>0.24535070342085169</v>
      </c>
      <c r="AF460">
        <f t="shared" si="38"/>
        <v>0.18964455408122133</v>
      </c>
      <c r="AG460">
        <f t="shared" si="39"/>
        <v>0.43499525750207302</v>
      </c>
      <c r="AH460">
        <f>(Table134[[#This Row],[Survived]]-AG461)^2</f>
        <v>0.16711087319785656</v>
      </c>
    </row>
    <row r="461" spans="1:34" x14ac:dyDescent="0.35">
      <c r="A461">
        <v>1</v>
      </c>
      <c r="B461" t="s">
        <v>9</v>
      </c>
      <c r="C461">
        <v>1</v>
      </c>
      <c r="D461" t="s">
        <v>10</v>
      </c>
      <c r="F461" s="2">
        <v>51.862499999999997</v>
      </c>
      <c r="G461">
        <v>1</v>
      </c>
      <c r="H461">
        <v>0</v>
      </c>
      <c r="I461" s="3">
        <f>Table134[Age]/$E$1</f>
        <v>0</v>
      </c>
      <c r="J461" s="3">
        <f>LOG10(Table134[Fare] + 1)</f>
        <v>1.7231476981549567</v>
      </c>
      <c r="K461" s="5">
        <v>1</v>
      </c>
      <c r="L461">
        <v>0</v>
      </c>
      <c r="M461">
        <f t="shared" si="35"/>
        <v>0</v>
      </c>
      <c r="N461">
        <f t="shared" si="36"/>
        <v>0</v>
      </c>
      <c r="O461">
        <f>IF(Table134[Sex]="male",1,0)</f>
        <v>0</v>
      </c>
      <c r="P461">
        <v>1</v>
      </c>
      <c r="AC461" s="3">
        <f>SUMPRODUCT(Table134[[#This Row],[SibSp]:[Ones]],$R$4:$AA$4)</f>
        <v>0.22158063769764097</v>
      </c>
      <c r="AD461" s="3">
        <f>SUMPRODUCT(Table134[[#This Row],[SibSp]:[Ones]],$R$5:$AA$5)</f>
        <v>0.18721133042044297</v>
      </c>
      <c r="AE461">
        <f t="shared" si="37"/>
        <v>0.22158063769764097</v>
      </c>
      <c r="AF461">
        <f t="shared" si="38"/>
        <v>0.18721133042044297</v>
      </c>
      <c r="AG461">
        <f t="shared" si="39"/>
        <v>0.40879196811808394</v>
      </c>
      <c r="AH461">
        <f>(Table134[[#This Row],[Survived]]-AG462)^2</f>
        <v>0.48448797655722153</v>
      </c>
    </row>
    <row r="462" spans="1:34" x14ac:dyDescent="0.35">
      <c r="A462">
        <v>1</v>
      </c>
      <c r="B462" t="s">
        <v>9</v>
      </c>
      <c r="C462">
        <v>2</v>
      </c>
      <c r="D462" t="s">
        <v>10</v>
      </c>
      <c r="E462">
        <v>50</v>
      </c>
      <c r="F462" s="2">
        <v>10.5</v>
      </c>
      <c r="G462">
        <v>0</v>
      </c>
      <c r="H462">
        <v>0</v>
      </c>
      <c r="I462" s="3">
        <f>Table134[Age]/$E$1</f>
        <v>0.625</v>
      </c>
      <c r="J462" s="3">
        <f>LOG10(Table134[Fare] + 1)</f>
        <v>1.0606978403536116</v>
      </c>
      <c r="K462" s="5">
        <v>0</v>
      </c>
      <c r="L462">
        <v>1</v>
      </c>
      <c r="M462">
        <f t="shared" si="35"/>
        <v>1</v>
      </c>
      <c r="N462">
        <f t="shared" si="36"/>
        <v>0</v>
      </c>
      <c r="O462">
        <f>IF(Table134[Sex]="male",1,0)</f>
        <v>0</v>
      </c>
      <c r="P462">
        <v>1</v>
      </c>
      <c r="AC462" s="3">
        <f>SUMPRODUCT(Table134[[#This Row],[SibSp]:[Ones]],$R$4:$AA$4)</f>
        <v>0.1906880552537385</v>
      </c>
      <c r="AD462" s="3">
        <f>SUMPRODUCT(Table134[[#This Row],[SibSp]:[Ones]],$R$5:$AA$5)</f>
        <v>0.11326023936998597</v>
      </c>
      <c r="AE462">
        <f t="shared" si="37"/>
        <v>0.1906880552537385</v>
      </c>
      <c r="AF462">
        <f t="shared" si="38"/>
        <v>0.11326023936998597</v>
      </c>
      <c r="AG462">
        <f t="shared" si="39"/>
        <v>0.30394829462372447</v>
      </c>
      <c r="AH462">
        <f>(Table134[[#This Row],[Survived]]-AG463)^2</f>
        <v>0.48448797655722153</v>
      </c>
    </row>
    <row r="463" spans="1:34" x14ac:dyDescent="0.35">
      <c r="A463">
        <v>0</v>
      </c>
      <c r="B463" t="s">
        <v>12</v>
      </c>
      <c r="C463">
        <v>3</v>
      </c>
      <c r="D463" t="s">
        <v>8</v>
      </c>
      <c r="F463" s="2">
        <v>7.75</v>
      </c>
      <c r="G463">
        <v>0</v>
      </c>
      <c r="H463">
        <v>0</v>
      </c>
      <c r="I463" s="3">
        <f>Table134[Age]/$E$1</f>
        <v>0</v>
      </c>
      <c r="J463" s="3">
        <f>LOG10(Table134[Fare] + 1)</f>
        <v>0.94200805302231327</v>
      </c>
      <c r="K463" s="5">
        <v>0</v>
      </c>
      <c r="L463">
        <v>0</v>
      </c>
      <c r="M463">
        <f t="shared" si="35"/>
        <v>1</v>
      </c>
      <c r="N463">
        <f t="shared" si="36"/>
        <v>0</v>
      </c>
      <c r="O463">
        <f>IF(Table134[Sex]="male",1,0)</f>
        <v>1</v>
      </c>
      <c r="P463">
        <v>1</v>
      </c>
      <c r="AC463" s="3">
        <f>SUMPRODUCT(Table134[[#This Row],[SibSp]:[Ones]],$R$4:$AA$4)</f>
        <v>0.1906880552537385</v>
      </c>
      <c r="AD463" s="3">
        <f>SUMPRODUCT(Table134[[#This Row],[SibSp]:[Ones]],$R$5:$AA$5)</f>
        <v>0.11326023936998597</v>
      </c>
      <c r="AE463">
        <f t="shared" si="37"/>
        <v>0.1906880552537385</v>
      </c>
      <c r="AF463">
        <f t="shared" si="38"/>
        <v>0.11326023936998597</v>
      </c>
      <c r="AG463">
        <f t="shared" si="39"/>
        <v>0.30394829462372447</v>
      </c>
      <c r="AH463">
        <f>(Table134[[#This Row],[Survived]]-AG464)^2</f>
        <v>0.1892208740492948</v>
      </c>
    </row>
    <row r="464" spans="1:34" x14ac:dyDescent="0.35">
      <c r="A464">
        <v>1</v>
      </c>
      <c r="B464" t="s">
        <v>9</v>
      </c>
      <c r="C464">
        <v>1</v>
      </c>
      <c r="D464" t="s">
        <v>8</v>
      </c>
      <c r="E464">
        <v>48</v>
      </c>
      <c r="F464" s="2">
        <v>26.55</v>
      </c>
      <c r="G464">
        <v>0</v>
      </c>
      <c r="H464">
        <v>0</v>
      </c>
      <c r="I464" s="3">
        <f>Table134[Age]/$E$1</f>
        <v>0.6</v>
      </c>
      <c r="J464" s="3">
        <f>LOG10(Table134[Fare] + 1)</f>
        <v>1.4401216031878039</v>
      </c>
      <c r="K464" s="5">
        <v>1</v>
      </c>
      <c r="L464">
        <v>0</v>
      </c>
      <c r="M464">
        <f t="shared" si="35"/>
        <v>1</v>
      </c>
      <c r="N464">
        <f t="shared" si="36"/>
        <v>0</v>
      </c>
      <c r="O464">
        <f>IF(Table134[Sex]="male",1,0)</f>
        <v>1</v>
      </c>
      <c r="P464">
        <v>1</v>
      </c>
      <c r="AC464" s="3">
        <f>SUMPRODUCT(Table134[[#This Row],[SibSp]:[Ones]],$R$4:$AA$4)</f>
        <v>0.24535070342085169</v>
      </c>
      <c r="AD464" s="3">
        <f>SUMPRODUCT(Table134[[#This Row],[SibSp]:[Ones]],$R$5:$AA$5)</f>
        <v>0.18964455408122133</v>
      </c>
      <c r="AE464">
        <f t="shared" si="37"/>
        <v>0.24535070342085169</v>
      </c>
      <c r="AF464">
        <f t="shared" si="38"/>
        <v>0.18964455408122133</v>
      </c>
      <c r="AG464">
        <f t="shared" si="39"/>
        <v>0.43499525750207302</v>
      </c>
      <c r="AH464">
        <f>(Table134[[#This Row],[Survived]]-AG465)^2</f>
        <v>0.48448797655722153</v>
      </c>
    </row>
    <row r="465" spans="1:34" x14ac:dyDescent="0.35">
      <c r="A465">
        <v>0</v>
      </c>
      <c r="B465" t="s">
        <v>9</v>
      </c>
      <c r="C465">
        <v>3</v>
      </c>
      <c r="D465" t="s">
        <v>8</v>
      </c>
      <c r="E465">
        <v>34</v>
      </c>
      <c r="F465" s="2">
        <v>8.0500000000000007</v>
      </c>
      <c r="G465">
        <v>0</v>
      </c>
      <c r="H465">
        <v>0</v>
      </c>
      <c r="I465" s="3">
        <f>Table134[Age]/$E$1</f>
        <v>0.42499999999999999</v>
      </c>
      <c r="J465" s="3">
        <f>LOG10(Table134[Fare] + 1)</f>
        <v>0.9566485792052033</v>
      </c>
      <c r="K465" s="5">
        <v>0</v>
      </c>
      <c r="L465">
        <v>0</v>
      </c>
      <c r="M465">
        <f t="shared" si="35"/>
        <v>1</v>
      </c>
      <c r="N465">
        <f t="shared" si="36"/>
        <v>0</v>
      </c>
      <c r="O465">
        <f>IF(Table134[Sex]="male",1,0)</f>
        <v>1</v>
      </c>
      <c r="P465">
        <v>1</v>
      </c>
      <c r="AC465" s="3">
        <f>SUMPRODUCT(Table134[[#This Row],[SibSp]:[Ones]],$R$4:$AA$4)</f>
        <v>0.1906880552537385</v>
      </c>
      <c r="AD465" s="3">
        <f>SUMPRODUCT(Table134[[#This Row],[SibSp]:[Ones]],$R$5:$AA$5)</f>
        <v>0.11326023936998597</v>
      </c>
      <c r="AE465">
        <f t="shared" si="37"/>
        <v>0.1906880552537385</v>
      </c>
      <c r="AF465">
        <f t="shared" si="38"/>
        <v>0.11326023936998597</v>
      </c>
      <c r="AG465">
        <f t="shared" si="39"/>
        <v>0.30394829462372447</v>
      </c>
      <c r="AH465">
        <f>(Table134[[#This Row],[Survived]]-AG466)^2</f>
        <v>0.1892208740492948</v>
      </c>
    </row>
    <row r="466" spans="1:34" x14ac:dyDescent="0.35">
      <c r="A466">
        <v>0</v>
      </c>
      <c r="B466" t="s">
        <v>9</v>
      </c>
      <c r="C466">
        <v>1</v>
      </c>
      <c r="D466" t="s">
        <v>8</v>
      </c>
      <c r="E466">
        <v>47</v>
      </c>
      <c r="F466" s="2">
        <v>38.5</v>
      </c>
      <c r="G466">
        <v>0</v>
      </c>
      <c r="H466">
        <v>0</v>
      </c>
      <c r="I466" s="3">
        <f>Table134[Age]/$E$1</f>
        <v>0.58750000000000002</v>
      </c>
      <c r="J466" s="3">
        <f>LOG10(Table134[Fare] + 1)</f>
        <v>1.5965970956264601</v>
      </c>
      <c r="K466" s="5">
        <v>1</v>
      </c>
      <c r="L466">
        <v>0</v>
      </c>
      <c r="M466">
        <f t="shared" si="35"/>
        <v>1</v>
      </c>
      <c r="N466">
        <f t="shared" si="36"/>
        <v>0</v>
      </c>
      <c r="O466">
        <f>IF(Table134[Sex]="male",1,0)</f>
        <v>1</v>
      </c>
      <c r="P466">
        <v>1</v>
      </c>
      <c r="AC466" s="3">
        <f>SUMPRODUCT(Table134[[#This Row],[SibSp]:[Ones]],$R$4:$AA$4)</f>
        <v>0.24535070342085169</v>
      </c>
      <c r="AD466" s="3">
        <f>SUMPRODUCT(Table134[[#This Row],[SibSp]:[Ones]],$R$5:$AA$5)</f>
        <v>0.18964455408122133</v>
      </c>
      <c r="AE466">
        <f t="shared" si="37"/>
        <v>0.24535070342085169</v>
      </c>
      <c r="AF466">
        <f t="shared" si="38"/>
        <v>0.18964455408122133</v>
      </c>
      <c r="AG466">
        <f t="shared" si="39"/>
        <v>0.43499525750207302</v>
      </c>
      <c r="AH466">
        <f>(Table134[[#This Row],[Survived]]-AG467)^2</f>
        <v>9.2384565804670415E-2</v>
      </c>
    </row>
    <row r="467" spans="1:34" x14ac:dyDescent="0.35">
      <c r="A467">
        <v>0</v>
      </c>
      <c r="B467" t="s">
        <v>9</v>
      </c>
      <c r="C467">
        <v>2</v>
      </c>
      <c r="D467" t="s">
        <v>8</v>
      </c>
      <c r="E467">
        <v>48</v>
      </c>
      <c r="F467" s="2">
        <v>13</v>
      </c>
      <c r="G467">
        <v>0</v>
      </c>
      <c r="H467">
        <v>0</v>
      </c>
      <c r="I467" s="3">
        <f>Table134[Age]/$E$1</f>
        <v>0.6</v>
      </c>
      <c r="J467" s="3">
        <f>LOG10(Table134[Fare] + 1)</f>
        <v>1.146128035678238</v>
      </c>
      <c r="K467" s="5">
        <v>0</v>
      </c>
      <c r="L467">
        <v>1</v>
      </c>
      <c r="M467">
        <f t="shared" si="35"/>
        <v>1</v>
      </c>
      <c r="N467">
        <f t="shared" si="36"/>
        <v>0</v>
      </c>
      <c r="O467">
        <f>IF(Table134[Sex]="male",1,0)</f>
        <v>1</v>
      </c>
      <c r="P467">
        <v>1</v>
      </c>
      <c r="AC467" s="3">
        <f>SUMPRODUCT(Table134[[#This Row],[SibSp]:[Ones]],$R$4:$AA$4)</f>
        <v>0.1906880552537385</v>
      </c>
      <c r="AD467" s="3">
        <f>SUMPRODUCT(Table134[[#This Row],[SibSp]:[Ones]],$R$5:$AA$5)</f>
        <v>0.11326023936998597</v>
      </c>
      <c r="AE467">
        <f t="shared" si="37"/>
        <v>0.1906880552537385</v>
      </c>
      <c r="AF467">
        <f t="shared" si="38"/>
        <v>0.11326023936998597</v>
      </c>
      <c r="AG467">
        <f t="shared" si="39"/>
        <v>0.30394829462372447</v>
      </c>
      <c r="AH467">
        <f>(Table134[[#This Row],[Survived]]-AG468)^2</f>
        <v>9.2384565804670415E-2</v>
      </c>
    </row>
    <row r="468" spans="1:34" x14ac:dyDescent="0.35">
      <c r="A468">
        <v>0</v>
      </c>
      <c r="B468" t="s">
        <v>9</v>
      </c>
      <c r="C468">
        <v>3</v>
      </c>
      <c r="D468" t="s">
        <v>8</v>
      </c>
      <c r="F468" s="2">
        <v>8.0500000000000007</v>
      </c>
      <c r="G468">
        <v>0</v>
      </c>
      <c r="H468">
        <v>0</v>
      </c>
      <c r="I468" s="3">
        <f>Table134[Age]/$E$1</f>
        <v>0</v>
      </c>
      <c r="J468" s="3">
        <f>LOG10(Table134[Fare] + 1)</f>
        <v>0.9566485792052033</v>
      </c>
      <c r="K468" s="5">
        <v>0</v>
      </c>
      <c r="L468">
        <v>0</v>
      </c>
      <c r="M468">
        <f t="shared" si="35"/>
        <v>1</v>
      </c>
      <c r="N468">
        <f t="shared" si="36"/>
        <v>0</v>
      </c>
      <c r="O468">
        <f>IF(Table134[Sex]="male",1,0)</f>
        <v>1</v>
      </c>
      <c r="P468">
        <v>1</v>
      </c>
      <c r="AC468" s="3">
        <f>SUMPRODUCT(Table134[[#This Row],[SibSp]:[Ones]],$R$4:$AA$4)</f>
        <v>0.1906880552537385</v>
      </c>
      <c r="AD468" s="3">
        <f>SUMPRODUCT(Table134[[#This Row],[SibSp]:[Ones]],$R$5:$AA$5)</f>
        <v>0.11326023936998597</v>
      </c>
      <c r="AE468">
        <f t="shared" si="37"/>
        <v>0.1906880552537385</v>
      </c>
      <c r="AF468">
        <f t="shared" si="38"/>
        <v>0.11326023936998597</v>
      </c>
      <c r="AG468">
        <f t="shared" si="39"/>
        <v>0.30394829462372447</v>
      </c>
      <c r="AH468">
        <f>(Table134[[#This Row],[Survived]]-AG469)^2</f>
        <v>9.2384565804670415E-2</v>
      </c>
    </row>
    <row r="469" spans="1:34" x14ac:dyDescent="0.35">
      <c r="A469">
        <v>0</v>
      </c>
      <c r="B469" t="s">
        <v>9</v>
      </c>
      <c r="C469">
        <v>3</v>
      </c>
      <c r="D469" t="s">
        <v>8</v>
      </c>
      <c r="E469">
        <v>38</v>
      </c>
      <c r="F469" s="2">
        <v>7.05</v>
      </c>
      <c r="G469">
        <v>0</v>
      </c>
      <c r="H469">
        <v>0</v>
      </c>
      <c r="I469" s="3">
        <f>Table134[Age]/$E$1</f>
        <v>0.47499999999999998</v>
      </c>
      <c r="J469" s="3">
        <f>LOG10(Table134[Fare] + 1)</f>
        <v>0.90579588036786851</v>
      </c>
      <c r="K469" s="5">
        <v>0</v>
      </c>
      <c r="L469">
        <v>0</v>
      </c>
      <c r="M469">
        <f t="shared" si="35"/>
        <v>1</v>
      </c>
      <c r="N469">
        <f t="shared" si="36"/>
        <v>0</v>
      </c>
      <c r="O469">
        <f>IF(Table134[Sex]="male",1,0)</f>
        <v>1</v>
      </c>
      <c r="P469">
        <v>1</v>
      </c>
      <c r="AC469" s="3">
        <f>SUMPRODUCT(Table134[[#This Row],[SibSp]:[Ones]],$R$4:$AA$4)</f>
        <v>0.1906880552537385</v>
      </c>
      <c r="AD469" s="3">
        <f>SUMPRODUCT(Table134[[#This Row],[SibSp]:[Ones]],$R$5:$AA$5)</f>
        <v>0.11326023936998597</v>
      </c>
      <c r="AE469">
        <f t="shared" si="37"/>
        <v>0.1906880552537385</v>
      </c>
      <c r="AF469">
        <f t="shared" si="38"/>
        <v>0.11326023936998597</v>
      </c>
      <c r="AG469">
        <f t="shared" si="39"/>
        <v>0.30394829462372447</v>
      </c>
      <c r="AH469">
        <f>(Table134[[#This Row],[Survived]]-AG470)^2</f>
        <v>7.714228793562064E-2</v>
      </c>
    </row>
    <row r="470" spans="1:34" x14ac:dyDescent="0.35">
      <c r="A470">
        <v>0</v>
      </c>
      <c r="B470" t="s">
        <v>9</v>
      </c>
      <c r="C470">
        <v>2</v>
      </c>
      <c r="D470" t="s">
        <v>8</v>
      </c>
      <c r="F470" s="2">
        <v>0</v>
      </c>
      <c r="G470">
        <v>0</v>
      </c>
      <c r="H470">
        <v>0</v>
      </c>
      <c r="I470" s="3">
        <f>Table134[Age]/$E$1</f>
        <v>0</v>
      </c>
      <c r="J470" s="3">
        <f>LOG10(Table134[Fare] + 1)</f>
        <v>0</v>
      </c>
      <c r="K470" s="5">
        <v>0</v>
      </c>
      <c r="L470">
        <v>1</v>
      </c>
      <c r="M470">
        <f t="shared" si="35"/>
        <v>0</v>
      </c>
      <c r="N470">
        <f t="shared" si="36"/>
        <v>0</v>
      </c>
      <c r="O470">
        <f>IF(Table134[Sex]="male",1,0)</f>
        <v>1</v>
      </c>
      <c r="P470">
        <v>1</v>
      </c>
      <c r="AC470" s="3">
        <f>SUMPRODUCT(Table134[[#This Row],[SibSp]:[Ones]],$R$4:$AA$4)</f>
        <v>0.16691798953052778</v>
      </c>
      <c r="AD470" s="3">
        <f>SUMPRODUCT(Table134[[#This Row],[SibSp]:[Ones]],$R$5:$AA$5)</f>
        <v>0.11082701570920761</v>
      </c>
      <c r="AE470">
        <f t="shared" si="37"/>
        <v>0.16691798953052778</v>
      </c>
      <c r="AF470">
        <f t="shared" si="38"/>
        <v>0.11082701570920761</v>
      </c>
      <c r="AG470">
        <f t="shared" si="39"/>
        <v>0.27774500523973539</v>
      </c>
      <c r="AH470">
        <f>(Table134[[#This Row],[Survived]]-AG471)^2</f>
        <v>0.16711087319785656</v>
      </c>
    </row>
    <row r="471" spans="1:34" x14ac:dyDescent="0.35">
      <c r="A471">
        <v>0</v>
      </c>
      <c r="B471" t="s">
        <v>9</v>
      </c>
      <c r="C471">
        <v>1</v>
      </c>
      <c r="D471" t="s">
        <v>8</v>
      </c>
      <c r="E471">
        <v>56</v>
      </c>
      <c r="F471" s="2">
        <v>26.55</v>
      </c>
      <c r="G471">
        <v>0</v>
      </c>
      <c r="H471">
        <v>0</v>
      </c>
      <c r="I471" s="3">
        <f>Table134[Age]/$E$1</f>
        <v>0.7</v>
      </c>
      <c r="J471" s="3">
        <f>LOG10(Table134[Fare] + 1)</f>
        <v>1.4401216031878039</v>
      </c>
      <c r="K471" s="5">
        <v>1</v>
      </c>
      <c r="L471">
        <v>0</v>
      </c>
      <c r="M471">
        <f t="shared" si="35"/>
        <v>0</v>
      </c>
      <c r="N471">
        <f t="shared" si="36"/>
        <v>1</v>
      </c>
      <c r="O471">
        <f>IF(Table134[Sex]="male",1,0)</f>
        <v>1</v>
      </c>
      <c r="P471">
        <v>1</v>
      </c>
      <c r="AC471" s="3">
        <f>SUMPRODUCT(Table134[[#This Row],[SibSp]:[Ones]],$R$4:$AA$4)</f>
        <v>0.22158063769764097</v>
      </c>
      <c r="AD471" s="3">
        <f>SUMPRODUCT(Table134[[#This Row],[SibSp]:[Ones]],$R$5:$AA$5)</f>
        <v>0.18721133042044297</v>
      </c>
      <c r="AE471">
        <f t="shared" si="37"/>
        <v>0.22158063769764097</v>
      </c>
      <c r="AF471">
        <f t="shared" si="38"/>
        <v>0.18721133042044297</v>
      </c>
      <c r="AG471">
        <f t="shared" si="39"/>
        <v>0.40879196811808394</v>
      </c>
      <c r="AH471">
        <f>(Table134[[#This Row],[Survived]]-AG472)^2</f>
        <v>9.2384565804670415E-2</v>
      </c>
    </row>
    <row r="472" spans="1:34" x14ac:dyDescent="0.35">
      <c r="A472">
        <v>0</v>
      </c>
      <c r="B472" t="s">
        <v>12</v>
      </c>
      <c r="C472">
        <v>3</v>
      </c>
      <c r="D472" t="s">
        <v>8</v>
      </c>
      <c r="F472" s="2">
        <v>7.7249999999999996</v>
      </c>
      <c r="G472">
        <v>0</v>
      </c>
      <c r="H472">
        <v>0</v>
      </c>
      <c r="I472" s="3">
        <f>Table134[Age]/$E$1</f>
        <v>0</v>
      </c>
      <c r="J472" s="3">
        <f>LOG10(Table134[Fare] + 1)</f>
        <v>0.94076543563121751</v>
      </c>
      <c r="K472" s="5">
        <v>0</v>
      </c>
      <c r="L472">
        <v>0</v>
      </c>
      <c r="M472">
        <f t="shared" si="35"/>
        <v>1</v>
      </c>
      <c r="N472">
        <f t="shared" si="36"/>
        <v>0</v>
      </c>
      <c r="O472">
        <f>IF(Table134[Sex]="male",1,0)</f>
        <v>1</v>
      </c>
      <c r="P472">
        <v>1</v>
      </c>
      <c r="AC472" s="3">
        <f>SUMPRODUCT(Table134[[#This Row],[SibSp]:[Ones]],$R$4:$AA$4)</f>
        <v>0.1906880552537385</v>
      </c>
      <c r="AD472" s="3">
        <f>SUMPRODUCT(Table134[[#This Row],[SibSp]:[Ones]],$R$5:$AA$5)</f>
        <v>0.11326023936998597</v>
      </c>
      <c r="AE472">
        <f t="shared" si="37"/>
        <v>0.1906880552537385</v>
      </c>
      <c r="AF472">
        <f t="shared" si="38"/>
        <v>0.11326023936998597</v>
      </c>
      <c r="AG472">
        <f t="shared" si="39"/>
        <v>0.30394829462372447</v>
      </c>
      <c r="AH472">
        <f>(Table134[[#This Row],[Survived]]-AG473)^2</f>
        <v>0.1443165931686296</v>
      </c>
    </row>
    <row r="473" spans="1:34" x14ac:dyDescent="0.35">
      <c r="A473">
        <v>1</v>
      </c>
      <c r="B473" t="s">
        <v>11</v>
      </c>
      <c r="C473">
        <v>3</v>
      </c>
      <c r="D473" t="s">
        <v>10</v>
      </c>
      <c r="E473">
        <v>0.75</v>
      </c>
      <c r="F473" s="2">
        <v>19.258299999999998</v>
      </c>
      <c r="G473">
        <v>2</v>
      </c>
      <c r="H473">
        <v>1</v>
      </c>
      <c r="I473" s="3">
        <f>Table134[Age]/$E$1</f>
        <v>9.3749999999999997E-3</v>
      </c>
      <c r="J473" s="3">
        <f>LOG10(Table134[Fare] + 1)</f>
        <v>1.3066029982011584</v>
      </c>
      <c r="K473" s="5">
        <v>0</v>
      </c>
      <c r="L473">
        <v>0</v>
      </c>
      <c r="M473">
        <f t="shared" si="35"/>
        <v>1</v>
      </c>
      <c r="N473">
        <f t="shared" si="36"/>
        <v>0</v>
      </c>
      <c r="O473">
        <f>IF(Table134[Sex]="male",1,0)</f>
        <v>0</v>
      </c>
      <c r="P473">
        <v>1</v>
      </c>
      <c r="AC473" s="3">
        <f>SUMPRODUCT(Table134[[#This Row],[SibSp]:[Ones]],$R$4:$AA$4)</f>
        <v>0.26662999894712269</v>
      </c>
      <c r="AD473" s="3">
        <f>SUMPRODUCT(Table134[[#This Row],[SibSp]:[Ones]],$R$5:$AA$5)</f>
        <v>0.11326023936998597</v>
      </c>
      <c r="AE473">
        <f t="shared" si="37"/>
        <v>0.26662999894712269</v>
      </c>
      <c r="AF473">
        <f t="shared" si="38"/>
        <v>0.11326023936998597</v>
      </c>
      <c r="AG473">
        <f t="shared" si="39"/>
        <v>0.37989023831710866</v>
      </c>
      <c r="AH473">
        <f>(Table134[[#This Row],[Survived]]-AG474)^2</f>
        <v>0.48448797655722153</v>
      </c>
    </row>
    <row r="474" spans="1:34" x14ac:dyDescent="0.35">
      <c r="A474">
        <v>0</v>
      </c>
      <c r="B474" t="s">
        <v>9</v>
      </c>
      <c r="C474">
        <v>3</v>
      </c>
      <c r="D474" t="s">
        <v>8</v>
      </c>
      <c r="F474" s="2">
        <v>7.25</v>
      </c>
      <c r="G474">
        <v>0</v>
      </c>
      <c r="H474">
        <v>0</v>
      </c>
      <c r="I474" s="3">
        <f>Table134[Age]/$E$1</f>
        <v>0</v>
      </c>
      <c r="J474" s="3">
        <f>LOG10(Table134[Fare] + 1)</f>
        <v>0.91645394854992512</v>
      </c>
      <c r="K474" s="5">
        <v>0</v>
      </c>
      <c r="L474">
        <v>0</v>
      </c>
      <c r="M474">
        <f t="shared" si="35"/>
        <v>1</v>
      </c>
      <c r="N474">
        <f t="shared" si="36"/>
        <v>0</v>
      </c>
      <c r="O474">
        <f>IF(Table134[Sex]="male",1,0)</f>
        <v>1</v>
      </c>
      <c r="P474">
        <v>1</v>
      </c>
      <c r="AC474" s="3">
        <f>SUMPRODUCT(Table134[[#This Row],[SibSp]:[Ones]],$R$4:$AA$4)</f>
        <v>0.1906880552537385</v>
      </c>
      <c r="AD474" s="3">
        <f>SUMPRODUCT(Table134[[#This Row],[SibSp]:[Ones]],$R$5:$AA$5)</f>
        <v>0.11326023936998597</v>
      </c>
      <c r="AE474">
        <f t="shared" si="37"/>
        <v>0.1906880552537385</v>
      </c>
      <c r="AF474">
        <f t="shared" si="38"/>
        <v>0.11326023936998597</v>
      </c>
      <c r="AG474">
        <f t="shared" si="39"/>
        <v>0.30394829462372447</v>
      </c>
      <c r="AH474">
        <f>(Table134[[#This Row],[Survived]]-AG475)^2</f>
        <v>7.714228793562064E-2</v>
      </c>
    </row>
    <row r="475" spans="1:34" x14ac:dyDescent="0.35">
      <c r="A475">
        <v>0</v>
      </c>
      <c r="B475" t="s">
        <v>9</v>
      </c>
      <c r="C475">
        <v>3</v>
      </c>
      <c r="D475" t="s">
        <v>8</v>
      </c>
      <c r="E475">
        <v>38</v>
      </c>
      <c r="F475" s="2">
        <v>8.6624999999999996</v>
      </c>
      <c r="G475">
        <v>0</v>
      </c>
      <c r="H475">
        <v>0</v>
      </c>
      <c r="I475" s="3">
        <f>Table134[Age]/$E$1</f>
        <v>0.47499999999999998</v>
      </c>
      <c r="J475" s="3">
        <f>LOG10(Table134[Fare] + 1)</f>
        <v>0.98508950692638131</v>
      </c>
      <c r="K475" s="5">
        <v>0</v>
      </c>
      <c r="L475">
        <v>0</v>
      </c>
      <c r="M475">
        <f t="shared" si="35"/>
        <v>0</v>
      </c>
      <c r="N475">
        <f t="shared" si="36"/>
        <v>1</v>
      </c>
      <c r="O475">
        <f>IF(Table134[Sex]="male",1,0)</f>
        <v>1</v>
      </c>
      <c r="P475">
        <v>1</v>
      </c>
      <c r="AC475" s="3">
        <f>SUMPRODUCT(Table134[[#This Row],[SibSp]:[Ones]],$R$4:$AA$4)</f>
        <v>0.16691798953052778</v>
      </c>
      <c r="AD475" s="3">
        <f>SUMPRODUCT(Table134[[#This Row],[SibSp]:[Ones]],$R$5:$AA$5)</f>
        <v>0.11082701570920761</v>
      </c>
      <c r="AE475">
        <f t="shared" si="37"/>
        <v>0.16691798953052778</v>
      </c>
      <c r="AF475">
        <f t="shared" si="38"/>
        <v>0.11082701570920761</v>
      </c>
      <c r="AG475">
        <f t="shared" si="39"/>
        <v>0.27774500523973539</v>
      </c>
      <c r="AH475">
        <f>(Table134[[#This Row],[Survived]]-AG476)^2</f>
        <v>0.20778297815644703</v>
      </c>
    </row>
    <row r="476" spans="1:34" x14ac:dyDescent="0.35">
      <c r="A476">
        <v>1</v>
      </c>
      <c r="B476" t="s">
        <v>9</v>
      </c>
      <c r="C476">
        <v>2</v>
      </c>
      <c r="D476" t="s">
        <v>10</v>
      </c>
      <c r="E476">
        <v>33</v>
      </c>
      <c r="F476" s="2">
        <v>27.75</v>
      </c>
      <c r="G476">
        <v>1</v>
      </c>
      <c r="H476">
        <v>2</v>
      </c>
      <c r="I476" s="3">
        <f>Table134[Age]/$E$1</f>
        <v>0.41249999999999998</v>
      </c>
      <c r="J476" s="3">
        <f>LOG10(Table134[Fare] + 1)</f>
        <v>1.4586378490256493</v>
      </c>
      <c r="K476" s="5">
        <v>0</v>
      </c>
      <c r="L476">
        <v>1</v>
      </c>
      <c r="M476">
        <f t="shared" si="35"/>
        <v>1</v>
      </c>
      <c r="N476">
        <f t="shared" si="36"/>
        <v>0</v>
      </c>
      <c r="O476">
        <f>IF(Table134[Sex]="male",1,0)</f>
        <v>0</v>
      </c>
      <c r="P476">
        <v>1</v>
      </c>
      <c r="AC476" s="3">
        <f>SUMPRODUCT(Table134[[#This Row],[SibSp]:[Ones]],$R$4:$AA$4)</f>
        <v>0.34257194264050683</v>
      </c>
      <c r="AD476" s="3">
        <f>SUMPRODUCT(Table134[[#This Row],[SibSp]:[Ones]],$R$5:$AA$5)</f>
        <v>0.11326023936998597</v>
      </c>
      <c r="AE476">
        <f t="shared" si="37"/>
        <v>0.34257194264050683</v>
      </c>
      <c r="AF476">
        <f t="shared" si="38"/>
        <v>0.11326023936998597</v>
      </c>
      <c r="AG476">
        <f t="shared" si="39"/>
        <v>0.4558321820104928</v>
      </c>
      <c r="AH476">
        <f>(Table134[[#This Row],[Survived]]-AG477)^2</f>
        <v>0.48448797655722153</v>
      </c>
    </row>
    <row r="477" spans="1:34" x14ac:dyDescent="0.35">
      <c r="A477">
        <v>1</v>
      </c>
      <c r="B477" t="s">
        <v>11</v>
      </c>
      <c r="C477">
        <v>2</v>
      </c>
      <c r="D477" t="s">
        <v>10</v>
      </c>
      <c r="E477">
        <v>23</v>
      </c>
      <c r="F477" s="2">
        <v>13.791700000000001</v>
      </c>
      <c r="G477">
        <v>0</v>
      </c>
      <c r="H477">
        <v>0</v>
      </c>
      <c r="I477" s="3">
        <f>Table134[Age]/$E$1</f>
        <v>0.28749999999999998</v>
      </c>
      <c r="J477" s="3">
        <f>LOG10(Table134[Fare] + 1)</f>
        <v>1.1700180900341755</v>
      </c>
      <c r="K477" s="5">
        <v>0</v>
      </c>
      <c r="L477">
        <v>1</v>
      </c>
      <c r="M477">
        <f t="shared" si="35"/>
        <v>1</v>
      </c>
      <c r="N477">
        <f t="shared" si="36"/>
        <v>0</v>
      </c>
      <c r="O477">
        <f>IF(Table134[Sex]="male",1,0)</f>
        <v>0</v>
      </c>
      <c r="P477">
        <v>1</v>
      </c>
      <c r="AC477" s="3">
        <f>SUMPRODUCT(Table134[[#This Row],[SibSp]:[Ones]],$R$4:$AA$4)</f>
        <v>0.1906880552537385</v>
      </c>
      <c r="AD477" s="3">
        <f>SUMPRODUCT(Table134[[#This Row],[SibSp]:[Ones]],$R$5:$AA$5)</f>
        <v>0.11326023936998597</v>
      </c>
      <c r="AE477">
        <f t="shared" si="37"/>
        <v>0.1906880552537385</v>
      </c>
      <c r="AF477">
        <f t="shared" si="38"/>
        <v>0.11326023936998597</v>
      </c>
      <c r="AG477">
        <f t="shared" si="39"/>
        <v>0.30394829462372447</v>
      </c>
      <c r="AH477">
        <f>(Table134[[#This Row],[Survived]]-AG478)^2</f>
        <v>0.48448797655722153</v>
      </c>
    </row>
    <row r="478" spans="1:34" x14ac:dyDescent="0.35">
      <c r="A478">
        <v>0</v>
      </c>
      <c r="B478" t="s">
        <v>9</v>
      </c>
      <c r="C478">
        <v>3</v>
      </c>
      <c r="D478" t="s">
        <v>10</v>
      </c>
      <c r="E478">
        <v>22</v>
      </c>
      <c r="F478" s="2">
        <v>9.8375000000000004</v>
      </c>
      <c r="G478">
        <v>0</v>
      </c>
      <c r="H478">
        <v>0</v>
      </c>
      <c r="I478" s="3">
        <f>Table134[Age]/$E$1</f>
        <v>0.27500000000000002</v>
      </c>
      <c r="J478" s="3">
        <f>LOG10(Table134[Fare] + 1)</f>
        <v>1.0349291104842666</v>
      </c>
      <c r="K478" s="5">
        <v>0</v>
      </c>
      <c r="L478">
        <v>0</v>
      </c>
      <c r="M478">
        <f t="shared" si="35"/>
        <v>1</v>
      </c>
      <c r="N478">
        <f t="shared" si="36"/>
        <v>0</v>
      </c>
      <c r="O478">
        <f>IF(Table134[Sex]="male",1,0)</f>
        <v>0</v>
      </c>
      <c r="P478">
        <v>1</v>
      </c>
      <c r="AC478" s="3">
        <f>SUMPRODUCT(Table134[[#This Row],[SibSp]:[Ones]],$R$4:$AA$4)</f>
        <v>0.1906880552537385</v>
      </c>
      <c r="AD478" s="3">
        <f>SUMPRODUCT(Table134[[#This Row],[SibSp]:[Ones]],$R$5:$AA$5)</f>
        <v>0.11326023936998597</v>
      </c>
      <c r="AE478">
        <f t="shared" si="37"/>
        <v>0.1906880552537385</v>
      </c>
      <c r="AF478">
        <f t="shared" si="38"/>
        <v>0.11326023936998597</v>
      </c>
      <c r="AG478">
        <f t="shared" si="39"/>
        <v>0.30394829462372447</v>
      </c>
      <c r="AH478">
        <f>(Table134[[#This Row],[Survived]]-AG479)^2</f>
        <v>0.1892208740492948</v>
      </c>
    </row>
    <row r="479" spans="1:34" x14ac:dyDescent="0.35">
      <c r="A479">
        <v>0</v>
      </c>
      <c r="B479" t="s">
        <v>9</v>
      </c>
      <c r="C479">
        <v>1</v>
      </c>
      <c r="D479" t="s">
        <v>8</v>
      </c>
      <c r="F479" s="2">
        <v>52</v>
      </c>
      <c r="G479">
        <v>0</v>
      </c>
      <c r="H479">
        <v>0</v>
      </c>
      <c r="I479" s="3">
        <f>Table134[Age]/$E$1</f>
        <v>0</v>
      </c>
      <c r="J479" s="3">
        <f>LOG10(Table134[Fare] + 1)</f>
        <v>1.7242758696007889</v>
      </c>
      <c r="K479" s="5">
        <v>1</v>
      </c>
      <c r="L479">
        <v>0</v>
      </c>
      <c r="M479">
        <f t="shared" si="35"/>
        <v>1</v>
      </c>
      <c r="N479">
        <f t="shared" si="36"/>
        <v>0</v>
      </c>
      <c r="O479">
        <f>IF(Table134[Sex]="male",1,0)</f>
        <v>1</v>
      </c>
      <c r="P479">
        <v>1</v>
      </c>
      <c r="AC479" s="3">
        <f>SUMPRODUCT(Table134[[#This Row],[SibSp]:[Ones]],$R$4:$AA$4)</f>
        <v>0.24535070342085169</v>
      </c>
      <c r="AD479" s="3">
        <f>SUMPRODUCT(Table134[[#This Row],[SibSp]:[Ones]],$R$5:$AA$5)</f>
        <v>0.18964455408122133</v>
      </c>
      <c r="AE479">
        <f t="shared" si="37"/>
        <v>0.24535070342085169</v>
      </c>
      <c r="AF479">
        <f t="shared" si="38"/>
        <v>0.18964455408122133</v>
      </c>
      <c r="AG479">
        <f t="shared" si="39"/>
        <v>0.43499525750207302</v>
      </c>
      <c r="AH479">
        <f>(Table134[[#This Row],[Survived]]-AG480)^2</f>
        <v>9.2384565804670415E-2</v>
      </c>
    </row>
    <row r="480" spans="1:34" x14ac:dyDescent="0.35">
      <c r="A480">
        <v>0</v>
      </c>
      <c r="B480" t="s">
        <v>9</v>
      </c>
      <c r="C480">
        <v>2</v>
      </c>
      <c r="D480" t="s">
        <v>8</v>
      </c>
      <c r="E480">
        <v>34</v>
      </c>
      <c r="F480" s="2">
        <v>21</v>
      </c>
      <c r="G480">
        <v>1</v>
      </c>
      <c r="H480">
        <v>0</v>
      </c>
      <c r="I480" s="3">
        <f>Table134[Age]/$E$1</f>
        <v>0.42499999999999999</v>
      </c>
      <c r="J480" s="3">
        <f>LOG10(Table134[Fare] + 1)</f>
        <v>1.3424226808222062</v>
      </c>
      <c r="K480" s="5">
        <v>0</v>
      </c>
      <c r="L480">
        <v>1</v>
      </c>
      <c r="M480">
        <f t="shared" si="35"/>
        <v>1</v>
      </c>
      <c r="N480">
        <f t="shared" si="36"/>
        <v>0</v>
      </c>
      <c r="O480">
        <f>IF(Table134[Sex]="male",1,0)</f>
        <v>1</v>
      </c>
      <c r="P480">
        <v>1</v>
      </c>
      <c r="AC480" s="3">
        <f>SUMPRODUCT(Table134[[#This Row],[SibSp]:[Ones]],$R$4:$AA$4)</f>
        <v>0.1906880552537385</v>
      </c>
      <c r="AD480" s="3">
        <f>SUMPRODUCT(Table134[[#This Row],[SibSp]:[Ones]],$R$5:$AA$5)</f>
        <v>0.11326023936998597</v>
      </c>
      <c r="AE480">
        <f t="shared" si="37"/>
        <v>0.1906880552537385</v>
      </c>
      <c r="AF480">
        <f t="shared" si="38"/>
        <v>0.11326023936998597</v>
      </c>
      <c r="AG480">
        <f t="shared" si="39"/>
        <v>0.30394829462372447</v>
      </c>
      <c r="AH480">
        <f>(Table134[[#This Row],[Survived]]-AG481)^2</f>
        <v>9.2384565804670415E-2</v>
      </c>
    </row>
    <row r="481" spans="1:34" x14ac:dyDescent="0.35">
      <c r="A481">
        <v>0</v>
      </c>
      <c r="B481" t="s">
        <v>9</v>
      </c>
      <c r="C481">
        <v>3</v>
      </c>
      <c r="D481" t="s">
        <v>8</v>
      </c>
      <c r="E481">
        <v>29</v>
      </c>
      <c r="F481" s="2">
        <v>7.0457999999999998</v>
      </c>
      <c r="G481">
        <v>1</v>
      </c>
      <c r="H481">
        <v>0</v>
      </c>
      <c r="I481" s="3">
        <f>Table134[Age]/$E$1</f>
        <v>0.36249999999999999</v>
      </c>
      <c r="J481" s="3">
        <f>LOG10(Table134[Fare] + 1)</f>
        <v>0.90556923281193558</v>
      </c>
      <c r="K481" s="5">
        <v>0</v>
      </c>
      <c r="L481">
        <v>0</v>
      </c>
      <c r="M481">
        <f t="shared" si="35"/>
        <v>1</v>
      </c>
      <c r="N481">
        <f t="shared" si="36"/>
        <v>0</v>
      </c>
      <c r="O481">
        <f>IF(Table134[Sex]="male",1,0)</f>
        <v>1</v>
      </c>
      <c r="P481">
        <v>1</v>
      </c>
      <c r="AC481" s="3">
        <f>SUMPRODUCT(Table134[[#This Row],[SibSp]:[Ones]],$R$4:$AA$4)</f>
        <v>0.1906880552537385</v>
      </c>
      <c r="AD481" s="3">
        <f>SUMPRODUCT(Table134[[#This Row],[SibSp]:[Ones]],$R$5:$AA$5)</f>
        <v>0.11326023936998597</v>
      </c>
      <c r="AE481">
        <f t="shared" si="37"/>
        <v>0.1906880552537385</v>
      </c>
      <c r="AF481">
        <f t="shared" si="38"/>
        <v>0.11326023936998597</v>
      </c>
      <c r="AG481">
        <f t="shared" si="39"/>
        <v>0.30394829462372447</v>
      </c>
      <c r="AH481">
        <f>(Table134[[#This Row],[Survived]]-AG482)^2</f>
        <v>9.2384565804670415E-2</v>
      </c>
    </row>
    <row r="482" spans="1:34" x14ac:dyDescent="0.35">
      <c r="A482">
        <v>0</v>
      </c>
      <c r="B482" t="s">
        <v>9</v>
      </c>
      <c r="C482">
        <v>3</v>
      </c>
      <c r="D482" t="s">
        <v>8</v>
      </c>
      <c r="E482">
        <v>22</v>
      </c>
      <c r="F482" s="2">
        <v>7.5208000000000004</v>
      </c>
      <c r="G482">
        <v>0</v>
      </c>
      <c r="H482">
        <v>0</v>
      </c>
      <c r="I482" s="3">
        <f>Table134[Age]/$E$1</f>
        <v>0.27500000000000002</v>
      </c>
      <c r="J482" s="3">
        <f>LOG10(Table134[Fare] + 1)</f>
        <v>0.93048037167691311</v>
      </c>
      <c r="K482" s="5">
        <v>0</v>
      </c>
      <c r="L482">
        <v>0</v>
      </c>
      <c r="M482">
        <f t="shared" si="35"/>
        <v>1</v>
      </c>
      <c r="N482">
        <f t="shared" si="36"/>
        <v>0</v>
      </c>
      <c r="O482">
        <f>IF(Table134[Sex]="male",1,0)</f>
        <v>1</v>
      </c>
      <c r="P482">
        <v>1</v>
      </c>
      <c r="AC482" s="3">
        <f>SUMPRODUCT(Table134[[#This Row],[SibSp]:[Ones]],$R$4:$AA$4)</f>
        <v>0.1906880552537385</v>
      </c>
      <c r="AD482" s="3">
        <f>SUMPRODUCT(Table134[[#This Row],[SibSp]:[Ones]],$R$5:$AA$5)</f>
        <v>0.11326023936998597</v>
      </c>
      <c r="AE482">
        <f t="shared" si="37"/>
        <v>0.1906880552537385</v>
      </c>
      <c r="AF482">
        <f t="shared" si="38"/>
        <v>0.11326023936998597</v>
      </c>
      <c r="AG482">
        <f t="shared" si="39"/>
        <v>0.30394829462372447</v>
      </c>
      <c r="AH482">
        <f>(Table134[[#This Row],[Survived]]-AG483)^2</f>
        <v>0.1443165931686296</v>
      </c>
    </row>
    <row r="483" spans="1:34" x14ac:dyDescent="0.35">
      <c r="A483">
        <v>1</v>
      </c>
      <c r="B483" t="s">
        <v>9</v>
      </c>
      <c r="C483">
        <v>3</v>
      </c>
      <c r="D483" t="s">
        <v>10</v>
      </c>
      <c r="E483">
        <v>2</v>
      </c>
      <c r="F483" s="2">
        <v>12.2875</v>
      </c>
      <c r="G483">
        <v>0</v>
      </c>
      <c r="H483">
        <v>1</v>
      </c>
      <c r="I483" s="3">
        <f>Table134[Age]/$E$1</f>
        <v>2.5000000000000001E-2</v>
      </c>
      <c r="J483" s="3">
        <f>LOG10(Table134[Fare] + 1)</f>
        <v>1.1234432775313532</v>
      </c>
      <c r="K483" s="5">
        <v>0</v>
      </c>
      <c r="L483">
        <v>0</v>
      </c>
      <c r="M483">
        <f t="shared" si="35"/>
        <v>1</v>
      </c>
      <c r="N483">
        <f t="shared" si="36"/>
        <v>0</v>
      </c>
      <c r="O483">
        <f>IF(Table134[Sex]="male",1,0)</f>
        <v>0</v>
      </c>
      <c r="P483">
        <v>1</v>
      </c>
      <c r="AC483" s="3">
        <f>SUMPRODUCT(Table134[[#This Row],[SibSp]:[Ones]],$R$4:$AA$4)</f>
        <v>0.26662999894712269</v>
      </c>
      <c r="AD483" s="3">
        <f>SUMPRODUCT(Table134[[#This Row],[SibSp]:[Ones]],$R$5:$AA$5)</f>
        <v>0.11326023936998597</v>
      </c>
      <c r="AE483">
        <f t="shared" si="37"/>
        <v>0.26662999894712269</v>
      </c>
      <c r="AF483">
        <f t="shared" si="38"/>
        <v>0.11326023936998597</v>
      </c>
      <c r="AG483">
        <f t="shared" si="39"/>
        <v>0.37989023831710866</v>
      </c>
      <c r="AH483">
        <f>(Table134[[#This Row],[Survived]]-AG484)^2</f>
        <v>0.29611861413546142</v>
      </c>
    </row>
    <row r="484" spans="1:34" x14ac:dyDescent="0.35">
      <c r="A484">
        <v>0</v>
      </c>
      <c r="B484" t="s">
        <v>9</v>
      </c>
      <c r="C484">
        <v>3</v>
      </c>
      <c r="D484" t="s">
        <v>8</v>
      </c>
      <c r="E484">
        <v>9</v>
      </c>
      <c r="F484" s="2">
        <v>46.9</v>
      </c>
      <c r="G484">
        <v>5</v>
      </c>
      <c r="H484">
        <v>2</v>
      </c>
      <c r="I484" s="3">
        <f>Table134[Age]/$E$1</f>
        <v>0.1125</v>
      </c>
      <c r="J484" s="3">
        <f>LOG10(Table134[Fare] + 1)</f>
        <v>1.6803355134145632</v>
      </c>
      <c r="K484" s="5">
        <v>0</v>
      </c>
      <c r="L484">
        <v>0</v>
      </c>
      <c r="M484">
        <f t="shared" si="35"/>
        <v>1</v>
      </c>
      <c r="N484">
        <f t="shared" si="36"/>
        <v>0</v>
      </c>
      <c r="O484">
        <f>IF(Table134[Sex]="male",1,0)</f>
        <v>1</v>
      </c>
      <c r="P484">
        <v>1</v>
      </c>
      <c r="AC484" s="3">
        <f>SUMPRODUCT(Table134[[#This Row],[SibSp]:[Ones]],$R$4:$AA$4)</f>
        <v>0.34257194264050683</v>
      </c>
      <c r="AD484" s="3">
        <f>SUMPRODUCT(Table134[[#This Row],[SibSp]:[Ones]],$R$5:$AA$5)</f>
        <v>0.11326023936998597</v>
      </c>
      <c r="AE484">
        <f t="shared" si="37"/>
        <v>0.34257194264050683</v>
      </c>
      <c r="AF484">
        <f t="shared" si="38"/>
        <v>0.11326023936998597</v>
      </c>
      <c r="AG484">
        <f t="shared" si="39"/>
        <v>0.4558321820104928</v>
      </c>
      <c r="AH484">
        <f>(Table134[[#This Row],[Survived]]-AG485)^2</f>
        <v>9.2384565804670415E-2</v>
      </c>
    </row>
    <row r="485" spans="1:34" x14ac:dyDescent="0.35">
      <c r="A485">
        <v>0</v>
      </c>
      <c r="B485" t="s">
        <v>9</v>
      </c>
      <c r="C485">
        <v>2</v>
      </c>
      <c r="D485" t="s">
        <v>8</v>
      </c>
      <c r="F485" s="2">
        <v>0</v>
      </c>
      <c r="G485">
        <v>0</v>
      </c>
      <c r="H485">
        <v>0</v>
      </c>
      <c r="I485" s="3">
        <f>Table134[Age]/$E$1</f>
        <v>0</v>
      </c>
      <c r="J485" s="3">
        <f>LOG10(Table134[Fare] + 1)</f>
        <v>0</v>
      </c>
      <c r="K485" s="5">
        <v>0</v>
      </c>
      <c r="L485">
        <v>1</v>
      </c>
      <c r="M485">
        <f t="shared" si="35"/>
        <v>1</v>
      </c>
      <c r="N485">
        <f t="shared" si="36"/>
        <v>0</v>
      </c>
      <c r="O485">
        <f>IF(Table134[Sex]="male",1,0)</f>
        <v>1</v>
      </c>
      <c r="P485">
        <v>1</v>
      </c>
      <c r="AC485" s="3">
        <f>SUMPRODUCT(Table134[[#This Row],[SibSp]:[Ones]],$R$4:$AA$4)</f>
        <v>0.1906880552537385</v>
      </c>
      <c r="AD485" s="3">
        <f>SUMPRODUCT(Table134[[#This Row],[SibSp]:[Ones]],$R$5:$AA$5)</f>
        <v>0.11326023936998597</v>
      </c>
      <c r="AE485">
        <f t="shared" si="37"/>
        <v>0.1906880552537385</v>
      </c>
      <c r="AF485">
        <f t="shared" si="38"/>
        <v>0.11326023936998597</v>
      </c>
      <c r="AG485">
        <f t="shared" si="39"/>
        <v>0.30394829462372447</v>
      </c>
      <c r="AH485">
        <f>(Table134[[#This Row],[Survived]]-AG486)^2</f>
        <v>7.714228793562064E-2</v>
      </c>
    </row>
    <row r="486" spans="1:34" x14ac:dyDescent="0.35">
      <c r="A486">
        <v>0</v>
      </c>
      <c r="B486" t="s">
        <v>9</v>
      </c>
      <c r="C486">
        <v>3</v>
      </c>
      <c r="D486" t="s">
        <v>8</v>
      </c>
      <c r="E486">
        <v>50</v>
      </c>
      <c r="F486" s="2">
        <v>8.0500000000000007</v>
      </c>
      <c r="G486">
        <v>0</v>
      </c>
      <c r="H486">
        <v>0</v>
      </c>
      <c r="I486" s="3">
        <f>Table134[Age]/$E$1</f>
        <v>0.625</v>
      </c>
      <c r="J486" s="3">
        <f>LOG10(Table134[Fare] + 1)</f>
        <v>0.9566485792052033</v>
      </c>
      <c r="K486" s="5">
        <v>0</v>
      </c>
      <c r="L486">
        <v>0</v>
      </c>
      <c r="M486">
        <f t="shared" si="35"/>
        <v>0</v>
      </c>
      <c r="N486">
        <f t="shared" si="36"/>
        <v>1</v>
      </c>
      <c r="O486">
        <f>IF(Table134[Sex]="male",1,0)</f>
        <v>1</v>
      </c>
      <c r="P486">
        <v>1</v>
      </c>
      <c r="AC486" s="3">
        <f>SUMPRODUCT(Table134[[#This Row],[SibSp]:[Ones]],$R$4:$AA$4)</f>
        <v>0.16691798953052778</v>
      </c>
      <c r="AD486" s="3">
        <f>SUMPRODUCT(Table134[[#This Row],[SibSp]:[Ones]],$R$5:$AA$5)</f>
        <v>0.11082701570920761</v>
      </c>
      <c r="AE486">
        <f t="shared" si="37"/>
        <v>0.16691798953052778</v>
      </c>
      <c r="AF486">
        <f t="shared" si="38"/>
        <v>0.11082701570920761</v>
      </c>
      <c r="AG486">
        <f t="shared" si="39"/>
        <v>0.27774500523973539</v>
      </c>
      <c r="AH486">
        <f>(Table134[[#This Row],[Survived]]-AG487)^2</f>
        <v>9.2384565804670415E-2</v>
      </c>
    </row>
    <row r="487" spans="1:34" x14ac:dyDescent="0.35">
      <c r="A487">
        <v>1</v>
      </c>
      <c r="B487" t="s">
        <v>9</v>
      </c>
      <c r="C487">
        <v>3</v>
      </c>
      <c r="D487" t="s">
        <v>10</v>
      </c>
      <c r="E487">
        <v>63</v>
      </c>
      <c r="F487" s="2">
        <v>9.5875000000000004</v>
      </c>
      <c r="G487">
        <v>0</v>
      </c>
      <c r="H487">
        <v>0</v>
      </c>
      <c r="I487" s="3">
        <f>Table134[Age]/$E$1</f>
        <v>0.78749999999999998</v>
      </c>
      <c r="J487" s="3">
        <f>LOG10(Table134[Fare] + 1)</f>
        <v>1.0247934233387634</v>
      </c>
      <c r="K487" s="5">
        <v>0</v>
      </c>
      <c r="L487">
        <v>0</v>
      </c>
      <c r="M487">
        <f t="shared" si="35"/>
        <v>1</v>
      </c>
      <c r="N487">
        <f t="shared" si="36"/>
        <v>0</v>
      </c>
      <c r="O487">
        <f>IF(Table134[Sex]="male",1,0)</f>
        <v>0</v>
      </c>
      <c r="P487">
        <v>1</v>
      </c>
      <c r="AC487" s="3">
        <f>SUMPRODUCT(Table134[[#This Row],[SibSp]:[Ones]],$R$4:$AA$4)</f>
        <v>0.1906880552537385</v>
      </c>
      <c r="AD487" s="3">
        <f>SUMPRODUCT(Table134[[#This Row],[SibSp]:[Ones]],$R$5:$AA$5)</f>
        <v>0.11326023936998597</v>
      </c>
      <c r="AE487">
        <f t="shared" si="37"/>
        <v>0.1906880552537385</v>
      </c>
      <c r="AF487">
        <f t="shared" si="38"/>
        <v>0.11326023936998597</v>
      </c>
      <c r="AG487">
        <f t="shared" si="39"/>
        <v>0.30394829462372447</v>
      </c>
      <c r="AH487">
        <f>(Table134[[#This Row],[Survived]]-AG488)^2</f>
        <v>0.31923035904514879</v>
      </c>
    </row>
    <row r="488" spans="1:34" x14ac:dyDescent="0.35">
      <c r="A488">
        <v>1</v>
      </c>
      <c r="B488" t="s">
        <v>11</v>
      </c>
      <c r="C488">
        <v>1</v>
      </c>
      <c r="D488" t="s">
        <v>8</v>
      </c>
      <c r="E488">
        <v>25</v>
      </c>
      <c r="F488" s="2">
        <v>91.0792</v>
      </c>
      <c r="G488">
        <v>1</v>
      </c>
      <c r="H488">
        <v>0</v>
      </c>
      <c r="I488" s="3">
        <f>Table134[Age]/$E$1</f>
        <v>0.3125</v>
      </c>
      <c r="J488" s="3">
        <f>LOG10(Table134[Fare] + 1)</f>
        <v>1.9641615374126258</v>
      </c>
      <c r="K488" s="5">
        <v>1</v>
      </c>
      <c r="L488">
        <v>0</v>
      </c>
      <c r="M488">
        <f t="shared" si="35"/>
        <v>1</v>
      </c>
      <c r="N488">
        <f t="shared" si="36"/>
        <v>0</v>
      </c>
      <c r="O488">
        <f>IF(Table134[Sex]="male",1,0)</f>
        <v>1</v>
      </c>
      <c r="P488">
        <v>1</v>
      </c>
      <c r="AC488" s="3">
        <f>SUMPRODUCT(Table134[[#This Row],[SibSp]:[Ones]],$R$4:$AA$4)</f>
        <v>0.24535070342085169</v>
      </c>
      <c r="AD488" s="3">
        <f>SUMPRODUCT(Table134[[#This Row],[SibSp]:[Ones]],$R$5:$AA$5)</f>
        <v>0.18964455408122133</v>
      </c>
      <c r="AE488">
        <f t="shared" si="37"/>
        <v>0.24535070342085169</v>
      </c>
      <c r="AF488">
        <f t="shared" si="38"/>
        <v>0.18964455408122133</v>
      </c>
      <c r="AG488">
        <f t="shared" si="39"/>
        <v>0.43499525750207302</v>
      </c>
      <c r="AH488">
        <f>(Table134[[#This Row],[Survived]]-AG489)^2</f>
        <v>0.41772055997937996</v>
      </c>
    </row>
    <row r="489" spans="1:34" x14ac:dyDescent="0.35">
      <c r="A489">
        <v>0</v>
      </c>
      <c r="B489" t="s">
        <v>9</v>
      </c>
      <c r="C489">
        <v>3</v>
      </c>
      <c r="D489" t="s">
        <v>10</v>
      </c>
      <c r="F489" s="2">
        <v>25.466699999999999</v>
      </c>
      <c r="G489">
        <v>3</v>
      </c>
      <c r="H489">
        <v>1</v>
      </c>
      <c r="I489" s="3">
        <f>Table134[Age]/$E$1</f>
        <v>0</v>
      </c>
      <c r="J489" s="3">
        <f>LOG10(Table134[Fare] + 1)</f>
        <v>1.4226997946774695</v>
      </c>
      <c r="K489" s="5">
        <v>0</v>
      </c>
      <c r="L489">
        <v>0</v>
      </c>
      <c r="M489">
        <f t="shared" si="35"/>
        <v>0</v>
      </c>
      <c r="N489">
        <f t="shared" si="36"/>
        <v>1</v>
      </c>
      <c r="O489">
        <f>IF(Table134[Sex]="male",1,0)</f>
        <v>0</v>
      </c>
      <c r="P489">
        <v>1</v>
      </c>
      <c r="AC489" s="3">
        <f>SUMPRODUCT(Table134[[#This Row],[SibSp]:[Ones]],$R$4:$AA$4)</f>
        <v>0.24285993322391197</v>
      </c>
      <c r="AD489" s="3">
        <f>SUMPRODUCT(Table134[[#This Row],[SibSp]:[Ones]],$R$5:$AA$5)</f>
        <v>0.11082701570920761</v>
      </c>
      <c r="AE489">
        <f t="shared" si="37"/>
        <v>0.24285993322391197</v>
      </c>
      <c r="AF489">
        <f t="shared" si="38"/>
        <v>0.11082701570920761</v>
      </c>
      <c r="AG489">
        <f t="shared" si="39"/>
        <v>0.35368694893311958</v>
      </c>
      <c r="AH489">
        <f>(Table134[[#This Row],[Survived]]-AG490)^2</f>
        <v>0.1892208740492948</v>
      </c>
    </row>
    <row r="490" spans="1:34" x14ac:dyDescent="0.35">
      <c r="A490">
        <v>1</v>
      </c>
      <c r="B490" t="s">
        <v>9</v>
      </c>
      <c r="C490">
        <v>1</v>
      </c>
      <c r="D490" t="s">
        <v>10</v>
      </c>
      <c r="E490">
        <v>35</v>
      </c>
      <c r="F490" s="2">
        <v>90</v>
      </c>
      <c r="G490">
        <v>1</v>
      </c>
      <c r="H490">
        <v>0</v>
      </c>
      <c r="I490" s="3">
        <f>Table134[Age]/$E$1</f>
        <v>0.4375</v>
      </c>
      <c r="J490" s="3">
        <f>LOG10(Table134[Fare] + 1)</f>
        <v>1.9590413923210936</v>
      </c>
      <c r="K490" s="5">
        <v>1</v>
      </c>
      <c r="L490">
        <v>0</v>
      </c>
      <c r="M490">
        <f t="shared" si="35"/>
        <v>1</v>
      </c>
      <c r="N490">
        <f t="shared" si="36"/>
        <v>0</v>
      </c>
      <c r="O490">
        <f>IF(Table134[Sex]="male",1,0)</f>
        <v>0</v>
      </c>
      <c r="P490">
        <v>1</v>
      </c>
      <c r="AC490" s="3">
        <f>SUMPRODUCT(Table134[[#This Row],[SibSp]:[Ones]],$R$4:$AA$4)</f>
        <v>0.24535070342085169</v>
      </c>
      <c r="AD490" s="3">
        <f>SUMPRODUCT(Table134[[#This Row],[SibSp]:[Ones]],$R$5:$AA$5)</f>
        <v>0.18964455408122133</v>
      </c>
      <c r="AE490">
        <f t="shared" si="37"/>
        <v>0.24535070342085169</v>
      </c>
      <c r="AF490">
        <f t="shared" si="38"/>
        <v>0.18964455408122133</v>
      </c>
      <c r="AG490">
        <f t="shared" si="39"/>
        <v>0.43499525750207302</v>
      </c>
      <c r="AH490">
        <f>(Table134[[#This Row],[Survived]]-AG491)^2</f>
        <v>0.31923035904514879</v>
      </c>
    </row>
    <row r="491" spans="1:34" x14ac:dyDescent="0.35">
      <c r="A491">
        <v>0</v>
      </c>
      <c r="B491" t="s">
        <v>11</v>
      </c>
      <c r="C491">
        <v>1</v>
      </c>
      <c r="D491" t="s">
        <v>8</v>
      </c>
      <c r="E491">
        <v>58</v>
      </c>
      <c r="F491" s="2">
        <v>29.7</v>
      </c>
      <c r="G491">
        <v>0</v>
      </c>
      <c r="H491">
        <v>0</v>
      </c>
      <c r="I491" s="3">
        <f>Table134[Age]/$E$1</f>
        <v>0.72499999999999998</v>
      </c>
      <c r="J491" s="3">
        <f>LOG10(Table134[Fare] + 1)</f>
        <v>1.4871383754771865</v>
      </c>
      <c r="K491" s="5">
        <v>1</v>
      </c>
      <c r="L491">
        <v>0</v>
      </c>
      <c r="M491">
        <f t="shared" si="35"/>
        <v>1</v>
      </c>
      <c r="N491">
        <f t="shared" si="36"/>
        <v>0</v>
      </c>
      <c r="O491">
        <f>IF(Table134[Sex]="male",1,0)</f>
        <v>1</v>
      </c>
      <c r="P491">
        <v>1</v>
      </c>
      <c r="AC491" s="3">
        <f>SUMPRODUCT(Table134[[#This Row],[SibSp]:[Ones]],$R$4:$AA$4)</f>
        <v>0.24535070342085169</v>
      </c>
      <c r="AD491" s="3">
        <f>SUMPRODUCT(Table134[[#This Row],[SibSp]:[Ones]],$R$5:$AA$5)</f>
        <v>0.18964455408122133</v>
      </c>
      <c r="AE491">
        <f t="shared" si="37"/>
        <v>0.24535070342085169</v>
      </c>
      <c r="AF491">
        <f t="shared" si="38"/>
        <v>0.18964455408122133</v>
      </c>
      <c r="AG491">
        <f t="shared" si="39"/>
        <v>0.43499525750207302</v>
      </c>
      <c r="AH491">
        <f>(Table134[[#This Row],[Survived]]-AG492)^2</f>
        <v>9.2384565804670415E-2</v>
      </c>
    </row>
    <row r="492" spans="1:34" x14ac:dyDescent="0.35">
      <c r="A492">
        <v>0</v>
      </c>
      <c r="B492" t="s">
        <v>9</v>
      </c>
      <c r="C492">
        <v>3</v>
      </c>
      <c r="D492" t="s">
        <v>8</v>
      </c>
      <c r="E492">
        <v>30</v>
      </c>
      <c r="F492" s="2">
        <v>8.0500000000000007</v>
      </c>
      <c r="G492">
        <v>0</v>
      </c>
      <c r="H492">
        <v>0</v>
      </c>
      <c r="I492" s="3">
        <f>Table134[Age]/$E$1</f>
        <v>0.375</v>
      </c>
      <c r="J492" s="3">
        <f>LOG10(Table134[Fare] + 1)</f>
        <v>0.9566485792052033</v>
      </c>
      <c r="K492" s="5">
        <v>0</v>
      </c>
      <c r="L492">
        <v>0</v>
      </c>
      <c r="M492">
        <f t="shared" si="35"/>
        <v>1</v>
      </c>
      <c r="N492">
        <f t="shared" si="36"/>
        <v>0</v>
      </c>
      <c r="O492">
        <f>IF(Table134[Sex]="male",1,0)</f>
        <v>1</v>
      </c>
      <c r="P492">
        <v>1</v>
      </c>
      <c r="AC492" s="3">
        <f>SUMPRODUCT(Table134[[#This Row],[SibSp]:[Ones]],$R$4:$AA$4)</f>
        <v>0.1906880552537385</v>
      </c>
      <c r="AD492" s="3">
        <f>SUMPRODUCT(Table134[[#This Row],[SibSp]:[Ones]],$R$5:$AA$5)</f>
        <v>0.11326023936998597</v>
      </c>
      <c r="AE492">
        <f t="shared" si="37"/>
        <v>0.1906880552537385</v>
      </c>
      <c r="AF492">
        <f t="shared" si="38"/>
        <v>0.11326023936998597</v>
      </c>
      <c r="AG492">
        <f t="shared" si="39"/>
        <v>0.30394829462372447</v>
      </c>
      <c r="AH492">
        <f>(Table134[[#This Row],[Survived]]-AG493)^2</f>
        <v>0.1443165931686296</v>
      </c>
    </row>
    <row r="493" spans="1:34" x14ac:dyDescent="0.35">
      <c r="A493">
        <v>1</v>
      </c>
      <c r="B493" t="s">
        <v>9</v>
      </c>
      <c r="C493">
        <v>3</v>
      </c>
      <c r="D493" t="s">
        <v>8</v>
      </c>
      <c r="E493">
        <v>9</v>
      </c>
      <c r="F493" s="2">
        <v>15.9</v>
      </c>
      <c r="G493">
        <v>1</v>
      </c>
      <c r="H493">
        <v>1</v>
      </c>
      <c r="I493" s="3">
        <f>Table134[Age]/$E$1</f>
        <v>0.1125</v>
      </c>
      <c r="J493" s="3">
        <f>LOG10(Table134[Fare] + 1)</f>
        <v>1.2278867046136734</v>
      </c>
      <c r="K493" s="5">
        <v>0</v>
      </c>
      <c r="L493">
        <v>0</v>
      </c>
      <c r="M493">
        <f t="shared" si="35"/>
        <v>1</v>
      </c>
      <c r="N493">
        <f t="shared" si="36"/>
        <v>0</v>
      </c>
      <c r="O493">
        <f>IF(Table134[Sex]="male",1,0)</f>
        <v>1</v>
      </c>
      <c r="P493">
        <v>1</v>
      </c>
      <c r="AC493" s="3">
        <f>SUMPRODUCT(Table134[[#This Row],[SibSp]:[Ones]],$R$4:$AA$4)</f>
        <v>0.26662999894712269</v>
      </c>
      <c r="AD493" s="3">
        <f>SUMPRODUCT(Table134[[#This Row],[SibSp]:[Ones]],$R$5:$AA$5)</f>
        <v>0.11326023936998597</v>
      </c>
      <c r="AE493">
        <f t="shared" si="37"/>
        <v>0.26662999894712269</v>
      </c>
      <c r="AF493">
        <f t="shared" si="38"/>
        <v>0.11326023936998597</v>
      </c>
      <c r="AG493">
        <f t="shared" si="39"/>
        <v>0.37989023831710866</v>
      </c>
      <c r="AH493">
        <f>(Table134[[#This Row],[Survived]]-AG494)^2</f>
        <v>0.48448797655722153</v>
      </c>
    </row>
    <row r="494" spans="1:34" x14ac:dyDescent="0.35">
      <c r="A494">
        <v>0</v>
      </c>
      <c r="B494" t="s">
        <v>9</v>
      </c>
      <c r="C494">
        <v>3</v>
      </c>
      <c r="D494" t="s">
        <v>8</v>
      </c>
      <c r="F494" s="2">
        <v>19.966699999999999</v>
      </c>
      <c r="G494">
        <v>1</v>
      </c>
      <c r="H494">
        <v>0</v>
      </c>
      <c r="I494" s="3">
        <f>Table134[Age]/$E$1</f>
        <v>0</v>
      </c>
      <c r="J494" s="3">
        <f>LOG10(Table134[Fare] + 1)</f>
        <v>1.3215300811773341</v>
      </c>
      <c r="K494" s="5">
        <v>0</v>
      </c>
      <c r="L494">
        <v>0</v>
      </c>
      <c r="M494">
        <f t="shared" si="35"/>
        <v>1</v>
      </c>
      <c r="N494">
        <f t="shared" si="36"/>
        <v>0</v>
      </c>
      <c r="O494">
        <f>IF(Table134[Sex]="male",1,0)</f>
        <v>1</v>
      </c>
      <c r="P494">
        <v>1</v>
      </c>
      <c r="AC494" s="3">
        <f>SUMPRODUCT(Table134[[#This Row],[SibSp]:[Ones]],$R$4:$AA$4)</f>
        <v>0.1906880552537385</v>
      </c>
      <c r="AD494" s="3">
        <f>SUMPRODUCT(Table134[[#This Row],[SibSp]:[Ones]],$R$5:$AA$5)</f>
        <v>0.11326023936998597</v>
      </c>
      <c r="AE494">
        <f t="shared" si="37"/>
        <v>0.1906880552537385</v>
      </c>
      <c r="AF494">
        <f t="shared" si="38"/>
        <v>0.11326023936998597</v>
      </c>
      <c r="AG494">
        <f t="shared" si="39"/>
        <v>0.30394829462372447</v>
      </c>
      <c r="AH494">
        <f>(Table134[[#This Row],[Survived]]-AG495)^2</f>
        <v>7.714228793562064E-2</v>
      </c>
    </row>
    <row r="495" spans="1:34" x14ac:dyDescent="0.35">
      <c r="A495">
        <v>0</v>
      </c>
      <c r="B495" t="s">
        <v>9</v>
      </c>
      <c r="C495">
        <v>3</v>
      </c>
      <c r="D495" t="s">
        <v>8</v>
      </c>
      <c r="E495">
        <v>21</v>
      </c>
      <c r="F495" s="2">
        <v>7.25</v>
      </c>
      <c r="G495">
        <v>0</v>
      </c>
      <c r="H495">
        <v>0</v>
      </c>
      <c r="I495" s="3">
        <f>Table134[Age]/$E$1</f>
        <v>0.26250000000000001</v>
      </c>
      <c r="J495" s="3">
        <f>LOG10(Table134[Fare] + 1)</f>
        <v>0.91645394854992512</v>
      </c>
      <c r="K495" s="5">
        <v>0</v>
      </c>
      <c r="L495">
        <v>0</v>
      </c>
      <c r="M495">
        <f t="shared" si="35"/>
        <v>0</v>
      </c>
      <c r="N495">
        <f t="shared" si="36"/>
        <v>1</v>
      </c>
      <c r="O495">
        <f>IF(Table134[Sex]="male",1,0)</f>
        <v>1</v>
      </c>
      <c r="P495">
        <v>1</v>
      </c>
      <c r="AC495" s="3">
        <f>SUMPRODUCT(Table134[[#This Row],[SibSp]:[Ones]],$R$4:$AA$4)</f>
        <v>0.16691798953052778</v>
      </c>
      <c r="AD495" s="3">
        <f>SUMPRODUCT(Table134[[#This Row],[SibSp]:[Ones]],$R$5:$AA$5)</f>
        <v>0.11082701570920761</v>
      </c>
      <c r="AE495">
        <f t="shared" si="37"/>
        <v>0.16691798953052778</v>
      </c>
      <c r="AF495">
        <f t="shared" si="38"/>
        <v>0.11082701570920761</v>
      </c>
      <c r="AG495">
        <f t="shared" si="39"/>
        <v>0.27774500523973539</v>
      </c>
      <c r="AH495">
        <f>(Table134[[#This Row],[Survived]]-AG496)^2</f>
        <v>0.1892208740492948</v>
      </c>
    </row>
    <row r="496" spans="1:34" x14ac:dyDescent="0.35">
      <c r="A496">
        <v>0</v>
      </c>
      <c r="B496" t="s">
        <v>9</v>
      </c>
      <c r="C496">
        <v>1</v>
      </c>
      <c r="D496" t="s">
        <v>8</v>
      </c>
      <c r="E496">
        <v>55</v>
      </c>
      <c r="F496" s="2">
        <v>30.5</v>
      </c>
      <c r="G496">
        <v>0</v>
      </c>
      <c r="H496">
        <v>0</v>
      </c>
      <c r="I496" s="3">
        <f>Table134[Age]/$E$1</f>
        <v>0.6875</v>
      </c>
      <c r="J496" s="3">
        <f>LOG10(Table134[Fare] + 1)</f>
        <v>1.4983105537896004</v>
      </c>
      <c r="K496" s="5">
        <v>1</v>
      </c>
      <c r="L496">
        <v>0</v>
      </c>
      <c r="M496">
        <f t="shared" si="35"/>
        <v>1</v>
      </c>
      <c r="N496">
        <f t="shared" si="36"/>
        <v>0</v>
      </c>
      <c r="O496">
        <f>IF(Table134[Sex]="male",1,0)</f>
        <v>1</v>
      </c>
      <c r="P496">
        <v>1</v>
      </c>
      <c r="AC496" s="3">
        <f>SUMPRODUCT(Table134[[#This Row],[SibSp]:[Ones]],$R$4:$AA$4)</f>
        <v>0.24535070342085169</v>
      </c>
      <c r="AD496" s="3">
        <f>SUMPRODUCT(Table134[[#This Row],[SibSp]:[Ones]],$R$5:$AA$5)</f>
        <v>0.18964455408122133</v>
      </c>
      <c r="AE496">
        <f t="shared" si="37"/>
        <v>0.24535070342085169</v>
      </c>
      <c r="AF496">
        <f t="shared" si="38"/>
        <v>0.18964455408122133</v>
      </c>
      <c r="AG496">
        <f t="shared" si="39"/>
        <v>0.43499525750207302</v>
      </c>
      <c r="AH496">
        <f>(Table134[[#This Row],[Survived]]-AG497)^2</f>
        <v>0.16711087319785656</v>
      </c>
    </row>
    <row r="497" spans="1:34" x14ac:dyDescent="0.35">
      <c r="A497">
        <v>0</v>
      </c>
      <c r="B497" t="s">
        <v>11</v>
      </c>
      <c r="C497">
        <v>1</v>
      </c>
      <c r="D497" t="s">
        <v>8</v>
      </c>
      <c r="E497">
        <v>71</v>
      </c>
      <c r="F497" s="2">
        <v>49.504199999999997</v>
      </c>
      <c r="G497">
        <v>0</v>
      </c>
      <c r="H497">
        <v>0</v>
      </c>
      <c r="I497" s="3">
        <f>Table134[Age]/$E$1</f>
        <v>0.88749999999999996</v>
      </c>
      <c r="J497" s="3">
        <f>LOG10(Table134[Fare] + 1)</f>
        <v>1.7033274961578131</v>
      </c>
      <c r="K497" s="5">
        <v>1</v>
      </c>
      <c r="L497">
        <v>0</v>
      </c>
      <c r="M497">
        <f t="shared" si="35"/>
        <v>0</v>
      </c>
      <c r="N497">
        <f t="shared" si="36"/>
        <v>1</v>
      </c>
      <c r="O497">
        <f>IF(Table134[Sex]="male",1,0)</f>
        <v>1</v>
      </c>
      <c r="P497">
        <v>1</v>
      </c>
      <c r="AC497" s="3">
        <f>SUMPRODUCT(Table134[[#This Row],[SibSp]:[Ones]],$R$4:$AA$4)</f>
        <v>0.22158063769764097</v>
      </c>
      <c r="AD497" s="3">
        <f>SUMPRODUCT(Table134[[#This Row],[SibSp]:[Ones]],$R$5:$AA$5)</f>
        <v>0.18721133042044297</v>
      </c>
      <c r="AE497">
        <f t="shared" si="37"/>
        <v>0.22158063769764097</v>
      </c>
      <c r="AF497">
        <f t="shared" si="38"/>
        <v>0.18721133042044297</v>
      </c>
      <c r="AG497">
        <f t="shared" si="39"/>
        <v>0.40879196811808394</v>
      </c>
      <c r="AH497">
        <f>(Table134[[#This Row],[Survived]]-AG498)^2</f>
        <v>7.714228793562064E-2</v>
      </c>
    </row>
    <row r="498" spans="1:34" x14ac:dyDescent="0.35">
      <c r="A498">
        <v>0</v>
      </c>
      <c r="B498" t="s">
        <v>9</v>
      </c>
      <c r="C498">
        <v>3</v>
      </c>
      <c r="D498" t="s">
        <v>8</v>
      </c>
      <c r="E498">
        <v>21</v>
      </c>
      <c r="F498" s="2">
        <v>8.0500000000000007</v>
      </c>
      <c r="G498">
        <v>0</v>
      </c>
      <c r="H498">
        <v>0</v>
      </c>
      <c r="I498" s="3">
        <f>Table134[Age]/$E$1</f>
        <v>0.26250000000000001</v>
      </c>
      <c r="J498" s="3">
        <f>LOG10(Table134[Fare] + 1)</f>
        <v>0.9566485792052033</v>
      </c>
      <c r="K498" s="5">
        <v>0</v>
      </c>
      <c r="L498">
        <v>0</v>
      </c>
      <c r="M498">
        <f t="shared" si="35"/>
        <v>0</v>
      </c>
      <c r="N498">
        <f t="shared" si="36"/>
        <v>1</v>
      </c>
      <c r="O498">
        <f>IF(Table134[Sex]="male",1,0)</f>
        <v>1</v>
      </c>
      <c r="P498">
        <v>1</v>
      </c>
      <c r="AC498" s="3">
        <f>SUMPRODUCT(Table134[[#This Row],[SibSp]:[Ones]],$R$4:$AA$4)</f>
        <v>0.16691798953052778</v>
      </c>
      <c r="AD498" s="3">
        <f>SUMPRODUCT(Table134[[#This Row],[SibSp]:[Ones]],$R$5:$AA$5)</f>
        <v>0.11082701570920761</v>
      </c>
      <c r="AE498">
        <f t="shared" si="37"/>
        <v>0.16691798953052778</v>
      </c>
      <c r="AF498">
        <f t="shared" si="38"/>
        <v>0.11082701570920761</v>
      </c>
      <c r="AG498">
        <f t="shared" si="39"/>
        <v>0.27774500523973539</v>
      </c>
      <c r="AH498">
        <f>(Table134[[#This Row],[Survived]]-AG499)^2</f>
        <v>9.2384565804670415E-2</v>
      </c>
    </row>
    <row r="499" spans="1:34" x14ac:dyDescent="0.35">
      <c r="A499">
        <v>0</v>
      </c>
      <c r="B499" t="s">
        <v>11</v>
      </c>
      <c r="C499">
        <v>3</v>
      </c>
      <c r="D499" t="s">
        <v>8</v>
      </c>
      <c r="F499" s="2">
        <v>14.458299999999999</v>
      </c>
      <c r="G499">
        <v>0</v>
      </c>
      <c r="H499">
        <v>0</v>
      </c>
      <c r="I499" s="3">
        <f>Table134[Age]/$E$1</f>
        <v>0</v>
      </c>
      <c r="J499" s="3">
        <f>LOG10(Table134[Fare] + 1)</f>
        <v>1.1891617314183722</v>
      </c>
      <c r="K499" s="5">
        <v>0</v>
      </c>
      <c r="L499">
        <v>0</v>
      </c>
      <c r="M499">
        <f t="shared" si="35"/>
        <v>1</v>
      </c>
      <c r="N499">
        <f t="shared" si="36"/>
        <v>0</v>
      </c>
      <c r="O499">
        <f>IF(Table134[Sex]="male",1,0)</f>
        <v>1</v>
      </c>
      <c r="P499">
        <v>1</v>
      </c>
      <c r="AC499" s="3">
        <f>SUMPRODUCT(Table134[[#This Row],[SibSp]:[Ones]],$R$4:$AA$4)</f>
        <v>0.1906880552537385</v>
      </c>
      <c r="AD499" s="3">
        <f>SUMPRODUCT(Table134[[#This Row],[SibSp]:[Ones]],$R$5:$AA$5)</f>
        <v>0.11326023936998597</v>
      </c>
      <c r="AE499">
        <f t="shared" si="37"/>
        <v>0.1906880552537385</v>
      </c>
      <c r="AF499">
        <f t="shared" si="38"/>
        <v>0.11326023936998597</v>
      </c>
      <c r="AG499">
        <f t="shared" si="39"/>
        <v>0.30394829462372447</v>
      </c>
      <c r="AH499">
        <f>(Table134[[#This Row],[Survived]]-AG500)^2</f>
        <v>0.1892208740492948</v>
      </c>
    </row>
    <row r="500" spans="1:34" x14ac:dyDescent="0.35">
      <c r="A500">
        <v>1</v>
      </c>
      <c r="B500" t="s">
        <v>11</v>
      </c>
      <c r="C500">
        <v>1</v>
      </c>
      <c r="D500" t="s">
        <v>10</v>
      </c>
      <c r="E500">
        <v>54</v>
      </c>
      <c r="F500" s="2">
        <v>78.2667</v>
      </c>
      <c r="G500">
        <v>1</v>
      </c>
      <c r="H500">
        <v>0</v>
      </c>
      <c r="I500" s="3">
        <f>Table134[Age]/$E$1</f>
        <v>0.67500000000000004</v>
      </c>
      <c r="J500" s="3">
        <f>LOG10(Table134[Fare] + 1)</f>
        <v>1.8990907781931157</v>
      </c>
      <c r="K500" s="5">
        <v>1</v>
      </c>
      <c r="L500">
        <v>0</v>
      </c>
      <c r="M500">
        <f t="shared" si="35"/>
        <v>1</v>
      </c>
      <c r="N500">
        <f t="shared" si="36"/>
        <v>0</v>
      </c>
      <c r="O500">
        <f>IF(Table134[Sex]="male",1,0)</f>
        <v>0</v>
      </c>
      <c r="P500">
        <v>1</v>
      </c>
      <c r="AC500" s="3">
        <f>SUMPRODUCT(Table134[[#This Row],[SibSp]:[Ones]],$R$4:$AA$4)</f>
        <v>0.24535070342085169</v>
      </c>
      <c r="AD500" s="3">
        <f>SUMPRODUCT(Table134[[#This Row],[SibSp]:[Ones]],$R$5:$AA$5)</f>
        <v>0.18964455408122133</v>
      </c>
      <c r="AE500">
        <f t="shared" si="37"/>
        <v>0.24535070342085169</v>
      </c>
      <c r="AF500">
        <f t="shared" si="38"/>
        <v>0.18964455408122133</v>
      </c>
      <c r="AG500">
        <f t="shared" si="39"/>
        <v>0.43499525750207302</v>
      </c>
      <c r="AH500">
        <f>(Table134[[#This Row],[Survived]]-AG501)^2</f>
        <v>0.48448797655722153</v>
      </c>
    </row>
    <row r="501" spans="1:34" x14ac:dyDescent="0.35">
      <c r="A501">
        <v>0</v>
      </c>
      <c r="B501" t="s">
        <v>9</v>
      </c>
      <c r="C501">
        <v>3</v>
      </c>
      <c r="D501" t="s">
        <v>8</v>
      </c>
      <c r="F501" s="2">
        <v>15.1</v>
      </c>
      <c r="G501">
        <v>0</v>
      </c>
      <c r="H501">
        <v>0</v>
      </c>
      <c r="I501" s="3">
        <f>Table134[Age]/$E$1</f>
        <v>0</v>
      </c>
      <c r="J501" s="3">
        <f>LOG10(Table134[Fare] + 1)</f>
        <v>1.2068258760318498</v>
      </c>
      <c r="K501" s="5">
        <v>0</v>
      </c>
      <c r="L501">
        <v>0</v>
      </c>
      <c r="M501">
        <f t="shared" si="35"/>
        <v>1</v>
      </c>
      <c r="N501">
        <f t="shared" si="36"/>
        <v>0</v>
      </c>
      <c r="O501">
        <f>IF(Table134[Sex]="male",1,0)</f>
        <v>1</v>
      </c>
      <c r="P501">
        <v>1</v>
      </c>
      <c r="AC501" s="3">
        <f>SUMPRODUCT(Table134[[#This Row],[SibSp]:[Ones]],$R$4:$AA$4)</f>
        <v>0.1906880552537385</v>
      </c>
      <c r="AD501" s="3">
        <f>SUMPRODUCT(Table134[[#This Row],[SibSp]:[Ones]],$R$5:$AA$5)</f>
        <v>0.11326023936998597</v>
      </c>
      <c r="AE501">
        <f t="shared" si="37"/>
        <v>0.1906880552537385</v>
      </c>
      <c r="AF501">
        <f t="shared" si="38"/>
        <v>0.11326023936998597</v>
      </c>
      <c r="AG501">
        <f t="shared" si="39"/>
        <v>0.30394829462372447</v>
      </c>
      <c r="AH501">
        <f>(Table134[[#This Row],[Survived]]-AG502)^2</f>
        <v>0.34442713070545755</v>
      </c>
    </row>
    <row r="502" spans="1:34" x14ac:dyDescent="0.35">
      <c r="A502">
        <v>0</v>
      </c>
      <c r="B502" t="s">
        <v>9</v>
      </c>
      <c r="C502">
        <v>1</v>
      </c>
      <c r="D502" t="s">
        <v>10</v>
      </c>
      <c r="E502">
        <v>25</v>
      </c>
      <c r="F502" s="2">
        <v>151.55000000000001</v>
      </c>
      <c r="G502">
        <v>1</v>
      </c>
      <c r="H502">
        <v>2</v>
      </c>
      <c r="I502" s="3">
        <f>Table134[Age]/$E$1</f>
        <v>0.3125</v>
      </c>
      <c r="J502" s="3">
        <f>LOG10(Table134[Fare] + 1)</f>
        <v>2.1834122119784261</v>
      </c>
      <c r="K502" s="5">
        <v>1</v>
      </c>
      <c r="L502">
        <v>0</v>
      </c>
      <c r="M502">
        <f t="shared" si="35"/>
        <v>1</v>
      </c>
      <c r="N502">
        <f t="shared" si="36"/>
        <v>0</v>
      </c>
      <c r="O502">
        <f>IF(Table134[Sex]="male",1,0)</f>
        <v>0</v>
      </c>
      <c r="P502">
        <v>1</v>
      </c>
      <c r="AC502" s="3">
        <f>SUMPRODUCT(Table134[[#This Row],[SibSp]:[Ones]],$R$4:$AA$4)</f>
        <v>0.39723459080762002</v>
      </c>
      <c r="AD502" s="3">
        <f>SUMPRODUCT(Table134[[#This Row],[SibSp]:[Ones]],$R$5:$AA$5)</f>
        <v>0.18964455408122133</v>
      </c>
      <c r="AE502">
        <f t="shared" si="37"/>
        <v>0.39723459080762002</v>
      </c>
      <c r="AF502">
        <f t="shared" si="38"/>
        <v>0.18964455408122133</v>
      </c>
      <c r="AG502">
        <f t="shared" si="39"/>
        <v>0.5868791448888413</v>
      </c>
      <c r="AH502">
        <f>(Table134[[#This Row],[Survived]]-AG503)^2</f>
        <v>7.714228793562064E-2</v>
      </c>
    </row>
    <row r="503" spans="1:34" x14ac:dyDescent="0.35">
      <c r="A503">
        <v>0</v>
      </c>
      <c r="B503" t="s">
        <v>9</v>
      </c>
      <c r="C503">
        <v>3</v>
      </c>
      <c r="D503" t="s">
        <v>8</v>
      </c>
      <c r="E503">
        <v>24</v>
      </c>
      <c r="F503" s="2">
        <v>7.7957999999999998</v>
      </c>
      <c r="G503">
        <v>0</v>
      </c>
      <c r="H503">
        <v>0</v>
      </c>
      <c r="I503" s="3">
        <f>Table134[Age]/$E$1</f>
        <v>0.3</v>
      </c>
      <c r="J503" s="3">
        <f>LOG10(Table134[Fare] + 1)</f>
        <v>0.94427534575879857</v>
      </c>
      <c r="K503" s="5">
        <v>0</v>
      </c>
      <c r="L503">
        <v>0</v>
      </c>
      <c r="M503">
        <f t="shared" si="35"/>
        <v>0</v>
      </c>
      <c r="N503">
        <f t="shared" si="36"/>
        <v>0</v>
      </c>
      <c r="O503">
        <f>IF(Table134[Sex]="male",1,0)</f>
        <v>1</v>
      </c>
      <c r="P503">
        <v>1</v>
      </c>
      <c r="AC503" s="3">
        <f>SUMPRODUCT(Table134[[#This Row],[SibSp]:[Ones]],$R$4:$AA$4)</f>
        <v>0.16691798953052778</v>
      </c>
      <c r="AD503" s="3">
        <f>SUMPRODUCT(Table134[[#This Row],[SibSp]:[Ones]],$R$5:$AA$5)</f>
        <v>0.11082701570920761</v>
      </c>
      <c r="AE503">
        <f t="shared" si="37"/>
        <v>0.16691798953052778</v>
      </c>
      <c r="AF503">
        <f t="shared" si="38"/>
        <v>0.11082701570920761</v>
      </c>
      <c r="AG503">
        <f t="shared" si="39"/>
        <v>0.27774500523973539</v>
      </c>
      <c r="AH503">
        <f>(Table134[[#This Row],[Survived]]-AG504)^2</f>
        <v>7.714228793562064E-2</v>
      </c>
    </row>
    <row r="504" spans="1:34" x14ac:dyDescent="0.35">
      <c r="A504">
        <v>0</v>
      </c>
      <c r="B504" t="s">
        <v>9</v>
      </c>
      <c r="C504">
        <v>3</v>
      </c>
      <c r="D504" t="s">
        <v>8</v>
      </c>
      <c r="E504">
        <v>17</v>
      </c>
      <c r="F504" s="2">
        <v>8.6624999999999996</v>
      </c>
      <c r="G504">
        <v>0</v>
      </c>
      <c r="H504">
        <v>0</v>
      </c>
      <c r="I504" s="3">
        <f>Table134[Age]/$E$1</f>
        <v>0.21249999999999999</v>
      </c>
      <c r="J504" s="3">
        <f>LOG10(Table134[Fare] + 1)</f>
        <v>0.98508950692638131</v>
      </c>
      <c r="K504" s="5">
        <v>0</v>
      </c>
      <c r="L504">
        <v>0</v>
      </c>
      <c r="M504">
        <f t="shared" si="35"/>
        <v>0</v>
      </c>
      <c r="N504">
        <f t="shared" si="36"/>
        <v>0</v>
      </c>
      <c r="O504">
        <f>IF(Table134[Sex]="male",1,0)</f>
        <v>1</v>
      </c>
      <c r="P504">
        <v>1</v>
      </c>
      <c r="AC504" s="3">
        <f>SUMPRODUCT(Table134[[#This Row],[SibSp]:[Ones]],$R$4:$AA$4)</f>
        <v>0.16691798953052778</v>
      </c>
      <c r="AD504" s="3">
        <f>SUMPRODUCT(Table134[[#This Row],[SibSp]:[Ones]],$R$5:$AA$5)</f>
        <v>0.11082701570920761</v>
      </c>
      <c r="AE504">
        <f t="shared" si="37"/>
        <v>0.16691798953052778</v>
      </c>
      <c r="AF504">
        <f t="shared" si="38"/>
        <v>0.11082701570920761</v>
      </c>
      <c r="AG504">
        <f t="shared" si="39"/>
        <v>0.27774500523973539</v>
      </c>
      <c r="AH504">
        <f>(Table134[[#This Row],[Survived]]-AG505)^2</f>
        <v>9.2384565804670415E-2</v>
      </c>
    </row>
    <row r="505" spans="1:34" x14ac:dyDescent="0.35">
      <c r="A505">
        <v>0</v>
      </c>
      <c r="B505" t="s">
        <v>12</v>
      </c>
      <c r="C505">
        <v>3</v>
      </c>
      <c r="D505" t="s">
        <v>10</v>
      </c>
      <c r="E505">
        <v>21</v>
      </c>
      <c r="F505" s="2">
        <v>7.75</v>
      </c>
      <c r="G505">
        <v>0</v>
      </c>
      <c r="H505">
        <v>0</v>
      </c>
      <c r="I505" s="3">
        <f>Table134[Age]/$E$1</f>
        <v>0.26250000000000001</v>
      </c>
      <c r="J505" s="3">
        <f>LOG10(Table134[Fare] + 1)</f>
        <v>0.94200805302231327</v>
      </c>
      <c r="K505" s="5">
        <v>0</v>
      </c>
      <c r="L505">
        <v>0</v>
      </c>
      <c r="M505">
        <f t="shared" si="35"/>
        <v>1</v>
      </c>
      <c r="N505">
        <f t="shared" si="36"/>
        <v>0</v>
      </c>
      <c r="O505">
        <f>IF(Table134[Sex]="male",1,0)</f>
        <v>0</v>
      </c>
      <c r="P505">
        <v>1</v>
      </c>
      <c r="AC505" s="3">
        <f>SUMPRODUCT(Table134[[#This Row],[SibSp]:[Ones]],$R$4:$AA$4)</f>
        <v>0.1906880552537385</v>
      </c>
      <c r="AD505" s="3">
        <f>SUMPRODUCT(Table134[[#This Row],[SibSp]:[Ones]],$R$5:$AA$5)</f>
        <v>0.11326023936998597</v>
      </c>
      <c r="AE505">
        <f t="shared" si="37"/>
        <v>0.1906880552537385</v>
      </c>
      <c r="AF505">
        <f t="shared" si="38"/>
        <v>0.11326023936998597</v>
      </c>
      <c r="AG505">
        <f t="shared" si="39"/>
        <v>0.30394829462372447</v>
      </c>
      <c r="AH505">
        <f>(Table134[[#This Row],[Survived]]-AG506)^2</f>
        <v>9.2384565804670415E-2</v>
      </c>
    </row>
    <row r="506" spans="1:34" x14ac:dyDescent="0.35">
      <c r="A506">
        <v>0</v>
      </c>
      <c r="B506" t="s">
        <v>12</v>
      </c>
      <c r="C506">
        <v>3</v>
      </c>
      <c r="D506" t="s">
        <v>10</v>
      </c>
      <c r="F506" s="2">
        <v>7.6292</v>
      </c>
      <c r="G506">
        <v>0</v>
      </c>
      <c r="H506">
        <v>0</v>
      </c>
      <c r="I506" s="3">
        <f>Table134[Age]/$E$1</f>
        <v>0</v>
      </c>
      <c r="J506" s="3">
        <f>LOG10(Table134[Fare] + 1)</f>
        <v>0.93597053480094117</v>
      </c>
      <c r="K506" s="5">
        <v>0</v>
      </c>
      <c r="L506">
        <v>0</v>
      </c>
      <c r="M506">
        <f t="shared" si="35"/>
        <v>1</v>
      </c>
      <c r="N506">
        <f t="shared" si="36"/>
        <v>0</v>
      </c>
      <c r="O506">
        <f>IF(Table134[Sex]="male",1,0)</f>
        <v>0</v>
      </c>
      <c r="P506">
        <v>1</v>
      </c>
      <c r="AC506" s="3">
        <f>SUMPRODUCT(Table134[[#This Row],[SibSp]:[Ones]],$R$4:$AA$4)</f>
        <v>0.1906880552537385</v>
      </c>
      <c r="AD506" s="3">
        <f>SUMPRODUCT(Table134[[#This Row],[SibSp]:[Ones]],$R$5:$AA$5)</f>
        <v>0.11326023936998597</v>
      </c>
      <c r="AE506">
        <f t="shared" si="37"/>
        <v>0.1906880552537385</v>
      </c>
      <c r="AF506">
        <f t="shared" si="38"/>
        <v>0.11326023936998597</v>
      </c>
      <c r="AG506">
        <f t="shared" si="39"/>
        <v>0.30394829462372447</v>
      </c>
      <c r="AH506">
        <f>(Table134[[#This Row],[Survived]]-AG507)^2</f>
        <v>7.714228793562064E-2</v>
      </c>
    </row>
    <row r="507" spans="1:34" x14ac:dyDescent="0.35">
      <c r="A507">
        <v>0</v>
      </c>
      <c r="B507" t="s">
        <v>9</v>
      </c>
      <c r="C507">
        <v>3</v>
      </c>
      <c r="D507" t="s">
        <v>10</v>
      </c>
      <c r="E507">
        <v>37</v>
      </c>
      <c r="F507" s="2">
        <v>9.5875000000000004</v>
      </c>
      <c r="G507">
        <v>0</v>
      </c>
      <c r="H507">
        <v>0</v>
      </c>
      <c r="I507" s="3">
        <f>Table134[Age]/$E$1</f>
        <v>0.46250000000000002</v>
      </c>
      <c r="J507" s="3">
        <f>LOG10(Table134[Fare] + 1)</f>
        <v>1.0247934233387634</v>
      </c>
      <c r="K507" s="5">
        <v>0</v>
      </c>
      <c r="L507">
        <v>0</v>
      </c>
      <c r="M507">
        <f t="shared" si="35"/>
        <v>0</v>
      </c>
      <c r="N507">
        <f t="shared" si="36"/>
        <v>1</v>
      </c>
      <c r="O507">
        <f>IF(Table134[Sex]="male",1,0)</f>
        <v>0</v>
      </c>
      <c r="P507">
        <v>1</v>
      </c>
      <c r="AC507" s="3">
        <f>SUMPRODUCT(Table134[[#This Row],[SibSp]:[Ones]],$R$4:$AA$4)</f>
        <v>0.16691798953052778</v>
      </c>
      <c r="AD507" s="3">
        <f>SUMPRODUCT(Table134[[#This Row],[SibSp]:[Ones]],$R$5:$AA$5)</f>
        <v>0.11082701570920761</v>
      </c>
      <c r="AE507">
        <f t="shared" si="37"/>
        <v>0.16691798953052778</v>
      </c>
      <c r="AF507">
        <f t="shared" si="38"/>
        <v>0.11082701570920761</v>
      </c>
      <c r="AG507">
        <f t="shared" si="39"/>
        <v>0.27774500523973539</v>
      </c>
      <c r="AH507">
        <f>(Table134[[#This Row],[Survived]]-AG508)^2</f>
        <v>0.1892208740492948</v>
      </c>
    </row>
    <row r="508" spans="1:34" x14ac:dyDescent="0.35">
      <c r="A508">
        <v>1</v>
      </c>
      <c r="B508" t="s">
        <v>9</v>
      </c>
      <c r="C508">
        <v>1</v>
      </c>
      <c r="D508" t="s">
        <v>10</v>
      </c>
      <c r="E508">
        <v>16</v>
      </c>
      <c r="F508" s="2">
        <v>86.5</v>
      </c>
      <c r="G508">
        <v>0</v>
      </c>
      <c r="H508">
        <v>0</v>
      </c>
      <c r="I508" s="3">
        <f>Table134[Age]/$E$1</f>
        <v>0.2</v>
      </c>
      <c r="J508" s="3">
        <f>LOG10(Table134[Fare] + 1)</f>
        <v>1.9420080530223132</v>
      </c>
      <c r="K508" s="5">
        <v>1</v>
      </c>
      <c r="L508">
        <v>0</v>
      </c>
      <c r="M508">
        <f t="shared" si="35"/>
        <v>1</v>
      </c>
      <c r="N508">
        <f t="shared" si="36"/>
        <v>0</v>
      </c>
      <c r="O508">
        <f>IF(Table134[Sex]="male",1,0)</f>
        <v>0</v>
      </c>
      <c r="P508">
        <v>1</v>
      </c>
      <c r="AC508" s="3">
        <f>SUMPRODUCT(Table134[[#This Row],[SibSp]:[Ones]],$R$4:$AA$4)</f>
        <v>0.24535070342085169</v>
      </c>
      <c r="AD508" s="3">
        <f>SUMPRODUCT(Table134[[#This Row],[SibSp]:[Ones]],$R$5:$AA$5)</f>
        <v>0.18964455408122133</v>
      </c>
      <c r="AE508">
        <f t="shared" si="37"/>
        <v>0.24535070342085169</v>
      </c>
      <c r="AF508">
        <f t="shared" si="38"/>
        <v>0.18964455408122133</v>
      </c>
      <c r="AG508">
        <f t="shared" si="39"/>
        <v>0.43499525750207302</v>
      </c>
      <c r="AH508">
        <f>(Table134[[#This Row],[Survived]]-AG509)^2</f>
        <v>0.31923035904514879</v>
      </c>
    </row>
    <row r="509" spans="1:34" x14ac:dyDescent="0.35">
      <c r="A509">
        <v>0</v>
      </c>
      <c r="B509" t="s">
        <v>11</v>
      </c>
      <c r="C509">
        <v>1</v>
      </c>
      <c r="D509" t="s">
        <v>8</v>
      </c>
      <c r="E509">
        <v>18</v>
      </c>
      <c r="F509" s="2">
        <v>108.9</v>
      </c>
      <c r="G509">
        <v>1</v>
      </c>
      <c r="H509">
        <v>0</v>
      </c>
      <c r="I509" s="3">
        <f>Table134[Age]/$E$1</f>
        <v>0.22500000000000001</v>
      </c>
      <c r="J509" s="3">
        <f>LOG10(Table134[Fare] + 1)</f>
        <v>2.0409976924234905</v>
      </c>
      <c r="K509" s="5">
        <v>1</v>
      </c>
      <c r="L509">
        <v>0</v>
      </c>
      <c r="M509">
        <f t="shared" si="35"/>
        <v>1</v>
      </c>
      <c r="N509">
        <f t="shared" si="36"/>
        <v>0</v>
      </c>
      <c r="O509">
        <f>IF(Table134[Sex]="male",1,0)</f>
        <v>1</v>
      </c>
      <c r="P509">
        <v>1</v>
      </c>
      <c r="AC509" s="3">
        <f>SUMPRODUCT(Table134[[#This Row],[SibSp]:[Ones]],$R$4:$AA$4)</f>
        <v>0.24535070342085169</v>
      </c>
      <c r="AD509" s="3">
        <f>SUMPRODUCT(Table134[[#This Row],[SibSp]:[Ones]],$R$5:$AA$5)</f>
        <v>0.18964455408122133</v>
      </c>
      <c r="AE509">
        <f t="shared" si="37"/>
        <v>0.24535070342085169</v>
      </c>
      <c r="AF509">
        <f t="shared" si="38"/>
        <v>0.18964455408122133</v>
      </c>
      <c r="AG509">
        <f t="shared" si="39"/>
        <v>0.43499525750207302</v>
      </c>
      <c r="AH509">
        <f>(Table134[[#This Row],[Survived]]-AG510)^2</f>
        <v>0.20778297815644703</v>
      </c>
    </row>
    <row r="510" spans="1:34" x14ac:dyDescent="0.35">
      <c r="A510">
        <v>1</v>
      </c>
      <c r="B510" t="s">
        <v>9</v>
      </c>
      <c r="C510">
        <v>2</v>
      </c>
      <c r="D510" t="s">
        <v>10</v>
      </c>
      <c r="E510">
        <v>33</v>
      </c>
      <c r="F510" s="2">
        <v>26</v>
      </c>
      <c r="G510">
        <v>0</v>
      </c>
      <c r="H510">
        <v>2</v>
      </c>
      <c r="I510" s="3">
        <f>Table134[Age]/$E$1</f>
        <v>0.41249999999999998</v>
      </c>
      <c r="J510" s="3">
        <f>LOG10(Table134[Fare] + 1)</f>
        <v>1.4313637641589874</v>
      </c>
      <c r="K510" s="5">
        <v>0</v>
      </c>
      <c r="L510">
        <v>1</v>
      </c>
      <c r="M510">
        <f t="shared" si="35"/>
        <v>1</v>
      </c>
      <c r="N510">
        <f t="shared" si="36"/>
        <v>0</v>
      </c>
      <c r="O510">
        <f>IF(Table134[Sex]="male",1,0)</f>
        <v>0</v>
      </c>
      <c r="P510">
        <v>1</v>
      </c>
      <c r="AC510" s="3">
        <f>SUMPRODUCT(Table134[[#This Row],[SibSp]:[Ones]],$R$4:$AA$4)</f>
        <v>0.34257194264050683</v>
      </c>
      <c r="AD510" s="3">
        <f>SUMPRODUCT(Table134[[#This Row],[SibSp]:[Ones]],$R$5:$AA$5)</f>
        <v>0.11326023936998597</v>
      </c>
      <c r="AE510">
        <f t="shared" si="37"/>
        <v>0.34257194264050683</v>
      </c>
      <c r="AF510">
        <f t="shared" si="38"/>
        <v>0.11326023936998597</v>
      </c>
      <c r="AG510">
        <f t="shared" si="39"/>
        <v>0.4558321820104928</v>
      </c>
      <c r="AH510">
        <f>(Table134[[#This Row],[Survived]]-AG511)^2</f>
        <v>0.31923035904514879</v>
      </c>
    </row>
    <row r="511" spans="1:34" x14ac:dyDescent="0.35">
      <c r="A511">
        <v>1</v>
      </c>
      <c r="B511" t="s">
        <v>9</v>
      </c>
      <c r="C511">
        <v>1</v>
      </c>
      <c r="D511" t="s">
        <v>8</v>
      </c>
      <c r="F511" s="2">
        <v>26.55</v>
      </c>
      <c r="G511">
        <v>0</v>
      </c>
      <c r="H511">
        <v>0</v>
      </c>
      <c r="I511" s="3">
        <f>Table134[Age]/$E$1</f>
        <v>0</v>
      </c>
      <c r="J511" s="3">
        <f>LOG10(Table134[Fare] + 1)</f>
        <v>1.4401216031878039</v>
      </c>
      <c r="K511" s="5">
        <v>1</v>
      </c>
      <c r="L511">
        <v>0</v>
      </c>
      <c r="M511">
        <f t="shared" si="35"/>
        <v>1</v>
      </c>
      <c r="N511">
        <f t="shared" si="36"/>
        <v>0</v>
      </c>
      <c r="O511">
        <f>IF(Table134[Sex]="male",1,0)</f>
        <v>1</v>
      </c>
      <c r="P511">
        <v>1</v>
      </c>
      <c r="AC511" s="3">
        <f>SUMPRODUCT(Table134[[#This Row],[SibSp]:[Ones]],$R$4:$AA$4)</f>
        <v>0.24535070342085169</v>
      </c>
      <c r="AD511" s="3">
        <f>SUMPRODUCT(Table134[[#This Row],[SibSp]:[Ones]],$R$5:$AA$5)</f>
        <v>0.18964455408122133</v>
      </c>
      <c r="AE511">
        <f t="shared" si="37"/>
        <v>0.24535070342085169</v>
      </c>
      <c r="AF511">
        <f t="shared" si="38"/>
        <v>0.18964455408122133</v>
      </c>
      <c r="AG511">
        <f t="shared" si="39"/>
        <v>0.43499525750207302</v>
      </c>
      <c r="AH511">
        <f>(Table134[[#This Row],[Survived]]-AG512)^2</f>
        <v>0.52165227745614984</v>
      </c>
    </row>
    <row r="512" spans="1:34" x14ac:dyDescent="0.35">
      <c r="A512">
        <v>0</v>
      </c>
      <c r="B512" t="s">
        <v>9</v>
      </c>
      <c r="C512">
        <v>3</v>
      </c>
      <c r="D512" t="s">
        <v>8</v>
      </c>
      <c r="E512">
        <v>28</v>
      </c>
      <c r="F512" s="2">
        <v>22.524999999999999</v>
      </c>
      <c r="G512">
        <v>0</v>
      </c>
      <c r="H512">
        <v>0</v>
      </c>
      <c r="I512" s="3">
        <f>Table134[Age]/$E$1</f>
        <v>0.35</v>
      </c>
      <c r="J512" s="3">
        <f>LOG10(Table134[Fare] + 1)</f>
        <v>1.3715296320992945</v>
      </c>
      <c r="K512" s="5">
        <v>0</v>
      </c>
      <c r="L512">
        <v>0</v>
      </c>
      <c r="M512">
        <f t="shared" si="35"/>
        <v>0</v>
      </c>
      <c r="N512">
        <f t="shared" si="36"/>
        <v>0</v>
      </c>
      <c r="O512">
        <f>IF(Table134[Sex]="male",1,0)</f>
        <v>1</v>
      </c>
      <c r="P512">
        <v>1</v>
      </c>
      <c r="AC512" s="3">
        <f>SUMPRODUCT(Table134[[#This Row],[SibSp]:[Ones]],$R$4:$AA$4)</f>
        <v>0.16691798953052778</v>
      </c>
      <c r="AD512" s="3">
        <f>SUMPRODUCT(Table134[[#This Row],[SibSp]:[Ones]],$R$5:$AA$5)</f>
        <v>0.11082701570920761</v>
      </c>
      <c r="AE512">
        <f t="shared" si="37"/>
        <v>0.16691798953052778</v>
      </c>
      <c r="AF512">
        <f t="shared" si="38"/>
        <v>0.11082701570920761</v>
      </c>
      <c r="AG512">
        <f t="shared" si="39"/>
        <v>0.27774500523973539</v>
      </c>
      <c r="AH512">
        <f>(Table134[[#This Row],[Survived]]-AG513)^2</f>
        <v>9.2384565804670415E-2</v>
      </c>
    </row>
    <row r="513" spans="1:34" x14ac:dyDescent="0.35">
      <c r="A513">
        <v>1</v>
      </c>
      <c r="B513" t="s">
        <v>9</v>
      </c>
      <c r="C513">
        <v>3</v>
      </c>
      <c r="D513" t="s">
        <v>8</v>
      </c>
      <c r="E513">
        <v>26</v>
      </c>
      <c r="F513" s="2">
        <v>56.495800000000003</v>
      </c>
      <c r="G513">
        <v>0</v>
      </c>
      <c r="H513">
        <v>0</v>
      </c>
      <c r="I513" s="3">
        <f>Table134[Age]/$E$1</f>
        <v>0.32500000000000001</v>
      </c>
      <c r="J513" s="3">
        <f>LOG10(Table134[Fare] + 1)</f>
        <v>1.7596361211514699</v>
      </c>
      <c r="K513" s="5">
        <v>0</v>
      </c>
      <c r="L513">
        <v>0</v>
      </c>
      <c r="M513">
        <f t="shared" si="35"/>
        <v>1</v>
      </c>
      <c r="N513">
        <f t="shared" si="36"/>
        <v>0</v>
      </c>
      <c r="O513">
        <f>IF(Table134[Sex]="male",1,0)</f>
        <v>1</v>
      </c>
      <c r="P513">
        <v>1</v>
      </c>
      <c r="AC513" s="3">
        <f>SUMPRODUCT(Table134[[#This Row],[SibSp]:[Ones]],$R$4:$AA$4)</f>
        <v>0.1906880552537385</v>
      </c>
      <c r="AD513" s="3">
        <f>SUMPRODUCT(Table134[[#This Row],[SibSp]:[Ones]],$R$5:$AA$5)</f>
        <v>0.11326023936998597</v>
      </c>
      <c r="AE513">
        <f t="shared" si="37"/>
        <v>0.1906880552537385</v>
      </c>
      <c r="AF513">
        <f t="shared" si="38"/>
        <v>0.11326023936998597</v>
      </c>
      <c r="AG513">
        <f t="shared" si="39"/>
        <v>0.30394829462372447</v>
      </c>
      <c r="AH513">
        <f>(Table134[[#This Row],[Survived]]-AG514)^2</f>
        <v>0.48448797655722153</v>
      </c>
    </row>
    <row r="514" spans="1:34" x14ac:dyDescent="0.35">
      <c r="A514">
        <v>1</v>
      </c>
      <c r="B514" t="s">
        <v>12</v>
      </c>
      <c r="C514">
        <v>3</v>
      </c>
      <c r="D514" t="s">
        <v>8</v>
      </c>
      <c r="E514">
        <v>29</v>
      </c>
      <c r="F514" s="2">
        <v>7.75</v>
      </c>
      <c r="G514">
        <v>0</v>
      </c>
      <c r="H514">
        <v>0</v>
      </c>
      <c r="I514" s="3">
        <f>Table134[Age]/$E$1</f>
        <v>0.36249999999999999</v>
      </c>
      <c r="J514" s="3">
        <f>LOG10(Table134[Fare] + 1)</f>
        <v>0.94200805302231327</v>
      </c>
      <c r="K514" s="5">
        <v>0</v>
      </c>
      <c r="L514">
        <v>0</v>
      </c>
      <c r="M514">
        <f t="shared" si="35"/>
        <v>1</v>
      </c>
      <c r="N514">
        <f t="shared" si="36"/>
        <v>0</v>
      </c>
      <c r="O514">
        <f>IF(Table134[Sex]="male",1,0)</f>
        <v>1</v>
      </c>
      <c r="P514">
        <v>1</v>
      </c>
      <c r="AC514" s="3">
        <f>SUMPRODUCT(Table134[[#This Row],[SibSp]:[Ones]],$R$4:$AA$4)</f>
        <v>0.1906880552537385</v>
      </c>
      <c r="AD514" s="3">
        <f>SUMPRODUCT(Table134[[#This Row],[SibSp]:[Ones]],$R$5:$AA$5)</f>
        <v>0.11326023936998597</v>
      </c>
      <c r="AE514">
        <f t="shared" si="37"/>
        <v>0.1906880552537385</v>
      </c>
      <c r="AF514">
        <f t="shared" si="38"/>
        <v>0.11326023936998597</v>
      </c>
      <c r="AG514">
        <f t="shared" si="39"/>
        <v>0.30394829462372447</v>
      </c>
      <c r="AH514">
        <f>(Table134[[#This Row],[Survived]]-AG515)^2</f>
        <v>0.52165227745614984</v>
      </c>
    </row>
    <row r="515" spans="1:34" x14ac:dyDescent="0.35">
      <c r="A515">
        <v>0</v>
      </c>
      <c r="B515" t="s">
        <v>9</v>
      </c>
      <c r="C515">
        <v>3</v>
      </c>
      <c r="D515" t="s">
        <v>8</v>
      </c>
      <c r="F515" s="2">
        <v>8.0500000000000007</v>
      </c>
      <c r="G515">
        <v>0</v>
      </c>
      <c r="H515">
        <v>0</v>
      </c>
      <c r="I515" s="3">
        <f>Table134[Age]/$E$1</f>
        <v>0</v>
      </c>
      <c r="J515" s="3">
        <f>LOG10(Table134[Fare] + 1)</f>
        <v>0.9566485792052033</v>
      </c>
      <c r="K515" s="5">
        <v>0</v>
      </c>
      <c r="L515">
        <v>0</v>
      </c>
      <c r="M515">
        <f t="shared" si="35"/>
        <v>0</v>
      </c>
      <c r="N515">
        <f t="shared" si="36"/>
        <v>1</v>
      </c>
      <c r="O515">
        <f>IF(Table134[Sex]="male",1,0)</f>
        <v>1</v>
      </c>
      <c r="P515">
        <v>1</v>
      </c>
      <c r="AC515" s="3">
        <f>SUMPRODUCT(Table134[[#This Row],[SibSp]:[Ones]],$R$4:$AA$4)</f>
        <v>0.16691798953052778</v>
      </c>
      <c r="AD515" s="3">
        <f>SUMPRODUCT(Table134[[#This Row],[SibSp]:[Ones]],$R$5:$AA$5)</f>
        <v>0.11082701570920761</v>
      </c>
      <c r="AE515">
        <f t="shared" si="37"/>
        <v>0.16691798953052778</v>
      </c>
      <c r="AF515">
        <f t="shared" si="38"/>
        <v>0.11082701570920761</v>
      </c>
      <c r="AG515">
        <f t="shared" si="39"/>
        <v>0.27774500523973539</v>
      </c>
      <c r="AH515">
        <f>(Table134[[#This Row],[Survived]]-AG516)^2</f>
        <v>0.1892208740492948</v>
      </c>
    </row>
    <row r="516" spans="1:34" x14ac:dyDescent="0.35">
      <c r="A516">
        <v>1</v>
      </c>
      <c r="B516" t="s">
        <v>9</v>
      </c>
      <c r="C516">
        <v>1</v>
      </c>
      <c r="D516" t="s">
        <v>8</v>
      </c>
      <c r="E516">
        <v>36</v>
      </c>
      <c r="F516" s="2">
        <v>26.287500000000001</v>
      </c>
      <c r="G516">
        <v>0</v>
      </c>
      <c r="H516">
        <v>0</v>
      </c>
      <c r="I516" s="3">
        <f>Table134[Age]/$E$1</f>
        <v>0.45</v>
      </c>
      <c r="J516" s="3">
        <f>LOG10(Table134[Fare] + 1)</f>
        <v>1.4359637487171957</v>
      </c>
      <c r="K516" s="5">
        <v>1</v>
      </c>
      <c r="L516">
        <v>0</v>
      </c>
      <c r="M516">
        <f t="shared" ref="M516:M579" si="40">IF(Embarked="S",1,0)</f>
        <v>1</v>
      </c>
      <c r="N516">
        <f t="shared" ref="N516:N579" si="41">IF(Embarked="C",1,0)</f>
        <v>0</v>
      </c>
      <c r="O516">
        <f>IF(Table134[Sex]="male",1,0)</f>
        <v>1</v>
      </c>
      <c r="P516">
        <v>1</v>
      </c>
      <c r="AC516" s="3">
        <f>SUMPRODUCT(Table134[[#This Row],[SibSp]:[Ones]],$R$4:$AA$4)</f>
        <v>0.24535070342085169</v>
      </c>
      <c r="AD516" s="3">
        <f>SUMPRODUCT(Table134[[#This Row],[SibSp]:[Ones]],$R$5:$AA$5)</f>
        <v>0.18964455408122133</v>
      </c>
      <c r="AE516">
        <f t="shared" si="37"/>
        <v>0.24535070342085169</v>
      </c>
      <c r="AF516">
        <f t="shared" si="38"/>
        <v>0.18964455408122133</v>
      </c>
      <c r="AG516">
        <f t="shared" si="39"/>
        <v>0.43499525750207302</v>
      </c>
      <c r="AH516">
        <f>(Table134[[#This Row],[Survived]]-AG517)^2</f>
        <v>0.31923035904514879</v>
      </c>
    </row>
    <row r="517" spans="1:34" x14ac:dyDescent="0.35">
      <c r="A517">
        <v>1</v>
      </c>
      <c r="B517" t="s">
        <v>11</v>
      </c>
      <c r="C517">
        <v>1</v>
      </c>
      <c r="D517" t="s">
        <v>10</v>
      </c>
      <c r="E517">
        <v>54</v>
      </c>
      <c r="F517" s="2">
        <v>59.4</v>
      </c>
      <c r="G517">
        <v>1</v>
      </c>
      <c r="H517">
        <v>0</v>
      </c>
      <c r="I517" s="3">
        <f>Table134[Age]/$E$1</f>
        <v>0.67500000000000004</v>
      </c>
      <c r="J517" s="3">
        <f>LOG10(Table134[Fare] + 1)</f>
        <v>1.7810369386211318</v>
      </c>
      <c r="K517" s="5">
        <v>1</v>
      </c>
      <c r="L517">
        <v>0</v>
      </c>
      <c r="M517">
        <f t="shared" si="40"/>
        <v>1</v>
      </c>
      <c r="N517">
        <f t="shared" si="41"/>
        <v>0</v>
      </c>
      <c r="O517">
        <f>IF(Table134[Sex]="male",1,0)</f>
        <v>0</v>
      </c>
      <c r="P517">
        <v>1</v>
      </c>
      <c r="AC517" s="3">
        <f>SUMPRODUCT(Table134[[#This Row],[SibSp]:[Ones]],$R$4:$AA$4)</f>
        <v>0.24535070342085169</v>
      </c>
      <c r="AD517" s="3">
        <f>SUMPRODUCT(Table134[[#This Row],[SibSp]:[Ones]],$R$5:$AA$5)</f>
        <v>0.18964455408122133</v>
      </c>
      <c r="AE517">
        <f t="shared" ref="AE517:AE580" si="42">IF(AC517&lt;0,0,AC517)</f>
        <v>0.24535070342085169</v>
      </c>
      <c r="AF517">
        <f t="shared" ref="AF517:AF580" si="43">IF(AD517&lt;0,0,AD517)</f>
        <v>0.18964455408122133</v>
      </c>
      <c r="AG517">
        <f t="shared" ref="AG517:AG580" si="44">AE517+AF517</f>
        <v>0.43499525750207302</v>
      </c>
      <c r="AH517">
        <f>(Table134[[#This Row],[Survived]]-AG518)^2</f>
        <v>0.48448797655722153</v>
      </c>
    </row>
    <row r="518" spans="1:34" x14ac:dyDescent="0.35">
      <c r="A518">
        <v>0</v>
      </c>
      <c r="B518" t="s">
        <v>9</v>
      </c>
      <c r="C518">
        <v>3</v>
      </c>
      <c r="D518" t="s">
        <v>8</v>
      </c>
      <c r="E518">
        <v>24</v>
      </c>
      <c r="F518" s="2">
        <v>7.4958</v>
      </c>
      <c r="G518">
        <v>0</v>
      </c>
      <c r="H518">
        <v>0</v>
      </c>
      <c r="I518" s="3">
        <f>Table134[Age]/$E$1</f>
        <v>0.3</v>
      </c>
      <c r="J518" s="3">
        <f>LOG10(Table134[Fare] + 1)</f>
        <v>0.92920428011230582</v>
      </c>
      <c r="K518" s="5">
        <v>0</v>
      </c>
      <c r="L518">
        <v>0</v>
      </c>
      <c r="M518">
        <f t="shared" si="40"/>
        <v>1</v>
      </c>
      <c r="N518">
        <f t="shared" si="41"/>
        <v>0</v>
      </c>
      <c r="O518">
        <f>IF(Table134[Sex]="male",1,0)</f>
        <v>1</v>
      </c>
      <c r="P518">
        <v>1</v>
      </c>
      <c r="AC518" s="3">
        <f>SUMPRODUCT(Table134[[#This Row],[SibSp]:[Ones]],$R$4:$AA$4)</f>
        <v>0.1906880552537385</v>
      </c>
      <c r="AD518" s="3">
        <f>SUMPRODUCT(Table134[[#This Row],[SibSp]:[Ones]],$R$5:$AA$5)</f>
        <v>0.11326023936998597</v>
      </c>
      <c r="AE518">
        <f t="shared" si="42"/>
        <v>0.1906880552537385</v>
      </c>
      <c r="AF518">
        <f t="shared" si="43"/>
        <v>0.11326023936998597</v>
      </c>
      <c r="AG518">
        <f t="shared" si="44"/>
        <v>0.30394829462372447</v>
      </c>
      <c r="AH518">
        <f>(Table134[[#This Row],[Survived]]-AG519)^2</f>
        <v>0.16711087319785656</v>
      </c>
    </row>
    <row r="519" spans="1:34" x14ac:dyDescent="0.35">
      <c r="A519">
        <v>0</v>
      </c>
      <c r="B519" t="s">
        <v>9</v>
      </c>
      <c r="C519">
        <v>1</v>
      </c>
      <c r="D519" t="s">
        <v>8</v>
      </c>
      <c r="E519">
        <v>47</v>
      </c>
      <c r="F519" s="2">
        <v>34.020800000000001</v>
      </c>
      <c r="G519">
        <v>0</v>
      </c>
      <c r="H519">
        <v>0</v>
      </c>
      <c r="I519" s="3">
        <f>Table134[Age]/$E$1</f>
        <v>0.58750000000000002</v>
      </c>
      <c r="J519" s="3">
        <f>LOG10(Table134[Fare] + 1)</f>
        <v>1.544326062695947</v>
      </c>
      <c r="K519" s="5">
        <v>1</v>
      </c>
      <c r="L519">
        <v>0</v>
      </c>
      <c r="M519">
        <f t="shared" si="40"/>
        <v>0</v>
      </c>
      <c r="N519">
        <f t="shared" si="41"/>
        <v>0</v>
      </c>
      <c r="O519">
        <f>IF(Table134[Sex]="male",1,0)</f>
        <v>1</v>
      </c>
      <c r="P519">
        <v>1</v>
      </c>
      <c r="AC519" s="3">
        <f>SUMPRODUCT(Table134[[#This Row],[SibSp]:[Ones]],$R$4:$AA$4)</f>
        <v>0.22158063769764097</v>
      </c>
      <c r="AD519" s="3">
        <f>SUMPRODUCT(Table134[[#This Row],[SibSp]:[Ones]],$R$5:$AA$5)</f>
        <v>0.18721133042044297</v>
      </c>
      <c r="AE519">
        <f t="shared" si="42"/>
        <v>0.22158063769764097</v>
      </c>
      <c r="AF519">
        <f t="shared" si="43"/>
        <v>0.18721133042044297</v>
      </c>
      <c r="AG519">
        <f t="shared" si="44"/>
        <v>0.40879196811808394</v>
      </c>
      <c r="AH519">
        <f>(Table134[[#This Row],[Survived]]-AG520)^2</f>
        <v>9.2384565804670415E-2</v>
      </c>
    </row>
    <row r="520" spans="1:34" x14ac:dyDescent="0.35">
      <c r="A520">
        <v>1</v>
      </c>
      <c r="B520" t="s">
        <v>9</v>
      </c>
      <c r="C520">
        <v>2</v>
      </c>
      <c r="D520" t="s">
        <v>10</v>
      </c>
      <c r="E520">
        <v>34</v>
      </c>
      <c r="F520" s="2">
        <v>10.5</v>
      </c>
      <c r="G520">
        <v>0</v>
      </c>
      <c r="H520">
        <v>0</v>
      </c>
      <c r="I520" s="3">
        <f>Table134[Age]/$E$1</f>
        <v>0.42499999999999999</v>
      </c>
      <c r="J520" s="3">
        <f>LOG10(Table134[Fare] + 1)</f>
        <v>1.0606978403536116</v>
      </c>
      <c r="K520" s="5">
        <v>0</v>
      </c>
      <c r="L520">
        <v>1</v>
      </c>
      <c r="M520">
        <f t="shared" si="40"/>
        <v>1</v>
      </c>
      <c r="N520">
        <f t="shared" si="41"/>
        <v>0</v>
      </c>
      <c r="O520">
        <f>IF(Table134[Sex]="male",1,0)</f>
        <v>0</v>
      </c>
      <c r="P520">
        <v>1</v>
      </c>
      <c r="AC520" s="3">
        <f>SUMPRODUCT(Table134[[#This Row],[SibSp]:[Ones]],$R$4:$AA$4)</f>
        <v>0.1906880552537385</v>
      </c>
      <c r="AD520" s="3">
        <f>SUMPRODUCT(Table134[[#This Row],[SibSp]:[Ones]],$R$5:$AA$5)</f>
        <v>0.11326023936998597</v>
      </c>
      <c r="AE520">
        <f t="shared" si="42"/>
        <v>0.1906880552537385</v>
      </c>
      <c r="AF520">
        <f t="shared" si="43"/>
        <v>0.11326023936998597</v>
      </c>
      <c r="AG520">
        <f t="shared" si="44"/>
        <v>0.30394829462372447</v>
      </c>
      <c r="AH520">
        <f>(Table134[[#This Row],[Survived]]-AG521)^2</f>
        <v>0.48448797655722153</v>
      </c>
    </row>
    <row r="521" spans="1:34" x14ac:dyDescent="0.35">
      <c r="A521">
        <v>0</v>
      </c>
      <c r="B521" t="s">
        <v>12</v>
      </c>
      <c r="C521">
        <v>3</v>
      </c>
      <c r="D521" t="s">
        <v>8</v>
      </c>
      <c r="F521" s="2">
        <v>24.15</v>
      </c>
      <c r="G521">
        <v>0</v>
      </c>
      <c r="H521">
        <v>0</v>
      </c>
      <c r="I521" s="3">
        <f>Table134[Age]/$E$1</f>
        <v>0</v>
      </c>
      <c r="J521" s="3">
        <f>LOG10(Table134[Fare] + 1)</f>
        <v>1.4005379893919461</v>
      </c>
      <c r="K521" s="5">
        <v>0</v>
      </c>
      <c r="L521">
        <v>0</v>
      </c>
      <c r="M521">
        <f t="shared" si="40"/>
        <v>1</v>
      </c>
      <c r="N521">
        <f t="shared" si="41"/>
        <v>0</v>
      </c>
      <c r="O521">
        <f>IF(Table134[Sex]="male",1,0)</f>
        <v>1</v>
      </c>
      <c r="P521">
        <v>1</v>
      </c>
      <c r="AC521" s="3">
        <f>SUMPRODUCT(Table134[[#This Row],[SibSp]:[Ones]],$R$4:$AA$4)</f>
        <v>0.1906880552537385</v>
      </c>
      <c r="AD521" s="3">
        <f>SUMPRODUCT(Table134[[#This Row],[SibSp]:[Ones]],$R$5:$AA$5)</f>
        <v>0.11326023936998597</v>
      </c>
      <c r="AE521">
        <f t="shared" si="42"/>
        <v>0.1906880552537385</v>
      </c>
      <c r="AF521">
        <f t="shared" si="43"/>
        <v>0.11326023936998597</v>
      </c>
      <c r="AG521">
        <f t="shared" si="44"/>
        <v>0.30394829462372447</v>
      </c>
      <c r="AH521">
        <f>(Table134[[#This Row],[Survived]]-AG522)^2</f>
        <v>9.2384565804670415E-2</v>
      </c>
    </row>
    <row r="522" spans="1:34" x14ac:dyDescent="0.35">
      <c r="A522">
        <v>1</v>
      </c>
      <c r="B522" t="s">
        <v>9</v>
      </c>
      <c r="C522">
        <v>2</v>
      </c>
      <c r="D522" t="s">
        <v>10</v>
      </c>
      <c r="E522">
        <v>36</v>
      </c>
      <c r="F522" s="2">
        <v>26</v>
      </c>
      <c r="G522">
        <v>1</v>
      </c>
      <c r="H522">
        <v>0</v>
      </c>
      <c r="I522" s="3">
        <f>Table134[Age]/$E$1</f>
        <v>0.45</v>
      </c>
      <c r="J522" s="3">
        <f>LOG10(Table134[Fare] + 1)</f>
        <v>1.4313637641589874</v>
      </c>
      <c r="K522" s="5">
        <v>0</v>
      </c>
      <c r="L522">
        <v>1</v>
      </c>
      <c r="M522">
        <f t="shared" si="40"/>
        <v>1</v>
      </c>
      <c r="N522">
        <f t="shared" si="41"/>
        <v>0</v>
      </c>
      <c r="O522">
        <f>IF(Table134[Sex]="male",1,0)</f>
        <v>0</v>
      </c>
      <c r="P522">
        <v>1</v>
      </c>
      <c r="AC522" s="3">
        <f>SUMPRODUCT(Table134[[#This Row],[SibSp]:[Ones]],$R$4:$AA$4)</f>
        <v>0.1906880552537385</v>
      </c>
      <c r="AD522" s="3">
        <f>SUMPRODUCT(Table134[[#This Row],[SibSp]:[Ones]],$R$5:$AA$5)</f>
        <v>0.11326023936998597</v>
      </c>
      <c r="AE522">
        <f t="shared" si="42"/>
        <v>0.1906880552537385</v>
      </c>
      <c r="AF522">
        <f t="shared" si="43"/>
        <v>0.11326023936998597</v>
      </c>
      <c r="AG522">
        <f t="shared" si="44"/>
        <v>0.30394829462372447</v>
      </c>
      <c r="AH522">
        <f>(Table134[[#This Row],[Survived]]-AG523)^2</f>
        <v>0.48448797655722153</v>
      </c>
    </row>
    <row r="523" spans="1:34" x14ac:dyDescent="0.35">
      <c r="A523">
        <v>0</v>
      </c>
      <c r="B523" t="s">
        <v>9</v>
      </c>
      <c r="C523">
        <v>3</v>
      </c>
      <c r="D523" t="s">
        <v>8</v>
      </c>
      <c r="E523">
        <v>32</v>
      </c>
      <c r="F523" s="2">
        <v>7.8958000000000004</v>
      </c>
      <c r="G523">
        <v>0</v>
      </c>
      <c r="H523">
        <v>0</v>
      </c>
      <c r="I523" s="3">
        <f>Table134[Age]/$E$1</f>
        <v>0.4</v>
      </c>
      <c r="J523" s="3">
        <f>LOG10(Table134[Fare] + 1)</f>
        <v>0.94918501031343461</v>
      </c>
      <c r="K523" s="5">
        <v>0</v>
      </c>
      <c r="L523">
        <v>0</v>
      </c>
      <c r="M523">
        <f t="shared" si="40"/>
        <v>1</v>
      </c>
      <c r="N523">
        <f t="shared" si="41"/>
        <v>0</v>
      </c>
      <c r="O523">
        <f>IF(Table134[Sex]="male",1,0)</f>
        <v>1</v>
      </c>
      <c r="P523">
        <v>1</v>
      </c>
      <c r="AC523" s="3">
        <f>SUMPRODUCT(Table134[[#This Row],[SibSp]:[Ones]],$R$4:$AA$4)</f>
        <v>0.1906880552537385</v>
      </c>
      <c r="AD523" s="3">
        <f>SUMPRODUCT(Table134[[#This Row],[SibSp]:[Ones]],$R$5:$AA$5)</f>
        <v>0.11326023936998597</v>
      </c>
      <c r="AE523">
        <f t="shared" si="42"/>
        <v>0.1906880552537385</v>
      </c>
      <c r="AF523">
        <f t="shared" si="43"/>
        <v>0.11326023936998597</v>
      </c>
      <c r="AG523">
        <f t="shared" si="44"/>
        <v>0.30394829462372447</v>
      </c>
      <c r="AH523">
        <f>(Table134[[#This Row],[Survived]]-AG524)^2</f>
        <v>0.16711087319785656</v>
      </c>
    </row>
    <row r="524" spans="1:34" x14ac:dyDescent="0.35">
      <c r="A524">
        <v>1</v>
      </c>
      <c r="B524" t="s">
        <v>9</v>
      </c>
      <c r="C524">
        <v>1</v>
      </c>
      <c r="D524" t="s">
        <v>10</v>
      </c>
      <c r="E524">
        <v>30</v>
      </c>
      <c r="F524" s="2">
        <v>93.5</v>
      </c>
      <c r="G524">
        <v>0</v>
      </c>
      <c r="H524">
        <v>0</v>
      </c>
      <c r="I524" s="3">
        <f>Table134[Age]/$E$1</f>
        <v>0.375</v>
      </c>
      <c r="J524" s="3">
        <f>LOG10(Table134[Fare] + 1)</f>
        <v>1.975431808509263</v>
      </c>
      <c r="K524" s="5">
        <v>1</v>
      </c>
      <c r="L524">
        <v>0</v>
      </c>
      <c r="M524">
        <f t="shared" si="40"/>
        <v>0</v>
      </c>
      <c r="N524">
        <f t="shared" si="41"/>
        <v>1</v>
      </c>
      <c r="O524">
        <f>IF(Table134[Sex]="male",1,0)</f>
        <v>0</v>
      </c>
      <c r="P524">
        <v>1</v>
      </c>
      <c r="AC524" s="3">
        <f>SUMPRODUCT(Table134[[#This Row],[SibSp]:[Ones]],$R$4:$AA$4)</f>
        <v>0.22158063769764097</v>
      </c>
      <c r="AD524" s="3">
        <f>SUMPRODUCT(Table134[[#This Row],[SibSp]:[Ones]],$R$5:$AA$5)</f>
        <v>0.18721133042044297</v>
      </c>
      <c r="AE524">
        <f t="shared" si="42"/>
        <v>0.22158063769764097</v>
      </c>
      <c r="AF524">
        <f t="shared" si="43"/>
        <v>0.18721133042044297</v>
      </c>
      <c r="AG524">
        <f t="shared" si="44"/>
        <v>0.40879196811808394</v>
      </c>
      <c r="AH524">
        <f>(Table134[[#This Row],[Survived]]-AG525)^2</f>
        <v>0.52165227745614984</v>
      </c>
    </row>
    <row r="525" spans="1:34" x14ac:dyDescent="0.35">
      <c r="A525">
        <v>0</v>
      </c>
      <c r="B525" t="s">
        <v>9</v>
      </c>
      <c r="C525">
        <v>3</v>
      </c>
      <c r="D525" t="s">
        <v>8</v>
      </c>
      <c r="E525">
        <v>22</v>
      </c>
      <c r="F525" s="2">
        <v>7.8958000000000004</v>
      </c>
      <c r="G525">
        <v>0</v>
      </c>
      <c r="H525">
        <v>0</v>
      </c>
      <c r="I525" s="3">
        <f>Table134[Age]/$E$1</f>
        <v>0.27500000000000002</v>
      </c>
      <c r="J525" s="3">
        <f>LOG10(Table134[Fare] + 1)</f>
        <v>0.94918501031343461</v>
      </c>
      <c r="K525" s="5">
        <v>0</v>
      </c>
      <c r="L525">
        <v>0</v>
      </c>
      <c r="M525">
        <f t="shared" si="40"/>
        <v>0</v>
      </c>
      <c r="N525">
        <f t="shared" si="41"/>
        <v>1</v>
      </c>
      <c r="O525">
        <f>IF(Table134[Sex]="male",1,0)</f>
        <v>1</v>
      </c>
      <c r="P525">
        <v>1</v>
      </c>
      <c r="AC525" s="3">
        <f>SUMPRODUCT(Table134[[#This Row],[SibSp]:[Ones]],$R$4:$AA$4)</f>
        <v>0.16691798953052778</v>
      </c>
      <c r="AD525" s="3">
        <f>SUMPRODUCT(Table134[[#This Row],[SibSp]:[Ones]],$R$5:$AA$5)</f>
        <v>0.11082701570920761</v>
      </c>
      <c r="AE525">
        <f t="shared" si="42"/>
        <v>0.16691798953052778</v>
      </c>
      <c r="AF525">
        <f t="shared" si="43"/>
        <v>0.11082701570920761</v>
      </c>
      <c r="AG525">
        <f t="shared" si="44"/>
        <v>0.27774500523973539</v>
      </c>
      <c r="AH525">
        <f>(Table134[[#This Row],[Survived]]-AG526)^2</f>
        <v>7.714228793562064E-2</v>
      </c>
    </row>
    <row r="526" spans="1:34" x14ac:dyDescent="0.35">
      <c r="A526">
        <v>0</v>
      </c>
      <c r="B526" t="s">
        <v>11</v>
      </c>
      <c r="C526">
        <v>3</v>
      </c>
      <c r="D526" t="s">
        <v>8</v>
      </c>
      <c r="F526" s="2">
        <v>7.2249999999999996</v>
      </c>
      <c r="G526">
        <v>0</v>
      </c>
      <c r="H526">
        <v>0</v>
      </c>
      <c r="I526" s="3">
        <f>Table134[Age]/$E$1</f>
        <v>0</v>
      </c>
      <c r="J526" s="3">
        <f>LOG10(Table134[Fare] + 1)</f>
        <v>0.91513590662201194</v>
      </c>
      <c r="K526" s="5">
        <v>0</v>
      </c>
      <c r="L526">
        <v>0</v>
      </c>
      <c r="M526">
        <f t="shared" si="40"/>
        <v>0</v>
      </c>
      <c r="N526">
        <f t="shared" si="41"/>
        <v>1</v>
      </c>
      <c r="O526">
        <f>IF(Table134[Sex]="male",1,0)</f>
        <v>1</v>
      </c>
      <c r="P526">
        <v>1</v>
      </c>
      <c r="AC526" s="3">
        <f>SUMPRODUCT(Table134[[#This Row],[SibSp]:[Ones]],$R$4:$AA$4)</f>
        <v>0.16691798953052778</v>
      </c>
      <c r="AD526" s="3">
        <f>SUMPRODUCT(Table134[[#This Row],[SibSp]:[Ones]],$R$5:$AA$5)</f>
        <v>0.11082701570920761</v>
      </c>
      <c r="AE526">
        <f t="shared" si="42"/>
        <v>0.16691798953052778</v>
      </c>
      <c r="AF526">
        <f t="shared" si="43"/>
        <v>0.11082701570920761</v>
      </c>
      <c r="AG526">
        <f t="shared" si="44"/>
        <v>0.27774500523973539</v>
      </c>
      <c r="AH526">
        <f>(Table134[[#This Row],[Survived]]-AG527)^2</f>
        <v>0.23496696526004818</v>
      </c>
    </row>
    <row r="527" spans="1:34" x14ac:dyDescent="0.35">
      <c r="A527">
        <v>1</v>
      </c>
      <c r="B527" t="s">
        <v>11</v>
      </c>
      <c r="C527">
        <v>1</v>
      </c>
      <c r="D527" t="s">
        <v>10</v>
      </c>
      <c r="E527">
        <v>44</v>
      </c>
      <c r="F527" s="2">
        <v>57.979199999999999</v>
      </c>
      <c r="G527">
        <v>0</v>
      </c>
      <c r="H527">
        <v>1</v>
      </c>
      <c r="I527" s="3">
        <f>Table134[Age]/$E$1</f>
        <v>0.55000000000000004</v>
      </c>
      <c r="J527" s="3">
        <f>LOG10(Table134[Fare] + 1)</f>
        <v>1.770698877440231</v>
      </c>
      <c r="K527" s="5">
        <v>1</v>
      </c>
      <c r="L527">
        <v>0</v>
      </c>
      <c r="M527">
        <f t="shared" si="40"/>
        <v>0</v>
      </c>
      <c r="N527">
        <f t="shared" si="41"/>
        <v>0</v>
      </c>
      <c r="O527">
        <f>IF(Table134[Sex]="male",1,0)</f>
        <v>0</v>
      </c>
      <c r="P527">
        <v>1</v>
      </c>
      <c r="AC527" s="3">
        <f>SUMPRODUCT(Table134[[#This Row],[SibSp]:[Ones]],$R$4:$AA$4)</f>
        <v>0.29752258139102516</v>
      </c>
      <c r="AD527" s="3">
        <f>SUMPRODUCT(Table134[[#This Row],[SibSp]:[Ones]],$R$5:$AA$5)</f>
        <v>0.18721133042044297</v>
      </c>
      <c r="AE527">
        <f t="shared" si="42"/>
        <v>0.29752258139102516</v>
      </c>
      <c r="AF527">
        <f t="shared" si="43"/>
        <v>0.18721133042044297</v>
      </c>
      <c r="AG527">
        <f t="shared" si="44"/>
        <v>0.48473391181146813</v>
      </c>
      <c r="AH527">
        <f>(Table134[[#This Row],[Survived]]-AG528)^2</f>
        <v>0.48448797655722153</v>
      </c>
    </row>
    <row r="528" spans="1:34" x14ac:dyDescent="0.35">
      <c r="A528">
        <v>0</v>
      </c>
      <c r="B528" t="s">
        <v>11</v>
      </c>
      <c r="C528">
        <v>3</v>
      </c>
      <c r="D528" t="s">
        <v>8</v>
      </c>
      <c r="F528" s="2">
        <v>7.2291999999999996</v>
      </c>
      <c r="G528">
        <v>0</v>
      </c>
      <c r="H528">
        <v>0</v>
      </c>
      <c r="I528" s="3">
        <f>Table134[Age]/$E$1</f>
        <v>0</v>
      </c>
      <c r="J528" s="3">
        <f>LOG10(Table134[Fare] + 1)</f>
        <v>0.91535761741483168</v>
      </c>
      <c r="K528" s="5">
        <v>0</v>
      </c>
      <c r="L528">
        <v>0</v>
      </c>
      <c r="M528">
        <f t="shared" si="40"/>
        <v>1</v>
      </c>
      <c r="N528">
        <f t="shared" si="41"/>
        <v>0</v>
      </c>
      <c r="O528">
        <f>IF(Table134[Sex]="male",1,0)</f>
        <v>1</v>
      </c>
      <c r="P528">
        <v>1</v>
      </c>
      <c r="AC528" s="3">
        <f>SUMPRODUCT(Table134[[#This Row],[SibSp]:[Ones]],$R$4:$AA$4)</f>
        <v>0.1906880552537385</v>
      </c>
      <c r="AD528" s="3">
        <f>SUMPRODUCT(Table134[[#This Row],[SibSp]:[Ones]],$R$5:$AA$5)</f>
        <v>0.11326023936998597</v>
      </c>
      <c r="AE528">
        <f t="shared" si="42"/>
        <v>0.1906880552537385</v>
      </c>
      <c r="AF528">
        <f t="shared" si="43"/>
        <v>0.11326023936998597</v>
      </c>
      <c r="AG528">
        <f t="shared" si="44"/>
        <v>0.30394829462372447</v>
      </c>
      <c r="AH528">
        <f>(Table134[[#This Row],[Survived]]-AG529)^2</f>
        <v>9.2384565804670415E-2</v>
      </c>
    </row>
    <row r="529" spans="1:34" x14ac:dyDescent="0.35">
      <c r="A529">
        <v>0</v>
      </c>
      <c r="B529" t="s">
        <v>12</v>
      </c>
      <c r="C529">
        <v>3</v>
      </c>
      <c r="D529" t="s">
        <v>8</v>
      </c>
      <c r="E529">
        <v>40.5</v>
      </c>
      <c r="F529" s="2">
        <v>7.75</v>
      </c>
      <c r="G529">
        <v>0</v>
      </c>
      <c r="H529">
        <v>0</v>
      </c>
      <c r="I529" s="3">
        <f>Table134[Age]/$E$1</f>
        <v>0.50624999999999998</v>
      </c>
      <c r="J529" s="3">
        <f>LOG10(Table134[Fare] + 1)</f>
        <v>0.94200805302231327</v>
      </c>
      <c r="K529" s="5">
        <v>0</v>
      </c>
      <c r="L529">
        <v>0</v>
      </c>
      <c r="M529">
        <f t="shared" si="40"/>
        <v>1</v>
      </c>
      <c r="N529">
        <f t="shared" si="41"/>
        <v>0</v>
      </c>
      <c r="O529">
        <f>IF(Table134[Sex]="male",1,0)</f>
        <v>1</v>
      </c>
      <c r="P529">
        <v>1</v>
      </c>
      <c r="AC529" s="3">
        <f>SUMPRODUCT(Table134[[#This Row],[SibSp]:[Ones]],$R$4:$AA$4)</f>
        <v>0.1906880552537385</v>
      </c>
      <c r="AD529" s="3">
        <f>SUMPRODUCT(Table134[[#This Row],[SibSp]:[Ones]],$R$5:$AA$5)</f>
        <v>0.11326023936998597</v>
      </c>
      <c r="AE529">
        <f t="shared" si="42"/>
        <v>0.1906880552537385</v>
      </c>
      <c r="AF529">
        <f t="shared" si="43"/>
        <v>0.11326023936998597</v>
      </c>
      <c r="AG529">
        <f t="shared" si="44"/>
        <v>0.30394829462372447</v>
      </c>
      <c r="AH529">
        <f>(Table134[[#This Row],[Survived]]-AG530)^2</f>
        <v>9.2384565804670415E-2</v>
      </c>
    </row>
    <row r="530" spans="1:34" x14ac:dyDescent="0.35">
      <c r="A530">
        <v>1</v>
      </c>
      <c r="B530" t="s">
        <v>9</v>
      </c>
      <c r="C530">
        <v>2</v>
      </c>
      <c r="D530" t="s">
        <v>10</v>
      </c>
      <c r="E530">
        <v>50</v>
      </c>
      <c r="F530" s="2">
        <v>10.5</v>
      </c>
      <c r="G530">
        <v>0</v>
      </c>
      <c r="H530">
        <v>0</v>
      </c>
      <c r="I530" s="3">
        <f>Table134[Age]/$E$1</f>
        <v>0.625</v>
      </c>
      <c r="J530" s="3">
        <f>LOG10(Table134[Fare] + 1)</f>
        <v>1.0606978403536116</v>
      </c>
      <c r="K530" s="5">
        <v>0</v>
      </c>
      <c r="L530">
        <v>1</v>
      </c>
      <c r="M530">
        <f t="shared" si="40"/>
        <v>1</v>
      </c>
      <c r="N530">
        <f t="shared" si="41"/>
        <v>0</v>
      </c>
      <c r="O530">
        <f>IF(Table134[Sex]="male",1,0)</f>
        <v>0</v>
      </c>
      <c r="P530">
        <v>1</v>
      </c>
      <c r="AC530" s="3">
        <f>SUMPRODUCT(Table134[[#This Row],[SibSp]:[Ones]],$R$4:$AA$4)</f>
        <v>0.1906880552537385</v>
      </c>
      <c r="AD530" s="3">
        <f>SUMPRODUCT(Table134[[#This Row],[SibSp]:[Ones]],$R$5:$AA$5)</f>
        <v>0.11326023936998597</v>
      </c>
      <c r="AE530">
        <f t="shared" si="42"/>
        <v>0.1906880552537385</v>
      </c>
      <c r="AF530">
        <f t="shared" si="43"/>
        <v>0.11326023936998597</v>
      </c>
      <c r="AG530">
        <f t="shared" si="44"/>
        <v>0.30394829462372447</v>
      </c>
      <c r="AH530">
        <f>(Table134[[#This Row],[Survived]]-AG531)^2</f>
        <v>0.31923035904514879</v>
      </c>
    </row>
    <row r="531" spans="1:34" x14ac:dyDescent="0.35">
      <c r="A531">
        <v>0</v>
      </c>
      <c r="B531" t="s">
        <v>9</v>
      </c>
      <c r="C531">
        <v>1</v>
      </c>
      <c r="D531" t="s">
        <v>8</v>
      </c>
      <c r="F531" s="2">
        <v>221.7792</v>
      </c>
      <c r="G531">
        <v>0</v>
      </c>
      <c r="H531">
        <v>0</v>
      </c>
      <c r="I531" s="3">
        <f>Table134[Age]/$E$1</f>
        <v>0</v>
      </c>
      <c r="J531" s="3">
        <f>LOG10(Table134[Fare] + 1)</f>
        <v>2.3478746400613271</v>
      </c>
      <c r="K531" s="5">
        <v>1</v>
      </c>
      <c r="L531">
        <v>0</v>
      </c>
      <c r="M531">
        <f t="shared" si="40"/>
        <v>1</v>
      </c>
      <c r="N531">
        <f t="shared" si="41"/>
        <v>0</v>
      </c>
      <c r="O531">
        <f>IF(Table134[Sex]="male",1,0)</f>
        <v>1</v>
      </c>
      <c r="P531">
        <v>1</v>
      </c>
      <c r="AC531" s="3">
        <f>SUMPRODUCT(Table134[[#This Row],[SibSp]:[Ones]],$R$4:$AA$4)</f>
        <v>0.24535070342085169</v>
      </c>
      <c r="AD531" s="3">
        <f>SUMPRODUCT(Table134[[#This Row],[SibSp]:[Ones]],$R$5:$AA$5)</f>
        <v>0.18964455408122133</v>
      </c>
      <c r="AE531">
        <f t="shared" si="42"/>
        <v>0.24535070342085169</v>
      </c>
      <c r="AF531">
        <f t="shared" si="43"/>
        <v>0.18964455408122133</v>
      </c>
      <c r="AG531">
        <f t="shared" si="44"/>
        <v>0.43499525750207302</v>
      </c>
      <c r="AH531">
        <f>(Table134[[#This Row],[Survived]]-AG532)^2</f>
        <v>9.2384565804670415E-2</v>
      </c>
    </row>
    <row r="532" spans="1:34" x14ac:dyDescent="0.35">
      <c r="A532">
        <v>0</v>
      </c>
      <c r="B532" t="s">
        <v>9</v>
      </c>
      <c r="C532">
        <v>3</v>
      </c>
      <c r="D532" t="s">
        <v>8</v>
      </c>
      <c r="E532">
        <v>39</v>
      </c>
      <c r="F532" s="2">
        <v>7.9249999999999998</v>
      </c>
      <c r="G532">
        <v>0</v>
      </c>
      <c r="H532">
        <v>0</v>
      </c>
      <c r="I532" s="3">
        <f>Table134[Age]/$E$1</f>
        <v>0.48749999999999999</v>
      </c>
      <c r="J532" s="3">
        <f>LOG10(Table134[Fare] + 1)</f>
        <v>0.95060822478423079</v>
      </c>
      <c r="K532" s="5">
        <v>0</v>
      </c>
      <c r="L532">
        <v>0</v>
      </c>
      <c r="M532">
        <f t="shared" si="40"/>
        <v>1</v>
      </c>
      <c r="N532">
        <f t="shared" si="41"/>
        <v>0</v>
      </c>
      <c r="O532">
        <f>IF(Table134[Sex]="male",1,0)</f>
        <v>1</v>
      </c>
      <c r="P532">
        <v>1</v>
      </c>
      <c r="AC532" s="3">
        <f>SUMPRODUCT(Table134[[#This Row],[SibSp]:[Ones]],$R$4:$AA$4)</f>
        <v>0.1906880552537385</v>
      </c>
      <c r="AD532" s="3">
        <f>SUMPRODUCT(Table134[[#This Row],[SibSp]:[Ones]],$R$5:$AA$5)</f>
        <v>0.11326023936998597</v>
      </c>
      <c r="AE532">
        <f t="shared" si="42"/>
        <v>0.1906880552537385</v>
      </c>
      <c r="AF532">
        <f t="shared" si="43"/>
        <v>0.11326023936998597</v>
      </c>
      <c r="AG532">
        <f t="shared" si="44"/>
        <v>0.30394829462372447</v>
      </c>
      <c r="AH532">
        <f>(Table134[[#This Row],[Survived]]-AG533)^2</f>
        <v>0.12509445784561915</v>
      </c>
    </row>
    <row r="533" spans="1:34" x14ac:dyDescent="0.35">
      <c r="A533">
        <v>0</v>
      </c>
      <c r="B533" t="s">
        <v>9</v>
      </c>
      <c r="C533">
        <v>2</v>
      </c>
      <c r="D533" t="s">
        <v>8</v>
      </c>
      <c r="E533">
        <v>23</v>
      </c>
      <c r="F533" s="2">
        <v>11.5</v>
      </c>
      <c r="G533">
        <v>2</v>
      </c>
      <c r="H533">
        <v>1</v>
      </c>
      <c r="I533" s="3">
        <f>Table134[Age]/$E$1</f>
        <v>0.28749999999999998</v>
      </c>
      <c r="J533" s="3">
        <f>LOG10(Table134[Fare] + 1)</f>
        <v>1.0969100130080565</v>
      </c>
      <c r="K533" s="5">
        <v>0</v>
      </c>
      <c r="L533">
        <v>1</v>
      </c>
      <c r="M533">
        <f t="shared" si="40"/>
        <v>0</v>
      </c>
      <c r="N533">
        <f t="shared" si="41"/>
        <v>1</v>
      </c>
      <c r="O533">
        <f>IF(Table134[Sex]="male",1,0)</f>
        <v>1</v>
      </c>
      <c r="P533">
        <v>1</v>
      </c>
      <c r="AC533" s="3">
        <f>SUMPRODUCT(Table134[[#This Row],[SibSp]:[Ones]],$R$4:$AA$4)</f>
        <v>0.24285993322391197</v>
      </c>
      <c r="AD533" s="3">
        <f>SUMPRODUCT(Table134[[#This Row],[SibSp]:[Ones]],$R$5:$AA$5)</f>
        <v>0.11082701570920761</v>
      </c>
      <c r="AE533">
        <f t="shared" si="42"/>
        <v>0.24285993322391197</v>
      </c>
      <c r="AF533">
        <f t="shared" si="43"/>
        <v>0.11082701570920761</v>
      </c>
      <c r="AG533">
        <f t="shared" si="44"/>
        <v>0.35368694893311958</v>
      </c>
      <c r="AH533">
        <f>(Table134[[#This Row],[Survived]]-AG534)^2</f>
        <v>0.12509445784561915</v>
      </c>
    </row>
    <row r="534" spans="1:34" x14ac:dyDescent="0.35">
      <c r="A534">
        <v>1</v>
      </c>
      <c r="B534" t="s">
        <v>9</v>
      </c>
      <c r="C534">
        <v>2</v>
      </c>
      <c r="D534" t="s">
        <v>10</v>
      </c>
      <c r="E534">
        <v>2</v>
      </c>
      <c r="F534" s="2">
        <v>26</v>
      </c>
      <c r="G534">
        <v>1</v>
      </c>
      <c r="H534">
        <v>1</v>
      </c>
      <c r="I534" s="3">
        <f>Table134[Age]/$E$1</f>
        <v>2.5000000000000001E-2</v>
      </c>
      <c r="J534" s="3">
        <f>LOG10(Table134[Fare] + 1)</f>
        <v>1.4313637641589874</v>
      </c>
      <c r="K534" s="5">
        <v>0</v>
      </c>
      <c r="L534">
        <v>1</v>
      </c>
      <c r="M534">
        <f t="shared" si="40"/>
        <v>0</v>
      </c>
      <c r="N534">
        <f t="shared" si="41"/>
        <v>1</v>
      </c>
      <c r="O534">
        <f>IF(Table134[Sex]="male",1,0)</f>
        <v>0</v>
      </c>
      <c r="P534">
        <v>1</v>
      </c>
      <c r="AC534" s="3">
        <f>SUMPRODUCT(Table134[[#This Row],[SibSp]:[Ones]],$R$4:$AA$4)</f>
        <v>0.24285993322391197</v>
      </c>
      <c r="AD534" s="3">
        <f>SUMPRODUCT(Table134[[#This Row],[SibSp]:[Ones]],$R$5:$AA$5)</f>
        <v>0.11082701570920761</v>
      </c>
      <c r="AE534">
        <f t="shared" si="42"/>
        <v>0.24285993322391197</v>
      </c>
      <c r="AF534">
        <f t="shared" si="43"/>
        <v>0.11082701570920761</v>
      </c>
      <c r="AG534">
        <f t="shared" si="44"/>
        <v>0.35368694893311958</v>
      </c>
      <c r="AH534">
        <f>(Table134[[#This Row],[Survived]]-AG535)^2</f>
        <v>0.52165227745614984</v>
      </c>
    </row>
    <row r="535" spans="1:34" x14ac:dyDescent="0.35">
      <c r="A535">
        <v>0</v>
      </c>
      <c r="B535" t="s">
        <v>11</v>
      </c>
      <c r="C535">
        <v>3</v>
      </c>
      <c r="D535" t="s">
        <v>8</v>
      </c>
      <c r="F535" s="2">
        <v>7.2291999999999996</v>
      </c>
      <c r="G535">
        <v>0</v>
      </c>
      <c r="H535">
        <v>0</v>
      </c>
      <c r="I535" s="3">
        <f>Table134[Age]/$E$1</f>
        <v>0</v>
      </c>
      <c r="J535" s="3">
        <f>LOG10(Table134[Fare] + 1)</f>
        <v>0.91535761741483168</v>
      </c>
      <c r="K535" s="5">
        <v>0</v>
      </c>
      <c r="L535">
        <v>0</v>
      </c>
      <c r="M535">
        <f t="shared" si="40"/>
        <v>0</v>
      </c>
      <c r="N535">
        <f t="shared" si="41"/>
        <v>1</v>
      </c>
      <c r="O535">
        <f>IF(Table134[Sex]="male",1,0)</f>
        <v>1</v>
      </c>
      <c r="P535">
        <v>1</v>
      </c>
      <c r="AC535" s="3">
        <f>SUMPRODUCT(Table134[[#This Row],[SibSp]:[Ones]],$R$4:$AA$4)</f>
        <v>0.16691798953052778</v>
      </c>
      <c r="AD535" s="3">
        <f>SUMPRODUCT(Table134[[#This Row],[SibSp]:[Ones]],$R$5:$AA$5)</f>
        <v>0.11082701570920761</v>
      </c>
      <c r="AE535">
        <f t="shared" si="42"/>
        <v>0.16691798953052778</v>
      </c>
      <c r="AF535">
        <f t="shared" si="43"/>
        <v>0.11082701570920761</v>
      </c>
      <c r="AG535">
        <f t="shared" si="44"/>
        <v>0.27774500523973539</v>
      </c>
      <c r="AH535">
        <f>(Table134[[#This Row],[Survived]]-AG536)^2</f>
        <v>0.1443165931686296</v>
      </c>
    </row>
    <row r="536" spans="1:34" x14ac:dyDescent="0.35">
      <c r="A536">
        <v>0</v>
      </c>
      <c r="B536" t="s">
        <v>11</v>
      </c>
      <c r="C536">
        <v>3</v>
      </c>
      <c r="D536" t="s">
        <v>8</v>
      </c>
      <c r="E536">
        <v>17</v>
      </c>
      <c r="F536" s="2">
        <v>7.2291999999999996</v>
      </c>
      <c r="G536">
        <v>1</v>
      </c>
      <c r="H536">
        <v>1</v>
      </c>
      <c r="I536" s="3">
        <f>Table134[Age]/$E$1</f>
        <v>0.21249999999999999</v>
      </c>
      <c r="J536" s="3">
        <f>LOG10(Table134[Fare] + 1)</f>
        <v>0.91535761741483168</v>
      </c>
      <c r="K536" s="5">
        <v>0</v>
      </c>
      <c r="L536">
        <v>0</v>
      </c>
      <c r="M536">
        <f t="shared" si="40"/>
        <v>1</v>
      </c>
      <c r="N536">
        <f t="shared" si="41"/>
        <v>0</v>
      </c>
      <c r="O536">
        <f>IF(Table134[Sex]="male",1,0)</f>
        <v>1</v>
      </c>
      <c r="P536">
        <v>1</v>
      </c>
      <c r="AC536" s="3">
        <f>SUMPRODUCT(Table134[[#This Row],[SibSp]:[Ones]],$R$4:$AA$4)</f>
        <v>0.26662999894712269</v>
      </c>
      <c r="AD536" s="3">
        <f>SUMPRODUCT(Table134[[#This Row],[SibSp]:[Ones]],$R$5:$AA$5)</f>
        <v>0.11326023936998597</v>
      </c>
      <c r="AE536">
        <f t="shared" si="42"/>
        <v>0.26662999894712269</v>
      </c>
      <c r="AF536">
        <f t="shared" si="43"/>
        <v>0.11326023936998597</v>
      </c>
      <c r="AG536">
        <f t="shared" si="44"/>
        <v>0.37989023831710866</v>
      </c>
      <c r="AH536">
        <f>(Table134[[#This Row],[Survived]]-AG537)^2</f>
        <v>0.20778297815644703</v>
      </c>
    </row>
    <row r="537" spans="1:34" x14ac:dyDescent="0.35">
      <c r="A537">
        <v>1</v>
      </c>
      <c r="B537" t="s">
        <v>11</v>
      </c>
      <c r="C537">
        <v>3</v>
      </c>
      <c r="D537" t="s">
        <v>10</v>
      </c>
      <c r="F537" s="2">
        <v>22.3583</v>
      </c>
      <c r="G537">
        <v>0</v>
      </c>
      <c r="H537">
        <v>2</v>
      </c>
      <c r="I537" s="3">
        <f>Table134[Age]/$E$1</f>
        <v>0</v>
      </c>
      <c r="J537" s="3">
        <f>LOG10(Table134[Fare] + 1)</f>
        <v>1.3684412319555557</v>
      </c>
      <c r="K537" s="5">
        <v>0</v>
      </c>
      <c r="L537">
        <v>0</v>
      </c>
      <c r="M537">
        <f t="shared" si="40"/>
        <v>1</v>
      </c>
      <c r="N537">
        <f t="shared" si="41"/>
        <v>0</v>
      </c>
      <c r="O537">
        <f>IF(Table134[Sex]="male",1,0)</f>
        <v>0</v>
      </c>
      <c r="P537">
        <v>1</v>
      </c>
      <c r="AC537" s="3">
        <f>SUMPRODUCT(Table134[[#This Row],[SibSp]:[Ones]],$R$4:$AA$4)</f>
        <v>0.34257194264050683</v>
      </c>
      <c r="AD537" s="3">
        <f>SUMPRODUCT(Table134[[#This Row],[SibSp]:[Ones]],$R$5:$AA$5)</f>
        <v>0.11326023936998597</v>
      </c>
      <c r="AE537">
        <f t="shared" si="42"/>
        <v>0.34257194264050683</v>
      </c>
      <c r="AF537">
        <f t="shared" si="43"/>
        <v>0.11326023936998597</v>
      </c>
      <c r="AG537">
        <f t="shared" si="44"/>
        <v>0.4558321820104928</v>
      </c>
      <c r="AH537">
        <f>(Table134[[#This Row],[Survived]]-AG538)^2</f>
        <v>0.48448797655722153</v>
      </c>
    </row>
    <row r="538" spans="1:34" x14ac:dyDescent="0.35">
      <c r="A538">
        <v>0</v>
      </c>
      <c r="B538" t="s">
        <v>9</v>
      </c>
      <c r="C538">
        <v>3</v>
      </c>
      <c r="D538" t="s">
        <v>10</v>
      </c>
      <c r="E538">
        <v>30</v>
      </c>
      <c r="F538" s="2">
        <v>8.6624999999999996</v>
      </c>
      <c r="G538">
        <v>0</v>
      </c>
      <c r="H538">
        <v>0</v>
      </c>
      <c r="I538" s="3">
        <f>Table134[Age]/$E$1</f>
        <v>0.375</v>
      </c>
      <c r="J538" s="3">
        <f>LOG10(Table134[Fare] + 1)</f>
        <v>0.98508950692638131</v>
      </c>
      <c r="K538" s="5">
        <v>0</v>
      </c>
      <c r="L538">
        <v>0</v>
      </c>
      <c r="M538">
        <f t="shared" si="40"/>
        <v>1</v>
      </c>
      <c r="N538">
        <f t="shared" si="41"/>
        <v>0</v>
      </c>
      <c r="O538">
        <f>IF(Table134[Sex]="male",1,0)</f>
        <v>0</v>
      </c>
      <c r="P538">
        <v>1</v>
      </c>
      <c r="AC538" s="3">
        <f>SUMPRODUCT(Table134[[#This Row],[SibSp]:[Ones]],$R$4:$AA$4)</f>
        <v>0.1906880552537385</v>
      </c>
      <c r="AD538" s="3">
        <f>SUMPRODUCT(Table134[[#This Row],[SibSp]:[Ones]],$R$5:$AA$5)</f>
        <v>0.11326023936998597</v>
      </c>
      <c r="AE538">
        <f t="shared" si="42"/>
        <v>0.1906880552537385</v>
      </c>
      <c r="AF538">
        <f t="shared" si="43"/>
        <v>0.11326023936998597</v>
      </c>
      <c r="AG538">
        <f t="shared" si="44"/>
        <v>0.30394829462372447</v>
      </c>
      <c r="AH538">
        <f>(Table134[[#This Row],[Survived]]-AG539)^2</f>
        <v>0.18458098537947587</v>
      </c>
    </row>
    <row r="539" spans="1:34" x14ac:dyDescent="0.35">
      <c r="A539">
        <v>1</v>
      </c>
      <c r="B539" t="s">
        <v>9</v>
      </c>
      <c r="C539">
        <v>2</v>
      </c>
      <c r="D539" t="s">
        <v>10</v>
      </c>
      <c r="E539">
        <v>7</v>
      </c>
      <c r="F539" s="2">
        <v>26.25</v>
      </c>
      <c r="G539">
        <v>0</v>
      </c>
      <c r="H539">
        <v>2</v>
      </c>
      <c r="I539" s="3">
        <f>Table134[Age]/$E$1</f>
        <v>8.7499999999999994E-2</v>
      </c>
      <c r="J539" s="3">
        <f>LOG10(Table134[Fare] + 1)</f>
        <v>1.4353665066126613</v>
      </c>
      <c r="K539" s="5">
        <v>0</v>
      </c>
      <c r="L539">
        <v>1</v>
      </c>
      <c r="M539">
        <f t="shared" si="40"/>
        <v>0</v>
      </c>
      <c r="N539">
        <f t="shared" si="41"/>
        <v>1</v>
      </c>
      <c r="O539">
        <f>IF(Table134[Sex]="male",1,0)</f>
        <v>0</v>
      </c>
      <c r="P539">
        <v>1</v>
      </c>
      <c r="AC539" s="3">
        <f>SUMPRODUCT(Table134[[#This Row],[SibSp]:[Ones]],$R$4:$AA$4)</f>
        <v>0.31880187691729611</v>
      </c>
      <c r="AD539" s="3">
        <f>SUMPRODUCT(Table134[[#This Row],[SibSp]:[Ones]],$R$5:$AA$5)</f>
        <v>0.11082701570920761</v>
      </c>
      <c r="AE539">
        <f t="shared" si="42"/>
        <v>0.31880187691729611</v>
      </c>
      <c r="AF539">
        <f t="shared" si="43"/>
        <v>0.11082701570920761</v>
      </c>
      <c r="AG539">
        <f t="shared" si="44"/>
        <v>0.42962889262650372</v>
      </c>
      <c r="AH539">
        <f>(Table134[[#This Row],[Survived]]-AG540)^2</f>
        <v>0.31923035904514879</v>
      </c>
    </row>
    <row r="540" spans="1:34" x14ac:dyDescent="0.35">
      <c r="A540">
        <v>0</v>
      </c>
      <c r="B540" t="s">
        <v>9</v>
      </c>
      <c r="C540">
        <v>1</v>
      </c>
      <c r="D540" t="s">
        <v>8</v>
      </c>
      <c r="E540">
        <v>45</v>
      </c>
      <c r="F540" s="2">
        <v>26.55</v>
      </c>
      <c r="G540">
        <v>0</v>
      </c>
      <c r="H540">
        <v>0</v>
      </c>
      <c r="I540" s="3">
        <f>Table134[Age]/$E$1</f>
        <v>0.5625</v>
      </c>
      <c r="J540" s="3">
        <f>LOG10(Table134[Fare] + 1)</f>
        <v>1.4401216031878039</v>
      </c>
      <c r="K540" s="5">
        <v>1</v>
      </c>
      <c r="L540">
        <v>0</v>
      </c>
      <c r="M540">
        <f t="shared" si="40"/>
        <v>1</v>
      </c>
      <c r="N540">
        <f t="shared" si="41"/>
        <v>0</v>
      </c>
      <c r="O540">
        <f>IF(Table134[Sex]="male",1,0)</f>
        <v>1</v>
      </c>
      <c r="P540">
        <v>1</v>
      </c>
      <c r="AC540" s="3">
        <f>SUMPRODUCT(Table134[[#This Row],[SibSp]:[Ones]],$R$4:$AA$4)</f>
        <v>0.24535070342085169</v>
      </c>
      <c r="AD540" s="3">
        <f>SUMPRODUCT(Table134[[#This Row],[SibSp]:[Ones]],$R$5:$AA$5)</f>
        <v>0.18964455408122133</v>
      </c>
      <c r="AE540">
        <f t="shared" si="42"/>
        <v>0.24535070342085169</v>
      </c>
      <c r="AF540">
        <f t="shared" si="43"/>
        <v>0.18964455408122133</v>
      </c>
      <c r="AG540">
        <f t="shared" si="44"/>
        <v>0.43499525750207302</v>
      </c>
      <c r="AH540">
        <f>(Table134[[#This Row],[Survived]]-AG541)^2</f>
        <v>0.16711087319785656</v>
      </c>
    </row>
    <row r="541" spans="1:34" x14ac:dyDescent="0.35">
      <c r="A541">
        <v>1</v>
      </c>
      <c r="B541" t="s">
        <v>11</v>
      </c>
      <c r="C541">
        <v>1</v>
      </c>
      <c r="D541" t="s">
        <v>10</v>
      </c>
      <c r="E541">
        <v>30</v>
      </c>
      <c r="F541" s="2">
        <v>106.425</v>
      </c>
      <c r="G541">
        <v>0</v>
      </c>
      <c r="H541">
        <v>0</v>
      </c>
      <c r="I541" s="3">
        <f>Table134[Age]/$E$1</f>
        <v>0.375</v>
      </c>
      <c r="J541" s="3">
        <f>LOG10(Table134[Fare] + 1)</f>
        <v>2.031105362355941</v>
      </c>
      <c r="K541" s="5">
        <v>1</v>
      </c>
      <c r="L541">
        <v>0</v>
      </c>
      <c r="M541">
        <f t="shared" si="40"/>
        <v>0</v>
      </c>
      <c r="N541">
        <f t="shared" si="41"/>
        <v>1</v>
      </c>
      <c r="O541">
        <f>IF(Table134[Sex]="male",1,0)</f>
        <v>0</v>
      </c>
      <c r="P541">
        <v>1</v>
      </c>
      <c r="AC541" s="3">
        <f>SUMPRODUCT(Table134[[#This Row],[SibSp]:[Ones]],$R$4:$AA$4)</f>
        <v>0.22158063769764097</v>
      </c>
      <c r="AD541" s="3">
        <f>SUMPRODUCT(Table134[[#This Row],[SibSp]:[Ones]],$R$5:$AA$5)</f>
        <v>0.18721133042044297</v>
      </c>
      <c r="AE541">
        <f t="shared" si="42"/>
        <v>0.22158063769764097</v>
      </c>
      <c r="AF541">
        <f t="shared" si="43"/>
        <v>0.18721133042044297</v>
      </c>
      <c r="AG541">
        <f t="shared" si="44"/>
        <v>0.40879196811808394</v>
      </c>
      <c r="AH541">
        <f>(Table134[[#This Row],[Survived]]-AG542)^2</f>
        <v>0.48448797655722153</v>
      </c>
    </row>
    <row r="542" spans="1:34" x14ac:dyDescent="0.35">
      <c r="A542">
        <v>0</v>
      </c>
      <c r="B542" t="s">
        <v>9</v>
      </c>
      <c r="C542">
        <v>3</v>
      </c>
      <c r="D542" t="s">
        <v>8</v>
      </c>
      <c r="F542" s="2">
        <v>14.5</v>
      </c>
      <c r="G542">
        <v>0</v>
      </c>
      <c r="H542">
        <v>0</v>
      </c>
      <c r="I542" s="3">
        <f>Table134[Age]/$E$1</f>
        <v>0</v>
      </c>
      <c r="J542" s="3">
        <f>LOG10(Table134[Fare] + 1)</f>
        <v>1.1903316981702914</v>
      </c>
      <c r="K542" s="5">
        <v>0</v>
      </c>
      <c r="L542">
        <v>0</v>
      </c>
      <c r="M542">
        <f t="shared" si="40"/>
        <v>1</v>
      </c>
      <c r="N542">
        <f t="shared" si="41"/>
        <v>0</v>
      </c>
      <c r="O542">
        <f>IF(Table134[Sex]="male",1,0)</f>
        <v>1</v>
      </c>
      <c r="P542">
        <v>1</v>
      </c>
      <c r="AC542" s="3">
        <f>SUMPRODUCT(Table134[[#This Row],[SibSp]:[Ones]],$R$4:$AA$4)</f>
        <v>0.1906880552537385</v>
      </c>
      <c r="AD542" s="3">
        <f>SUMPRODUCT(Table134[[#This Row],[SibSp]:[Ones]],$R$5:$AA$5)</f>
        <v>0.11326023936998597</v>
      </c>
      <c r="AE542">
        <f t="shared" si="42"/>
        <v>0.1906880552537385</v>
      </c>
      <c r="AF542">
        <f t="shared" si="43"/>
        <v>0.11326023936998597</v>
      </c>
      <c r="AG542">
        <f t="shared" si="44"/>
        <v>0.30394829462372447</v>
      </c>
      <c r="AH542">
        <f>(Table134[[#This Row],[Survived]]-AG543)^2</f>
        <v>0.34442713070545755</v>
      </c>
    </row>
    <row r="543" spans="1:34" x14ac:dyDescent="0.35">
      <c r="A543">
        <v>1</v>
      </c>
      <c r="B543" t="s">
        <v>11</v>
      </c>
      <c r="C543">
        <v>1</v>
      </c>
      <c r="D543" t="s">
        <v>10</v>
      </c>
      <c r="E543">
        <v>22</v>
      </c>
      <c r="F543" s="2">
        <v>49.5</v>
      </c>
      <c r="G543">
        <v>0</v>
      </c>
      <c r="H543">
        <v>2</v>
      </c>
      <c r="I543" s="3">
        <f>Table134[Age]/$E$1</f>
        <v>0.27500000000000002</v>
      </c>
      <c r="J543" s="3">
        <f>LOG10(Table134[Fare] + 1)</f>
        <v>1.7032913781186614</v>
      </c>
      <c r="K543" s="5">
        <v>1</v>
      </c>
      <c r="L543">
        <v>0</v>
      </c>
      <c r="M543">
        <f t="shared" si="40"/>
        <v>1</v>
      </c>
      <c r="N543">
        <f t="shared" si="41"/>
        <v>0</v>
      </c>
      <c r="O543">
        <f>IF(Table134[Sex]="male",1,0)</f>
        <v>0</v>
      </c>
      <c r="P543">
        <v>1</v>
      </c>
      <c r="AC543" s="3">
        <f>SUMPRODUCT(Table134[[#This Row],[SibSp]:[Ones]],$R$4:$AA$4)</f>
        <v>0.39723459080762002</v>
      </c>
      <c r="AD543" s="3">
        <f>SUMPRODUCT(Table134[[#This Row],[SibSp]:[Ones]],$R$5:$AA$5)</f>
        <v>0.18964455408122133</v>
      </c>
      <c r="AE543">
        <f t="shared" si="42"/>
        <v>0.39723459080762002</v>
      </c>
      <c r="AF543">
        <f t="shared" si="43"/>
        <v>0.18964455408122133</v>
      </c>
      <c r="AG543">
        <f t="shared" si="44"/>
        <v>0.5868791448888413</v>
      </c>
      <c r="AH543">
        <f>(Table134[[#This Row],[Survived]]-AG544)^2</f>
        <v>0.17066884092777498</v>
      </c>
    </row>
    <row r="544" spans="1:34" x14ac:dyDescent="0.35">
      <c r="A544">
        <v>1</v>
      </c>
      <c r="B544" t="s">
        <v>9</v>
      </c>
      <c r="C544">
        <v>1</v>
      </c>
      <c r="D544" t="s">
        <v>10</v>
      </c>
      <c r="E544">
        <v>36</v>
      </c>
      <c r="F544" s="2">
        <v>71</v>
      </c>
      <c r="G544">
        <v>0</v>
      </c>
      <c r="H544">
        <v>2</v>
      </c>
      <c r="I544" s="3">
        <f>Table134[Age]/$E$1</f>
        <v>0.45</v>
      </c>
      <c r="J544" s="3">
        <f>LOG10(Table134[Fare] + 1)</f>
        <v>1.8573324964312685</v>
      </c>
      <c r="K544" s="5">
        <v>1</v>
      </c>
      <c r="L544">
        <v>0</v>
      </c>
      <c r="M544">
        <f t="shared" si="40"/>
        <v>1</v>
      </c>
      <c r="N544">
        <f t="shared" si="41"/>
        <v>0</v>
      </c>
      <c r="O544">
        <f>IF(Table134[Sex]="male",1,0)</f>
        <v>0</v>
      </c>
      <c r="P544">
        <v>1</v>
      </c>
      <c r="AC544" s="3">
        <f>SUMPRODUCT(Table134[[#This Row],[SibSp]:[Ones]],$R$4:$AA$4)</f>
        <v>0.39723459080762002</v>
      </c>
      <c r="AD544" s="3">
        <f>SUMPRODUCT(Table134[[#This Row],[SibSp]:[Ones]],$R$5:$AA$5)</f>
        <v>0.18964455408122133</v>
      </c>
      <c r="AE544">
        <f t="shared" si="42"/>
        <v>0.39723459080762002</v>
      </c>
      <c r="AF544">
        <f t="shared" si="43"/>
        <v>0.18964455408122133</v>
      </c>
      <c r="AG544">
        <f t="shared" si="44"/>
        <v>0.5868791448888413</v>
      </c>
      <c r="AH544">
        <f>(Table134[[#This Row],[Survived]]-AG545)^2</f>
        <v>0.29611861413546142</v>
      </c>
    </row>
    <row r="545" spans="1:34" x14ac:dyDescent="0.35">
      <c r="A545">
        <v>0</v>
      </c>
      <c r="B545" t="s">
        <v>9</v>
      </c>
      <c r="C545">
        <v>3</v>
      </c>
      <c r="D545" t="s">
        <v>10</v>
      </c>
      <c r="E545">
        <v>9</v>
      </c>
      <c r="F545" s="2">
        <v>31.274999999999999</v>
      </c>
      <c r="G545">
        <v>4</v>
      </c>
      <c r="H545">
        <v>2</v>
      </c>
      <c r="I545" s="3">
        <f>Table134[Age]/$E$1</f>
        <v>0.1125</v>
      </c>
      <c r="J545" s="3">
        <f>LOG10(Table134[Fare] + 1)</f>
        <v>1.5088662509384578</v>
      </c>
      <c r="K545" s="5">
        <v>0</v>
      </c>
      <c r="L545">
        <v>0</v>
      </c>
      <c r="M545">
        <f t="shared" si="40"/>
        <v>1</v>
      </c>
      <c r="N545">
        <f t="shared" si="41"/>
        <v>0</v>
      </c>
      <c r="O545">
        <f>IF(Table134[Sex]="male",1,0)</f>
        <v>0</v>
      </c>
      <c r="P545">
        <v>1</v>
      </c>
      <c r="AC545" s="3">
        <f>SUMPRODUCT(Table134[[#This Row],[SibSp]:[Ones]],$R$4:$AA$4)</f>
        <v>0.34257194264050683</v>
      </c>
      <c r="AD545" s="3">
        <f>SUMPRODUCT(Table134[[#This Row],[SibSp]:[Ones]],$R$5:$AA$5)</f>
        <v>0.11326023936998597</v>
      </c>
      <c r="AE545">
        <f t="shared" si="42"/>
        <v>0.34257194264050683</v>
      </c>
      <c r="AF545">
        <f t="shared" si="43"/>
        <v>0.11326023936998597</v>
      </c>
      <c r="AG545">
        <f t="shared" si="44"/>
        <v>0.4558321820104928</v>
      </c>
      <c r="AH545">
        <f>(Table134[[#This Row],[Survived]]-AG546)^2</f>
        <v>0.18458098537947587</v>
      </c>
    </row>
    <row r="546" spans="1:34" x14ac:dyDescent="0.35">
      <c r="A546">
        <v>0</v>
      </c>
      <c r="B546" t="s">
        <v>9</v>
      </c>
      <c r="C546">
        <v>3</v>
      </c>
      <c r="D546" t="s">
        <v>10</v>
      </c>
      <c r="E546">
        <v>11</v>
      </c>
      <c r="F546" s="2">
        <v>31.274999999999999</v>
      </c>
      <c r="G546">
        <v>4</v>
      </c>
      <c r="H546">
        <v>2</v>
      </c>
      <c r="I546" s="3">
        <f>Table134[Age]/$E$1</f>
        <v>0.13750000000000001</v>
      </c>
      <c r="J546" s="3">
        <f>LOG10(Table134[Fare] + 1)</f>
        <v>1.5088662509384578</v>
      </c>
      <c r="K546" s="5">
        <v>0</v>
      </c>
      <c r="L546">
        <v>0</v>
      </c>
      <c r="M546">
        <f t="shared" si="40"/>
        <v>0</v>
      </c>
      <c r="N546">
        <f t="shared" si="41"/>
        <v>1</v>
      </c>
      <c r="O546">
        <f>IF(Table134[Sex]="male",1,0)</f>
        <v>0</v>
      </c>
      <c r="P546">
        <v>1</v>
      </c>
      <c r="AC546" s="3">
        <f>SUMPRODUCT(Table134[[#This Row],[SibSp]:[Ones]],$R$4:$AA$4)</f>
        <v>0.31880187691729611</v>
      </c>
      <c r="AD546" s="3">
        <f>SUMPRODUCT(Table134[[#This Row],[SibSp]:[Ones]],$R$5:$AA$5)</f>
        <v>0.11082701570920761</v>
      </c>
      <c r="AE546">
        <f t="shared" si="42"/>
        <v>0.31880187691729611</v>
      </c>
      <c r="AF546">
        <f t="shared" si="43"/>
        <v>0.11082701570920761</v>
      </c>
      <c r="AG546">
        <f t="shared" si="44"/>
        <v>0.42962889262650372</v>
      </c>
      <c r="AH546">
        <f>(Table134[[#This Row],[Survived]]-AG547)^2</f>
        <v>9.2384565804670415E-2</v>
      </c>
    </row>
    <row r="547" spans="1:34" x14ac:dyDescent="0.35">
      <c r="A547">
        <v>1</v>
      </c>
      <c r="B547" t="s">
        <v>9</v>
      </c>
      <c r="C547">
        <v>2</v>
      </c>
      <c r="D547" t="s">
        <v>8</v>
      </c>
      <c r="E547">
        <v>32</v>
      </c>
      <c r="F547" s="2">
        <v>26</v>
      </c>
      <c r="G547">
        <v>1</v>
      </c>
      <c r="H547">
        <v>0</v>
      </c>
      <c r="I547" s="3">
        <f>Table134[Age]/$E$1</f>
        <v>0.4</v>
      </c>
      <c r="J547" s="3">
        <f>LOG10(Table134[Fare] + 1)</f>
        <v>1.4313637641589874</v>
      </c>
      <c r="K547" s="5">
        <v>0</v>
      </c>
      <c r="L547">
        <v>1</v>
      </c>
      <c r="M547">
        <f t="shared" si="40"/>
        <v>1</v>
      </c>
      <c r="N547">
        <f t="shared" si="41"/>
        <v>0</v>
      </c>
      <c r="O547">
        <f>IF(Table134[Sex]="male",1,0)</f>
        <v>1</v>
      </c>
      <c r="P547">
        <v>1</v>
      </c>
      <c r="AC547" s="3">
        <f>SUMPRODUCT(Table134[[#This Row],[SibSp]:[Ones]],$R$4:$AA$4)</f>
        <v>0.1906880552537385</v>
      </c>
      <c r="AD547" s="3">
        <f>SUMPRODUCT(Table134[[#This Row],[SibSp]:[Ones]],$R$5:$AA$5)</f>
        <v>0.11326023936998597</v>
      </c>
      <c r="AE547">
        <f t="shared" si="42"/>
        <v>0.1906880552537385</v>
      </c>
      <c r="AF547">
        <f t="shared" si="43"/>
        <v>0.11326023936998597</v>
      </c>
      <c r="AG547">
        <f t="shared" si="44"/>
        <v>0.30394829462372447</v>
      </c>
      <c r="AH547">
        <f>(Table134[[#This Row],[Survived]]-AG548)^2</f>
        <v>0.31923035904514879</v>
      </c>
    </row>
    <row r="548" spans="1:34" x14ac:dyDescent="0.35">
      <c r="A548">
        <v>0</v>
      </c>
      <c r="B548" t="s">
        <v>11</v>
      </c>
      <c r="C548">
        <v>1</v>
      </c>
      <c r="D548" t="s">
        <v>8</v>
      </c>
      <c r="E548">
        <v>50</v>
      </c>
      <c r="F548" s="2">
        <v>106.425</v>
      </c>
      <c r="G548">
        <v>1</v>
      </c>
      <c r="H548">
        <v>0</v>
      </c>
      <c r="I548" s="3">
        <f>Table134[Age]/$E$1</f>
        <v>0.625</v>
      </c>
      <c r="J548" s="3">
        <f>LOG10(Table134[Fare] + 1)</f>
        <v>2.031105362355941</v>
      </c>
      <c r="K548" s="5">
        <v>1</v>
      </c>
      <c r="L548">
        <v>0</v>
      </c>
      <c r="M548">
        <f t="shared" si="40"/>
        <v>1</v>
      </c>
      <c r="N548">
        <f t="shared" si="41"/>
        <v>0</v>
      </c>
      <c r="O548">
        <f>IF(Table134[Sex]="male",1,0)</f>
        <v>1</v>
      </c>
      <c r="P548">
        <v>1</v>
      </c>
      <c r="AC548" s="3">
        <f>SUMPRODUCT(Table134[[#This Row],[SibSp]:[Ones]],$R$4:$AA$4)</f>
        <v>0.24535070342085169</v>
      </c>
      <c r="AD548" s="3">
        <f>SUMPRODUCT(Table134[[#This Row],[SibSp]:[Ones]],$R$5:$AA$5)</f>
        <v>0.18964455408122133</v>
      </c>
      <c r="AE548">
        <f t="shared" si="42"/>
        <v>0.24535070342085169</v>
      </c>
      <c r="AF548">
        <f t="shared" si="43"/>
        <v>0.18964455408122133</v>
      </c>
      <c r="AG548">
        <f t="shared" si="44"/>
        <v>0.43499525750207302</v>
      </c>
      <c r="AH548">
        <f>(Table134[[#This Row],[Survived]]-AG549)^2</f>
        <v>0.16711087319785656</v>
      </c>
    </row>
    <row r="549" spans="1:34" x14ac:dyDescent="0.35">
      <c r="A549">
        <v>0</v>
      </c>
      <c r="B549" t="s">
        <v>9</v>
      </c>
      <c r="C549">
        <v>1</v>
      </c>
      <c r="D549" t="s">
        <v>8</v>
      </c>
      <c r="E549">
        <v>64</v>
      </c>
      <c r="F549" s="2">
        <v>26</v>
      </c>
      <c r="G549">
        <v>0</v>
      </c>
      <c r="H549">
        <v>0</v>
      </c>
      <c r="I549" s="3">
        <f>Table134[Age]/$E$1</f>
        <v>0.8</v>
      </c>
      <c r="J549" s="3">
        <f>LOG10(Table134[Fare] + 1)</f>
        <v>1.4313637641589874</v>
      </c>
      <c r="K549" s="5">
        <v>1</v>
      </c>
      <c r="L549">
        <v>0</v>
      </c>
      <c r="M549">
        <f t="shared" si="40"/>
        <v>0</v>
      </c>
      <c r="N549">
        <f t="shared" si="41"/>
        <v>1</v>
      </c>
      <c r="O549">
        <f>IF(Table134[Sex]="male",1,0)</f>
        <v>1</v>
      </c>
      <c r="P549">
        <v>1</v>
      </c>
      <c r="AC549" s="3">
        <f>SUMPRODUCT(Table134[[#This Row],[SibSp]:[Ones]],$R$4:$AA$4)</f>
        <v>0.22158063769764097</v>
      </c>
      <c r="AD549" s="3">
        <f>SUMPRODUCT(Table134[[#This Row],[SibSp]:[Ones]],$R$5:$AA$5)</f>
        <v>0.18721133042044297</v>
      </c>
      <c r="AE549">
        <f t="shared" si="42"/>
        <v>0.22158063769764097</v>
      </c>
      <c r="AF549">
        <f t="shared" si="43"/>
        <v>0.18721133042044297</v>
      </c>
      <c r="AG549">
        <f t="shared" si="44"/>
        <v>0.40879196811808394</v>
      </c>
      <c r="AH549">
        <f>(Table134[[#This Row],[Survived]]-AG550)^2</f>
        <v>9.2384565804670415E-2</v>
      </c>
    </row>
    <row r="550" spans="1:34" x14ac:dyDescent="0.35">
      <c r="A550">
        <v>1</v>
      </c>
      <c r="B550" t="s">
        <v>9</v>
      </c>
      <c r="C550">
        <v>2</v>
      </c>
      <c r="D550" t="s">
        <v>10</v>
      </c>
      <c r="E550">
        <v>19</v>
      </c>
      <c r="F550" s="2">
        <v>26</v>
      </c>
      <c r="G550">
        <v>1</v>
      </c>
      <c r="H550">
        <v>0</v>
      </c>
      <c r="I550" s="3">
        <f>Table134[Age]/$E$1</f>
        <v>0.23749999999999999</v>
      </c>
      <c r="J550" s="3">
        <f>LOG10(Table134[Fare] + 1)</f>
        <v>1.4313637641589874</v>
      </c>
      <c r="K550" s="5">
        <v>0</v>
      </c>
      <c r="L550">
        <v>1</v>
      </c>
      <c r="M550">
        <f t="shared" si="40"/>
        <v>1</v>
      </c>
      <c r="N550">
        <f t="shared" si="41"/>
        <v>0</v>
      </c>
      <c r="O550">
        <f>IF(Table134[Sex]="male",1,0)</f>
        <v>0</v>
      </c>
      <c r="P550">
        <v>1</v>
      </c>
      <c r="AC550" s="3">
        <f>SUMPRODUCT(Table134[[#This Row],[SibSp]:[Ones]],$R$4:$AA$4)</f>
        <v>0.1906880552537385</v>
      </c>
      <c r="AD550" s="3">
        <f>SUMPRODUCT(Table134[[#This Row],[SibSp]:[Ones]],$R$5:$AA$5)</f>
        <v>0.11326023936998597</v>
      </c>
      <c r="AE550">
        <f t="shared" si="42"/>
        <v>0.1906880552537385</v>
      </c>
      <c r="AF550">
        <f t="shared" si="43"/>
        <v>0.11326023936998597</v>
      </c>
      <c r="AG550">
        <f t="shared" si="44"/>
        <v>0.30394829462372447</v>
      </c>
      <c r="AH550">
        <f>(Table134[[#This Row],[Survived]]-AG551)^2</f>
        <v>0.48448797655722153</v>
      </c>
    </row>
    <row r="551" spans="1:34" x14ac:dyDescent="0.35">
      <c r="A551">
        <v>1</v>
      </c>
      <c r="B551" t="s">
        <v>11</v>
      </c>
      <c r="C551">
        <v>2</v>
      </c>
      <c r="D551" t="s">
        <v>8</v>
      </c>
      <c r="F551" s="2">
        <v>13.862500000000001</v>
      </c>
      <c r="G551">
        <v>0</v>
      </c>
      <c r="H551">
        <v>0</v>
      </c>
      <c r="I551" s="3">
        <f>Table134[Age]/$E$1</f>
        <v>0</v>
      </c>
      <c r="J551" s="3">
        <f>LOG10(Table134[Fare] + 1)</f>
        <v>1.172091867626748</v>
      </c>
      <c r="K551" s="5">
        <v>0</v>
      </c>
      <c r="L551">
        <v>1</v>
      </c>
      <c r="M551">
        <f t="shared" si="40"/>
        <v>1</v>
      </c>
      <c r="N551">
        <f t="shared" si="41"/>
        <v>0</v>
      </c>
      <c r="O551">
        <f>IF(Table134[Sex]="male",1,0)</f>
        <v>1</v>
      </c>
      <c r="P551">
        <v>1</v>
      </c>
      <c r="AC551" s="3">
        <f>SUMPRODUCT(Table134[[#This Row],[SibSp]:[Ones]],$R$4:$AA$4)</f>
        <v>0.1906880552537385</v>
      </c>
      <c r="AD551" s="3">
        <f>SUMPRODUCT(Table134[[#This Row],[SibSp]:[Ones]],$R$5:$AA$5)</f>
        <v>0.11326023936998597</v>
      </c>
      <c r="AE551">
        <f t="shared" si="42"/>
        <v>0.1906880552537385</v>
      </c>
      <c r="AF551">
        <f t="shared" si="43"/>
        <v>0.11326023936998597</v>
      </c>
      <c r="AG551">
        <f t="shared" si="44"/>
        <v>0.30394829462372447</v>
      </c>
      <c r="AH551">
        <f>(Table134[[#This Row],[Survived]]-AG552)^2</f>
        <v>0.41772055997937996</v>
      </c>
    </row>
    <row r="552" spans="1:34" x14ac:dyDescent="0.35">
      <c r="A552">
        <v>0</v>
      </c>
      <c r="B552" t="s">
        <v>9</v>
      </c>
      <c r="C552">
        <v>3</v>
      </c>
      <c r="D552" t="s">
        <v>8</v>
      </c>
      <c r="E552">
        <v>33</v>
      </c>
      <c r="F552" s="2">
        <v>20.524999999999999</v>
      </c>
      <c r="G552">
        <v>1</v>
      </c>
      <c r="H552">
        <v>1</v>
      </c>
      <c r="I552" s="3">
        <f>Table134[Age]/$E$1</f>
        <v>0.41249999999999998</v>
      </c>
      <c r="J552" s="3">
        <f>LOG10(Table134[Fare] + 1)</f>
        <v>1.3329431601256923</v>
      </c>
      <c r="K552" s="5">
        <v>0</v>
      </c>
      <c r="L552">
        <v>0</v>
      </c>
      <c r="M552">
        <f t="shared" si="40"/>
        <v>0</v>
      </c>
      <c r="N552">
        <f t="shared" si="41"/>
        <v>1</v>
      </c>
      <c r="O552">
        <f>IF(Table134[Sex]="male",1,0)</f>
        <v>1</v>
      </c>
      <c r="P552">
        <v>1</v>
      </c>
      <c r="AC552" s="3">
        <f>SUMPRODUCT(Table134[[#This Row],[SibSp]:[Ones]],$R$4:$AA$4)</f>
        <v>0.24285993322391197</v>
      </c>
      <c r="AD552" s="3">
        <f>SUMPRODUCT(Table134[[#This Row],[SibSp]:[Ones]],$R$5:$AA$5)</f>
        <v>0.11082701570920761</v>
      </c>
      <c r="AE552">
        <f t="shared" si="42"/>
        <v>0.24285993322391197</v>
      </c>
      <c r="AF552">
        <f t="shared" si="43"/>
        <v>0.11082701570920761</v>
      </c>
      <c r="AG552">
        <f t="shared" si="44"/>
        <v>0.35368694893311958</v>
      </c>
      <c r="AH552">
        <f>(Table134[[#This Row],[Survived]]-AG553)^2</f>
        <v>0.1443165931686296</v>
      </c>
    </row>
    <row r="553" spans="1:34" x14ac:dyDescent="0.35">
      <c r="A553">
        <v>1</v>
      </c>
      <c r="B553" t="s">
        <v>9</v>
      </c>
      <c r="C553">
        <v>2</v>
      </c>
      <c r="D553" t="s">
        <v>8</v>
      </c>
      <c r="E553">
        <v>8</v>
      </c>
      <c r="F553" s="2">
        <v>36.75</v>
      </c>
      <c r="G553">
        <v>1</v>
      </c>
      <c r="H553">
        <v>1</v>
      </c>
      <c r="I553" s="3">
        <f>Table134[Age]/$E$1</f>
        <v>0.1</v>
      </c>
      <c r="J553" s="3">
        <f>LOG10(Table134[Fare] + 1)</f>
        <v>1.576916955965207</v>
      </c>
      <c r="K553" s="5">
        <v>0</v>
      </c>
      <c r="L553">
        <v>1</v>
      </c>
      <c r="M553">
        <f t="shared" si="40"/>
        <v>1</v>
      </c>
      <c r="N553">
        <f t="shared" si="41"/>
        <v>0</v>
      </c>
      <c r="O553">
        <f>IF(Table134[Sex]="male",1,0)</f>
        <v>1</v>
      </c>
      <c r="P553">
        <v>1</v>
      </c>
      <c r="AC553" s="3">
        <f>SUMPRODUCT(Table134[[#This Row],[SibSp]:[Ones]],$R$4:$AA$4)</f>
        <v>0.26662999894712269</v>
      </c>
      <c r="AD553" s="3">
        <f>SUMPRODUCT(Table134[[#This Row],[SibSp]:[Ones]],$R$5:$AA$5)</f>
        <v>0.11326023936998597</v>
      </c>
      <c r="AE553">
        <f t="shared" si="42"/>
        <v>0.26662999894712269</v>
      </c>
      <c r="AF553">
        <f t="shared" si="43"/>
        <v>0.11326023936998597</v>
      </c>
      <c r="AG553">
        <f t="shared" si="44"/>
        <v>0.37989023831710866</v>
      </c>
      <c r="AH553">
        <f>(Table134[[#This Row],[Survived]]-AG554)^2</f>
        <v>0.19300570393639338</v>
      </c>
    </row>
    <row r="554" spans="1:34" x14ac:dyDescent="0.35">
      <c r="A554">
        <v>1</v>
      </c>
      <c r="B554" t="s">
        <v>11</v>
      </c>
      <c r="C554">
        <v>1</v>
      </c>
      <c r="D554" t="s">
        <v>8</v>
      </c>
      <c r="E554">
        <v>17</v>
      </c>
      <c r="F554" s="2">
        <v>110.88330000000001</v>
      </c>
      <c r="G554">
        <v>0</v>
      </c>
      <c r="H554">
        <v>2</v>
      </c>
      <c r="I554" s="3">
        <f>Table134[Age]/$E$1</f>
        <v>0.21249999999999999</v>
      </c>
      <c r="J554" s="3">
        <f>LOG10(Table134[Fare] + 1)</f>
        <v>2.048765267412167</v>
      </c>
      <c r="K554" s="5">
        <v>1</v>
      </c>
      <c r="L554">
        <v>0</v>
      </c>
      <c r="M554">
        <f t="shared" si="40"/>
        <v>0</v>
      </c>
      <c r="N554">
        <f t="shared" si="41"/>
        <v>0</v>
      </c>
      <c r="O554">
        <f>IF(Table134[Sex]="male",1,0)</f>
        <v>1</v>
      </c>
      <c r="P554">
        <v>1</v>
      </c>
      <c r="AC554" s="3">
        <f>SUMPRODUCT(Table134[[#This Row],[SibSp]:[Ones]],$R$4:$AA$4)</f>
        <v>0.3734645250844093</v>
      </c>
      <c r="AD554" s="3">
        <f>SUMPRODUCT(Table134[[#This Row],[SibSp]:[Ones]],$R$5:$AA$5)</f>
        <v>0.18721133042044297</v>
      </c>
      <c r="AE554">
        <f t="shared" si="42"/>
        <v>0.3734645250844093</v>
      </c>
      <c r="AF554">
        <f t="shared" si="43"/>
        <v>0.18721133042044297</v>
      </c>
      <c r="AG554">
        <f t="shared" si="44"/>
        <v>0.56067585550485233</v>
      </c>
      <c r="AH554">
        <f>(Table134[[#This Row],[Survived]]-AG555)^2</f>
        <v>0.52165227745614984</v>
      </c>
    </row>
    <row r="555" spans="1:34" x14ac:dyDescent="0.35">
      <c r="A555">
        <v>0</v>
      </c>
      <c r="B555" t="s">
        <v>9</v>
      </c>
      <c r="C555">
        <v>2</v>
      </c>
      <c r="D555" t="s">
        <v>8</v>
      </c>
      <c r="E555">
        <v>27</v>
      </c>
      <c r="F555" s="2">
        <v>26</v>
      </c>
      <c r="G555">
        <v>0</v>
      </c>
      <c r="H555">
        <v>0</v>
      </c>
      <c r="I555" s="3">
        <f>Table134[Age]/$E$1</f>
        <v>0.33750000000000002</v>
      </c>
      <c r="J555" s="3">
        <f>LOG10(Table134[Fare] + 1)</f>
        <v>1.4313637641589874</v>
      </c>
      <c r="K555" s="5">
        <v>0</v>
      </c>
      <c r="L555">
        <v>1</v>
      </c>
      <c r="M555">
        <f t="shared" si="40"/>
        <v>0</v>
      </c>
      <c r="N555">
        <f t="shared" si="41"/>
        <v>1</v>
      </c>
      <c r="O555">
        <f>IF(Table134[Sex]="male",1,0)</f>
        <v>1</v>
      </c>
      <c r="P555">
        <v>1</v>
      </c>
      <c r="AC555" s="3">
        <f>SUMPRODUCT(Table134[[#This Row],[SibSp]:[Ones]],$R$4:$AA$4)</f>
        <v>0.16691798953052778</v>
      </c>
      <c r="AD555" s="3">
        <f>SUMPRODUCT(Table134[[#This Row],[SibSp]:[Ones]],$R$5:$AA$5)</f>
        <v>0.11082701570920761</v>
      </c>
      <c r="AE555">
        <f t="shared" si="42"/>
        <v>0.16691798953052778</v>
      </c>
      <c r="AF555">
        <f t="shared" si="43"/>
        <v>0.11082701570920761</v>
      </c>
      <c r="AG555">
        <f t="shared" si="44"/>
        <v>0.27774500523973539</v>
      </c>
      <c r="AH555">
        <f>(Table134[[#This Row],[Survived]]-AG556)^2</f>
        <v>9.2384565804670415E-2</v>
      </c>
    </row>
    <row r="556" spans="1:34" x14ac:dyDescent="0.35">
      <c r="A556">
        <v>0</v>
      </c>
      <c r="B556" t="s">
        <v>12</v>
      </c>
      <c r="C556">
        <v>3</v>
      </c>
      <c r="D556" t="s">
        <v>8</v>
      </c>
      <c r="F556" s="2">
        <v>7.8292000000000002</v>
      </c>
      <c r="G556">
        <v>0</v>
      </c>
      <c r="H556">
        <v>0</v>
      </c>
      <c r="I556" s="3">
        <f>Table134[Age]/$E$1</f>
        <v>0</v>
      </c>
      <c r="J556" s="3">
        <f>LOG10(Table134[Fare] + 1)</f>
        <v>0.94592135461660087</v>
      </c>
      <c r="K556" s="5">
        <v>0</v>
      </c>
      <c r="L556">
        <v>0</v>
      </c>
      <c r="M556">
        <f t="shared" si="40"/>
        <v>1</v>
      </c>
      <c r="N556">
        <f t="shared" si="41"/>
        <v>0</v>
      </c>
      <c r="O556">
        <f>IF(Table134[Sex]="male",1,0)</f>
        <v>1</v>
      </c>
      <c r="P556">
        <v>1</v>
      </c>
      <c r="AC556" s="3">
        <f>SUMPRODUCT(Table134[[#This Row],[SibSp]:[Ones]],$R$4:$AA$4)</f>
        <v>0.1906880552537385</v>
      </c>
      <c r="AD556" s="3">
        <f>SUMPRODUCT(Table134[[#This Row],[SibSp]:[Ones]],$R$5:$AA$5)</f>
        <v>0.11326023936998597</v>
      </c>
      <c r="AE556">
        <f t="shared" si="42"/>
        <v>0.1906880552537385</v>
      </c>
      <c r="AF556">
        <f t="shared" si="43"/>
        <v>0.11326023936998597</v>
      </c>
      <c r="AG556">
        <f t="shared" si="44"/>
        <v>0.30394829462372447</v>
      </c>
      <c r="AH556">
        <f>(Table134[[#This Row],[Survived]]-AG557)^2</f>
        <v>9.2384565804670415E-2</v>
      </c>
    </row>
    <row r="557" spans="1:34" x14ac:dyDescent="0.35">
      <c r="A557">
        <v>1</v>
      </c>
      <c r="B557" t="s">
        <v>11</v>
      </c>
      <c r="C557">
        <v>3</v>
      </c>
      <c r="D557" t="s">
        <v>8</v>
      </c>
      <c r="E557">
        <v>22</v>
      </c>
      <c r="F557" s="2">
        <v>7.2249999999999996</v>
      </c>
      <c r="G557">
        <v>0</v>
      </c>
      <c r="H557">
        <v>0</v>
      </c>
      <c r="I557" s="3">
        <f>Table134[Age]/$E$1</f>
        <v>0.27500000000000002</v>
      </c>
      <c r="J557" s="3">
        <f>LOG10(Table134[Fare] + 1)</f>
        <v>0.91513590662201194</v>
      </c>
      <c r="K557" s="5">
        <v>0</v>
      </c>
      <c r="L557">
        <v>0</v>
      </c>
      <c r="M557">
        <f t="shared" si="40"/>
        <v>1</v>
      </c>
      <c r="N557">
        <f t="shared" si="41"/>
        <v>0</v>
      </c>
      <c r="O557">
        <f>IF(Table134[Sex]="male",1,0)</f>
        <v>1</v>
      </c>
      <c r="P557">
        <v>1</v>
      </c>
      <c r="AC557" s="3">
        <f>SUMPRODUCT(Table134[[#This Row],[SibSp]:[Ones]],$R$4:$AA$4)</f>
        <v>0.1906880552537385</v>
      </c>
      <c r="AD557" s="3">
        <f>SUMPRODUCT(Table134[[#This Row],[SibSp]:[Ones]],$R$5:$AA$5)</f>
        <v>0.11326023936998597</v>
      </c>
      <c r="AE557">
        <f t="shared" si="42"/>
        <v>0.1906880552537385</v>
      </c>
      <c r="AF557">
        <f t="shared" si="43"/>
        <v>0.11326023936998597</v>
      </c>
      <c r="AG557">
        <f t="shared" si="44"/>
        <v>0.30394829462372447</v>
      </c>
      <c r="AH557">
        <f>(Table134[[#This Row],[Survived]]-AG558)^2</f>
        <v>0.52165227745614984</v>
      </c>
    </row>
    <row r="558" spans="1:34" x14ac:dyDescent="0.35">
      <c r="A558">
        <v>1</v>
      </c>
      <c r="B558" t="s">
        <v>9</v>
      </c>
      <c r="C558">
        <v>3</v>
      </c>
      <c r="D558" t="s">
        <v>10</v>
      </c>
      <c r="E558">
        <v>22</v>
      </c>
      <c r="F558" s="2">
        <v>7.7750000000000004</v>
      </c>
      <c r="G558">
        <v>0</v>
      </c>
      <c r="H558">
        <v>0</v>
      </c>
      <c r="I558" s="3">
        <f>Table134[Age]/$E$1</f>
        <v>0.27500000000000002</v>
      </c>
      <c r="J558" s="3">
        <f>LOG10(Table134[Fare] + 1)</f>
        <v>0.94324712513786169</v>
      </c>
      <c r="K558" s="5">
        <v>0</v>
      </c>
      <c r="L558">
        <v>0</v>
      </c>
      <c r="M558">
        <f t="shared" si="40"/>
        <v>0</v>
      </c>
      <c r="N558">
        <f t="shared" si="41"/>
        <v>1</v>
      </c>
      <c r="O558">
        <f>IF(Table134[Sex]="male",1,0)</f>
        <v>0</v>
      </c>
      <c r="P558">
        <v>1</v>
      </c>
      <c r="AC558" s="3">
        <f>SUMPRODUCT(Table134[[#This Row],[SibSp]:[Ones]],$R$4:$AA$4)</f>
        <v>0.16691798953052778</v>
      </c>
      <c r="AD558" s="3">
        <f>SUMPRODUCT(Table134[[#This Row],[SibSp]:[Ones]],$R$5:$AA$5)</f>
        <v>0.11082701570920761</v>
      </c>
      <c r="AE558">
        <f t="shared" si="42"/>
        <v>0.16691798953052778</v>
      </c>
      <c r="AF558">
        <f t="shared" si="43"/>
        <v>0.11082701570920761</v>
      </c>
      <c r="AG558">
        <f t="shared" si="44"/>
        <v>0.27774500523973539</v>
      </c>
      <c r="AH558">
        <f>(Table134[[#This Row],[Survived]]-AG559)^2</f>
        <v>0.34952693696168868</v>
      </c>
    </row>
    <row r="559" spans="1:34" x14ac:dyDescent="0.35">
      <c r="A559">
        <v>0</v>
      </c>
      <c r="B559" t="s">
        <v>9</v>
      </c>
      <c r="C559">
        <v>1</v>
      </c>
      <c r="D559" t="s">
        <v>8</v>
      </c>
      <c r="E559">
        <v>62</v>
      </c>
      <c r="F559" s="2">
        <v>26.55</v>
      </c>
      <c r="G559">
        <v>0</v>
      </c>
      <c r="H559">
        <v>0</v>
      </c>
      <c r="I559" s="3">
        <f>Table134[Age]/$E$1</f>
        <v>0.77500000000000002</v>
      </c>
      <c r="J559" s="3">
        <f>LOG10(Table134[Fare] + 1)</f>
        <v>1.4401216031878039</v>
      </c>
      <c r="K559" s="5">
        <v>1</v>
      </c>
      <c r="L559">
        <v>0</v>
      </c>
      <c r="M559">
        <f t="shared" si="40"/>
        <v>0</v>
      </c>
      <c r="N559">
        <f t="shared" si="41"/>
        <v>1</v>
      </c>
      <c r="O559">
        <f>IF(Table134[Sex]="male",1,0)</f>
        <v>1</v>
      </c>
      <c r="P559">
        <v>1</v>
      </c>
      <c r="AC559" s="3">
        <f>SUMPRODUCT(Table134[[#This Row],[SibSp]:[Ones]],$R$4:$AA$4)</f>
        <v>0.22158063769764097</v>
      </c>
      <c r="AD559" s="3">
        <f>SUMPRODUCT(Table134[[#This Row],[SibSp]:[Ones]],$R$5:$AA$5)</f>
        <v>0.18721133042044297</v>
      </c>
      <c r="AE559">
        <f t="shared" si="42"/>
        <v>0.22158063769764097</v>
      </c>
      <c r="AF559">
        <f t="shared" si="43"/>
        <v>0.18721133042044297</v>
      </c>
      <c r="AG559">
        <f t="shared" si="44"/>
        <v>0.40879196811808394</v>
      </c>
      <c r="AH559">
        <f>(Table134[[#This Row],[Survived]]-AG560)^2</f>
        <v>0.1892208740492948</v>
      </c>
    </row>
    <row r="560" spans="1:34" x14ac:dyDescent="0.35">
      <c r="A560">
        <v>1</v>
      </c>
      <c r="B560" t="s">
        <v>11</v>
      </c>
      <c r="C560">
        <v>1</v>
      </c>
      <c r="D560" t="s">
        <v>10</v>
      </c>
      <c r="E560">
        <v>48</v>
      </c>
      <c r="F560" s="2">
        <v>39.6</v>
      </c>
      <c r="G560">
        <v>1</v>
      </c>
      <c r="H560">
        <v>0</v>
      </c>
      <c r="I560" s="3">
        <f>Table134[Age]/$E$1</f>
        <v>0.6</v>
      </c>
      <c r="J560" s="3">
        <f>LOG10(Table134[Fare] + 1)</f>
        <v>1.608526033577194</v>
      </c>
      <c r="K560" s="5">
        <v>1</v>
      </c>
      <c r="L560">
        <v>0</v>
      </c>
      <c r="M560">
        <f t="shared" si="40"/>
        <v>1</v>
      </c>
      <c r="N560">
        <f t="shared" si="41"/>
        <v>0</v>
      </c>
      <c r="O560">
        <f>IF(Table134[Sex]="male",1,0)</f>
        <v>0</v>
      </c>
      <c r="P560">
        <v>1</v>
      </c>
      <c r="AC560" s="3">
        <f>SUMPRODUCT(Table134[[#This Row],[SibSp]:[Ones]],$R$4:$AA$4)</f>
        <v>0.24535070342085169</v>
      </c>
      <c r="AD560" s="3">
        <f>SUMPRODUCT(Table134[[#This Row],[SibSp]:[Ones]],$R$5:$AA$5)</f>
        <v>0.18964455408122133</v>
      </c>
      <c r="AE560">
        <f t="shared" si="42"/>
        <v>0.24535070342085169</v>
      </c>
      <c r="AF560">
        <f t="shared" si="43"/>
        <v>0.18964455408122133</v>
      </c>
      <c r="AG560">
        <f t="shared" si="44"/>
        <v>0.43499525750207302</v>
      </c>
      <c r="AH560">
        <f>(Table134[[#This Row],[Survived]]-AG561)^2</f>
        <v>0.31923035904514879</v>
      </c>
    </row>
    <row r="561" spans="1:34" x14ac:dyDescent="0.35">
      <c r="A561">
        <v>0</v>
      </c>
      <c r="B561" t="s">
        <v>11</v>
      </c>
      <c r="C561">
        <v>1</v>
      </c>
      <c r="D561" t="s">
        <v>8</v>
      </c>
      <c r="F561" s="2">
        <v>227.52500000000001</v>
      </c>
      <c r="G561">
        <v>0</v>
      </c>
      <c r="H561">
        <v>0</v>
      </c>
      <c r="I561" s="3">
        <f>Table134[Age]/$E$1</f>
        <v>0</v>
      </c>
      <c r="J561" s="3">
        <f>LOG10(Table134[Fare] + 1)</f>
        <v>2.3589337176143736</v>
      </c>
      <c r="K561" s="5">
        <v>1</v>
      </c>
      <c r="L561">
        <v>0</v>
      </c>
      <c r="M561">
        <f t="shared" si="40"/>
        <v>1</v>
      </c>
      <c r="N561">
        <f t="shared" si="41"/>
        <v>0</v>
      </c>
      <c r="O561">
        <f>IF(Table134[Sex]="male",1,0)</f>
        <v>1</v>
      </c>
      <c r="P561">
        <v>1</v>
      </c>
      <c r="AC561" s="3">
        <f>SUMPRODUCT(Table134[[#This Row],[SibSp]:[Ones]],$R$4:$AA$4)</f>
        <v>0.24535070342085169</v>
      </c>
      <c r="AD561" s="3">
        <f>SUMPRODUCT(Table134[[#This Row],[SibSp]:[Ones]],$R$5:$AA$5)</f>
        <v>0.18964455408122133</v>
      </c>
      <c r="AE561">
        <f t="shared" si="42"/>
        <v>0.24535070342085169</v>
      </c>
      <c r="AF561">
        <f t="shared" si="43"/>
        <v>0.18964455408122133</v>
      </c>
      <c r="AG561">
        <f t="shared" si="44"/>
        <v>0.43499525750207302</v>
      </c>
      <c r="AH561">
        <f>(Table134[[#This Row],[Survived]]-AG562)^2</f>
        <v>0.23496696526004818</v>
      </c>
    </row>
    <row r="562" spans="1:34" x14ac:dyDescent="0.35">
      <c r="A562">
        <v>1</v>
      </c>
      <c r="B562" t="s">
        <v>9</v>
      </c>
      <c r="C562">
        <v>1</v>
      </c>
      <c r="D562" t="s">
        <v>10</v>
      </c>
      <c r="E562">
        <v>39</v>
      </c>
      <c r="F562" s="2">
        <v>79.650000000000006</v>
      </c>
      <c r="G562">
        <v>1</v>
      </c>
      <c r="H562">
        <v>1</v>
      </c>
      <c r="I562" s="3">
        <f>Table134[Age]/$E$1</f>
        <v>0.48749999999999999</v>
      </c>
      <c r="J562" s="3">
        <f>LOG10(Table134[Fare] + 1)</f>
        <v>1.9066043717249803</v>
      </c>
      <c r="K562" s="5">
        <v>1</v>
      </c>
      <c r="L562">
        <v>0</v>
      </c>
      <c r="M562">
        <f t="shared" si="40"/>
        <v>0</v>
      </c>
      <c r="N562">
        <f t="shared" si="41"/>
        <v>0</v>
      </c>
      <c r="O562">
        <f>IF(Table134[Sex]="male",1,0)</f>
        <v>0</v>
      </c>
      <c r="P562">
        <v>1</v>
      </c>
      <c r="AC562" s="3">
        <f>SUMPRODUCT(Table134[[#This Row],[SibSp]:[Ones]],$R$4:$AA$4)</f>
        <v>0.29752258139102516</v>
      </c>
      <c r="AD562" s="3">
        <f>SUMPRODUCT(Table134[[#This Row],[SibSp]:[Ones]],$R$5:$AA$5)</f>
        <v>0.18721133042044297</v>
      </c>
      <c r="AE562">
        <f t="shared" si="42"/>
        <v>0.29752258139102516</v>
      </c>
      <c r="AF562">
        <f t="shared" si="43"/>
        <v>0.18721133042044297</v>
      </c>
      <c r="AG562">
        <f t="shared" si="44"/>
        <v>0.48473391181146813</v>
      </c>
      <c r="AH562">
        <f>(Table134[[#This Row],[Survived]]-AG563)^2</f>
        <v>0.48448797655722153</v>
      </c>
    </row>
    <row r="563" spans="1:34" x14ac:dyDescent="0.35">
      <c r="A563">
        <v>1</v>
      </c>
      <c r="B563" t="s">
        <v>9</v>
      </c>
      <c r="C563">
        <v>3</v>
      </c>
      <c r="D563" t="s">
        <v>10</v>
      </c>
      <c r="E563">
        <v>36</v>
      </c>
      <c r="F563" s="2">
        <v>17.399999999999999</v>
      </c>
      <c r="G563">
        <v>1</v>
      </c>
      <c r="H563">
        <v>0</v>
      </c>
      <c r="I563" s="3">
        <f>Table134[Age]/$E$1</f>
        <v>0.45</v>
      </c>
      <c r="J563" s="3">
        <f>LOG10(Table134[Fare] + 1)</f>
        <v>1.2648178230095364</v>
      </c>
      <c r="K563" s="5">
        <v>0</v>
      </c>
      <c r="L563">
        <v>0</v>
      </c>
      <c r="M563">
        <f t="shared" si="40"/>
        <v>1</v>
      </c>
      <c r="N563">
        <f t="shared" si="41"/>
        <v>0</v>
      </c>
      <c r="O563">
        <f>IF(Table134[Sex]="male",1,0)</f>
        <v>0</v>
      </c>
      <c r="P563">
        <v>1</v>
      </c>
      <c r="AC563" s="3">
        <f>SUMPRODUCT(Table134[[#This Row],[SibSp]:[Ones]],$R$4:$AA$4)</f>
        <v>0.1906880552537385</v>
      </c>
      <c r="AD563" s="3">
        <f>SUMPRODUCT(Table134[[#This Row],[SibSp]:[Ones]],$R$5:$AA$5)</f>
        <v>0.11326023936998597</v>
      </c>
      <c r="AE563">
        <f t="shared" si="42"/>
        <v>0.1906880552537385</v>
      </c>
      <c r="AF563">
        <f t="shared" si="43"/>
        <v>0.11326023936998597</v>
      </c>
      <c r="AG563">
        <f t="shared" si="44"/>
        <v>0.30394829462372447</v>
      </c>
      <c r="AH563">
        <f>(Table134[[#This Row],[Survived]]-AG564)^2</f>
        <v>0.48448797655722153</v>
      </c>
    </row>
    <row r="564" spans="1:34" x14ac:dyDescent="0.35">
      <c r="A564">
        <v>0</v>
      </c>
      <c r="B564" t="s">
        <v>12</v>
      </c>
      <c r="C564">
        <v>3</v>
      </c>
      <c r="D564" t="s">
        <v>8</v>
      </c>
      <c r="F564" s="2">
        <v>7.75</v>
      </c>
      <c r="G564">
        <v>0</v>
      </c>
      <c r="H564">
        <v>0</v>
      </c>
      <c r="I564" s="3">
        <f>Table134[Age]/$E$1</f>
        <v>0</v>
      </c>
      <c r="J564" s="3">
        <f>LOG10(Table134[Fare] + 1)</f>
        <v>0.94200805302231327</v>
      </c>
      <c r="K564" s="5">
        <v>0</v>
      </c>
      <c r="L564">
        <v>0</v>
      </c>
      <c r="M564">
        <f t="shared" si="40"/>
        <v>1</v>
      </c>
      <c r="N564">
        <f t="shared" si="41"/>
        <v>0</v>
      </c>
      <c r="O564">
        <f>IF(Table134[Sex]="male",1,0)</f>
        <v>1</v>
      </c>
      <c r="P564">
        <v>1</v>
      </c>
      <c r="AC564" s="3">
        <f>SUMPRODUCT(Table134[[#This Row],[SibSp]:[Ones]],$R$4:$AA$4)</f>
        <v>0.1906880552537385</v>
      </c>
      <c r="AD564" s="3">
        <f>SUMPRODUCT(Table134[[#This Row],[SibSp]:[Ones]],$R$5:$AA$5)</f>
        <v>0.11326023936998597</v>
      </c>
      <c r="AE564">
        <f t="shared" si="42"/>
        <v>0.1906880552537385</v>
      </c>
      <c r="AF564">
        <f t="shared" si="43"/>
        <v>0.11326023936998597</v>
      </c>
      <c r="AG564">
        <f t="shared" si="44"/>
        <v>0.30394829462372447</v>
      </c>
      <c r="AH564">
        <f>(Table134[[#This Row],[Survived]]-AG565)^2</f>
        <v>9.2384565804670415E-2</v>
      </c>
    </row>
    <row r="565" spans="1:34" x14ac:dyDescent="0.35">
      <c r="A565">
        <v>0</v>
      </c>
      <c r="B565" t="s">
        <v>9</v>
      </c>
      <c r="C565">
        <v>3</v>
      </c>
      <c r="D565" t="s">
        <v>8</v>
      </c>
      <c r="E565">
        <v>40</v>
      </c>
      <c r="F565" s="2">
        <v>7.8958000000000004</v>
      </c>
      <c r="G565">
        <v>0</v>
      </c>
      <c r="H565">
        <v>0</v>
      </c>
      <c r="I565" s="3">
        <f>Table134[Age]/$E$1</f>
        <v>0.5</v>
      </c>
      <c r="J565" s="3">
        <f>LOG10(Table134[Fare] + 1)</f>
        <v>0.94918501031343461</v>
      </c>
      <c r="K565" s="5">
        <v>0</v>
      </c>
      <c r="L565">
        <v>0</v>
      </c>
      <c r="M565">
        <f t="shared" si="40"/>
        <v>1</v>
      </c>
      <c r="N565">
        <f t="shared" si="41"/>
        <v>0</v>
      </c>
      <c r="O565">
        <f>IF(Table134[Sex]="male",1,0)</f>
        <v>1</v>
      </c>
      <c r="P565">
        <v>1</v>
      </c>
      <c r="AC565" s="3">
        <f>SUMPRODUCT(Table134[[#This Row],[SibSp]:[Ones]],$R$4:$AA$4)</f>
        <v>0.1906880552537385</v>
      </c>
      <c r="AD565" s="3">
        <f>SUMPRODUCT(Table134[[#This Row],[SibSp]:[Ones]],$R$5:$AA$5)</f>
        <v>0.11326023936998597</v>
      </c>
      <c r="AE565">
        <f t="shared" si="42"/>
        <v>0.1906880552537385</v>
      </c>
      <c r="AF565">
        <f t="shared" si="43"/>
        <v>0.11326023936998597</v>
      </c>
      <c r="AG565">
        <f t="shared" si="44"/>
        <v>0.30394829462372447</v>
      </c>
      <c r="AH565">
        <f>(Table134[[#This Row],[Survived]]-AG566)^2</f>
        <v>9.2384565804670415E-2</v>
      </c>
    </row>
    <row r="566" spans="1:34" x14ac:dyDescent="0.35">
      <c r="A566">
        <v>0</v>
      </c>
      <c r="B566" t="s">
        <v>9</v>
      </c>
      <c r="C566">
        <v>2</v>
      </c>
      <c r="D566" t="s">
        <v>8</v>
      </c>
      <c r="E566">
        <v>28</v>
      </c>
      <c r="F566" s="2">
        <v>13.5</v>
      </c>
      <c r="G566">
        <v>0</v>
      </c>
      <c r="H566">
        <v>0</v>
      </c>
      <c r="I566" s="3">
        <f>Table134[Age]/$E$1</f>
        <v>0.35</v>
      </c>
      <c r="J566" s="3">
        <f>LOG10(Table134[Fare] + 1)</f>
        <v>1.1613680022349748</v>
      </c>
      <c r="K566" s="5">
        <v>0</v>
      </c>
      <c r="L566">
        <v>1</v>
      </c>
      <c r="M566">
        <f t="shared" si="40"/>
        <v>1</v>
      </c>
      <c r="N566">
        <f t="shared" si="41"/>
        <v>0</v>
      </c>
      <c r="O566">
        <f>IF(Table134[Sex]="male",1,0)</f>
        <v>1</v>
      </c>
      <c r="P566">
        <v>1</v>
      </c>
      <c r="AC566" s="3">
        <f>SUMPRODUCT(Table134[[#This Row],[SibSp]:[Ones]],$R$4:$AA$4)</f>
        <v>0.1906880552537385</v>
      </c>
      <c r="AD566" s="3">
        <f>SUMPRODUCT(Table134[[#This Row],[SibSp]:[Ones]],$R$5:$AA$5)</f>
        <v>0.11326023936998597</v>
      </c>
      <c r="AE566">
        <f t="shared" si="42"/>
        <v>0.1906880552537385</v>
      </c>
      <c r="AF566">
        <f t="shared" si="43"/>
        <v>0.11326023936998597</v>
      </c>
      <c r="AG566">
        <f t="shared" si="44"/>
        <v>0.30394829462372447</v>
      </c>
      <c r="AH566">
        <f>(Table134[[#This Row],[Survived]]-AG567)^2</f>
        <v>9.2384565804670415E-2</v>
      </c>
    </row>
    <row r="567" spans="1:34" x14ac:dyDescent="0.35">
      <c r="A567">
        <v>0</v>
      </c>
      <c r="B567" t="s">
        <v>9</v>
      </c>
      <c r="C567">
        <v>3</v>
      </c>
      <c r="D567" t="s">
        <v>8</v>
      </c>
      <c r="F567" s="2">
        <v>8.0500000000000007</v>
      </c>
      <c r="G567">
        <v>0</v>
      </c>
      <c r="H567">
        <v>0</v>
      </c>
      <c r="I567" s="3">
        <f>Table134[Age]/$E$1</f>
        <v>0</v>
      </c>
      <c r="J567" s="3">
        <f>LOG10(Table134[Fare] + 1)</f>
        <v>0.9566485792052033</v>
      </c>
      <c r="K567" s="5">
        <v>0</v>
      </c>
      <c r="L567">
        <v>0</v>
      </c>
      <c r="M567">
        <f t="shared" si="40"/>
        <v>1</v>
      </c>
      <c r="N567">
        <f t="shared" si="41"/>
        <v>0</v>
      </c>
      <c r="O567">
        <f>IF(Table134[Sex]="male",1,0)</f>
        <v>1</v>
      </c>
      <c r="P567">
        <v>1</v>
      </c>
      <c r="AC567" s="3">
        <f>SUMPRODUCT(Table134[[#This Row],[SibSp]:[Ones]],$R$4:$AA$4)</f>
        <v>0.1906880552537385</v>
      </c>
      <c r="AD567" s="3">
        <f>SUMPRODUCT(Table134[[#This Row],[SibSp]:[Ones]],$R$5:$AA$5)</f>
        <v>0.11326023936998597</v>
      </c>
      <c r="AE567">
        <f t="shared" si="42"/>
        <v>0.1906880552537385</v>
      </c>
      <c r="AF567">
        <f t="shared" si="43"/>
        <v>0.11326023936998597</v>
      </c>
      <c r="AG567">
        <f t="shared" si="44"/>
        <v>0.30394829462372447</v>
      </c>
      <c r="AH567">
        <f>(Table134[[#This Row],[Survived]]-AG568)^2</f>
        <v>9.2384565804670415E-2</v>
      </c>
    </row>
    <row r="568" spans="1:34" x14ac:dyDescent="0.35">
      <c r="A568">
        <v>0</v>
      </c>
      <c r="B568" t="s">
        <v>9</v>
      </c>
      <c r="C568">
        <v>3</v>
      </c>
      <c r="D568" t="s">
        <v>10</v>
      </c>
      <c r="F568" s="2">
        <v>8.0500000000000007</v>
      </c>
      <c r="G568">
        <v>0</v>
      </c>
      <c r="H568">
        <v>0</v>
      </c>
      <c r="I568" s="3">
        <f>Table134[Age]/$E$1</f>
        <v>0</v>
      </c>
      <c r="J568" s="3">
        <f>LOG10(Table134[Fare] + 1)</f>
        <v>0.9566485792052033</v>
      </c>
      <c r="K568" s="5">
        <v>0</v>
      </c>
      <c r="L568">
        <v>0</v>
      </c>
      <c r="M568">
        <f t="shared" si="40"/>
        <v>1</v>
      </c>
      <c r="N568">
        <f t="shared" si="41"/>
        <v>0</v>
      </c>
      <c r="O568">
        <f>IF(Table134[Sex]="male",1,0)</f>
        <v>0</v>
      </c>
      <c r="P568">
        <v>1</v>
      </c>
      <c r="AC568" s="3">
        <f>SUMPRODUCT(Table134[[#This Row],[SibSp]:[Ones]],$R$4:$AA$4)</f>
        <v>0.1906880552537385</v>
      </c>
      <c r="AD568" s="3">
        <f>SUMPRODUCT(Table134[[#This Row],[SibSp]:[Ones]],$R$5:$AA$5)</f>
        <v>0.11326023936998597</v>
      </c>
      <c r="AE568">
        <f t="shared" si="42"/>
        <v>0.1906880552537385</v>
      </c>
      <c r="AF568">
        <f t="shared" si="43"/>
        <v>0.11326023936998597</v>
      </c>
      <c r="AG568">
        <f t="shared" si="44"/>
        <v>0.30394829462372447</v>
      </c>
      <c r="AH568">
        <f>(Table134[[#This Row],[Survived]]-AG569)^2</f>
        <v>9.2384565804670415E-2</v>
      </c>
    </row>
    <row r="569" spans="1:34" x14ac:dyDescent="0.35">
      <c r="A569">
        <v>0</v>
      </c>
      <c r="B569" t="s">
        <v>9</v>
      </c>
      <c r="C569">
        <v>3</v>
      </c>
      <c r="D569" t="s">
        <v>8</v>
      </c>
      <c r="E569">
        <v>24</v>
      </c>
      <c r="F569" s="2">
        <v>24.15</v>
      </c>
      <c r="G569">
        <v>2</v>
      </c>
      <c r="H569">
        <v>0</v>
      </c>
      <c r="I569" s="3">
        <f>Table134[Age]/$E$1</f>
        <v>0.3</v>
      </c>
      <c r="J569" s="3">
        <f>LOG10(Table134[Fare] + 1)</f>
        <v>1.4005379893919461</v>
      </c>
      <c r="K569" s="5">
        <v>0</v>
      </c>
      <c r="L569">
        <v>0</v>
      </c>
      <c r="M569">
        <f t="shared" si="40"/>
        <v>1</v>
      </c>
      <c r="N569">
        <f t="shared" si="41"/>
        <v>0</v>
      </c>
      <c r="O569">
        <f>IF(Table134[Sex]="male",1,0)</f>
        <v>1</v>
      </c>
      <c r="P569">
        <v>1</v>
      </c>
      <c r="AC569" s="3">
        <f>SUMPRODUCT(Table134[[#This Row],[SibSp]:[Ones]],$R$4:$AA$4)</f>
        <v>0.1906880552537385</v>
      </c>
      <c r="AD569" s="3">
        <f>SUMPRODUCT(Table134[[#This Row],[SibSp]:[Ones]],$R$5:$AA$5)</f>
        <v>0.11326023936998597</v>
      </c>
      <c r="AE569">
        <f t="shared" si="42"/>
        <v>0.1906880552537385</v>
      </c>
      <c r="AF569">
        <f t="shared" si="43"/>
        <v>0.11326023936998597</v>
      </c>
      <c r="AG569">
        <f t="shared" si="44"/>
        <v>0.30394829462372447</v>
      </c>
      <c r="AH569">
        <f>(Table134[[#This Row],[Survived]]-AG570)^2</f>
        <v>7.714228793562064E-2</v>
      </c>
    </row>
    <row r="570" spans="1:34" x14ac:dyDescent="0.35">
      <c r="A570">
        <v>0</v>
      </c>
      <c r="B570" t="s">
        <v>9</v>
      </c>
      <c r="C570">
        <v>3</v>
      </c>
      <c r="D570" t="s">
        <v>8</v>
      </c>
      <c r="E570">
        <v>19</v>
      </c>
      <c r="F570" s="2">
        <v>7.8958000000000004</v>
      </c>
      <c r="G570">
        <v>0</v>
      </c>
      <c r="H570">
        <v>0</v>
      </c>
      <c r="I570" s="3">
        <f>Table134[Age]/$E$1</f>
        <v>0.23749999999999999</v>
      </c>
      <c r="J570" s="3">
        <f>LOG10(Table134[Fare] + 1)</f>
        <v>0.94918501031343461</v>
      </c>
      <c r="K570" s="5">
        <v>0</v>
      </c>
      <c r="L570">
        <v>0</v>
      </c>
      <c r="M570">
        <f t="shared" si="40"/>
        <v>0</v>
      </c>
      <c r="N570">
        <f t="shared" si="41"/>
        <v>1</v>
      </c>
      <c r="O570">
        <f>IF(Table134[Sex]="male",1,0)</f>
        <v>1</v>
      </c>
      <c r="P570">
        <v>1</v>
      </c>
      <c r="AC570" s="3">
        <f>SUMPRODUCT(Table134[[#This Row],[SibSp]:[Ones]],$R$4:$AA$4)</f>
        <v>0.16691798953052778</v>
      </c>
      <c r="AD570" s="3">
        <f>SUMPRODUCT(Table134[[#This Row],[SibSp]:[Ones]],$R$5:$AA$5)</f>
        <v>0.11082701570920761</v>
      </c>
      <c r="AE570">
        <f t="shared" si="42"/>
        <v>0.16691798953052778</v>
      </c>
      <c r="AF570">
        <f t="shared" si="43"/>
        <v>0.11082701570920761</v>
      </c>
      <c r="AG570">
        <f t="shared" si="44"/>
        <v>0.27774500523973539</v>
      </c>
      <c r="AH570">
        <f>(Table134[[#This Row],[Survived]]-AG571)^2</f>
        <v>0.36931882100365676</v>
      </c>
    </row>
    <row r="571" spans="1:34" x14ac:dyDescent="0.35">
      <c r="A571">
        <v>0</v>
      </c>
      <c r="B571" t="s">
        <v>9</v>
      </c>
      <c r="C571">
        <v>3</v>
      </c>
      <c r="D571" t="s">
        <v>10</v>
      </c>
      <c r="E571">
        <v>29</v>
      </c>
      <c r="F571" s="2">
        <v>21.074999999999999</v>
      </c>
      <c r="G571">
        <v>0</v>
      </c>
      <c r="H571">
        <v>4</v>
      </c>
      <c r="I571" s="3">
        <f>Table134[Age]/$E$1</f>
        <v>0.36249999999999999</v>
      </c>
      <c r="J571" s="3">
        <f>LOG10(Table134[Fare] + 1)</f>
        <v>1.3439007122496063</v>
      </c>
      <c r="K571" s="5">
        <v>0</v>
      </c>
      <c r="L571">
        <v>0</v>
      </c>
      <c r="M571">
        <f t="shared" si="40"/>
        <v>1</v>
      </c>
      <c r="N571">
        <f t="shared" si="41"/>
        <v>0</v>
      </c>
      <c r="O571">
        <f>IF(Table134[Sex]="male",1,0)</f>
        <v>0</v>
      </c>
      <c r="P571">
        <v>1</v>
      </c>
      <c r="AC571" s="3">
        <f>SUMPRODUCT(Table134[[#This Row],[SibSp]:[Ones]],$R$4:$AA$4)</f>
        <v>0.49445583002727522</v>
      </c>
      <c r="AD571" s="3">
        <f>SUMPRODUCT(Table134[[#This Row],[SibSp]:[Ones]],$R$5:$AA$5)</f>
        <v>0.11326023936998597</v>
      </c>
      <c r="AE571">
        <f t="shared" si="42"/>
        <v>0.49445583002727522</v>
      </c>
      <c r="AF571">
        <f t="shared" si="43"/>
        <v>0.11326023936998597</v>
      </c>
      <c r="AG571">
        <f t="shared" si="44"/>
        <v>0.60771606939726119</v>
      </c>
      <c r="AH571">
        <f>(Table134[[#This Row],[Survived]]-AG572)^2</f>
        <v>9.2384565804670415E-2</v>
      </c>
    </row>
    <row r="572" spans="1:34" x14ac:dyDescent="0.35">
      <c r="A572">
        <v>0</v>
      </c>
      <c r="B572" t="s">
        <v>11</v>
      </c>
      <c r="C572">
        <v>3</v>
      </c>
      <c r="D572" t="s">
        <v>8</v>
      </c>
      <c r="F572" s="2">
        <v>7.2291999999999996</v>
      </c>
      <c r="G572">
        <v>0</v>
      </c>
      <c r="H572">
        <v>0</v>
      </c>
      <c r="I572" s="3">
        <f>Table134[Age]/$E$1</f>
        <v>0</v>
      </c>
      <c r="J572" s="3">
        <f>LOG10(Table134[Fare] + 1)</f>
        <v>0.91535761741483168</v>
      </c>
      <c r="K572" s="5">
        <v>0</v>
      </c>
      <c r="L572">
        <v>0</v>
      </c>
      <c r="M572">
        <f t="shared" si="40"/>
        <v>1</v>
      </c>
      <c r="N572">
        <f t="shared" si="41"/>
        <v>0</v>
      </c>
      <c r="O572">
        <f>IF(Table134[Sex]="male",1,0)</f>
        <v>1</v>
      </c>
      <c r="P572">
        <v>1</v>
      </c>
      <c r="AC572" s="3">
        <f>SUMPRODUCT(Table134[[#This Row],[SibSp]:[Ones]],$R$4:$AA$4)</f>
        <v>0.1906880552537385</v>
      </c>
      <c r="AD572" s="3">
        <f>SUMPRODUCT(Table134[[#This Row],[SibSp]:[Ones]],$R$5:$AA$5)</f>
        <v>0.11326023936998597</v>
      </c>
      <c r="AE572">
        <f t="shared" si="42"/>
        <v>0.1906880552537385</v>
      </c>
      <c r="AF572">
        <f t="shared" si="43"/>
        <v>0.11326023936998597</v>
      </c>
      <c r="AG572">
        <f t="shared" si="44"/>
        <v>0.30394829462372447</v>
      </c>
      <c r="AH572">
        <f>(Table134[[#This Row],[Survived]]-AG573)^2</f>
        <v>9.2384565804670415E-2</v>
      </c>
    </row>
    <row r="573" spans="1:34" x14ac:dyDescent="0.35">
      <c r="A573">
        <v>1</v>
      </c>
      <c r="B573" t="s">
        <v>9</v>
      </c>
      <c r="C573">
        <v>3</v>
      </c>
      <c r="D573" t="s">
        <v>8</v>
      </c>
      <c r="E573">
        <v>32</v>
      </c>
      <c r="F573" s="2">
        <v>7.8541999999999996</v>
      </c>
      <c r="G573">
        <v>0</v>
      </c>
      <c r="H573">
        <v>0</v>
      </c>
      <c r="I573" s="3">
        <f>Table134[Age]/$E$1</f>
        <v>0.4</v>
      </c>
      <c r="J573" s="3">
        <f>LOG10(Table134[Fare] + 1)</f>
        <v>0.94714932766263737</v>
      </c>
      <c r="K573" s="5">
        <v>0</v>
      </c>
      <c r="L573">
        <v>0</v>
      </c>
      <c r="M573">
        <f t="shared" si="40"/>
        <v>1</v>
      </c>
      <c r="N573">
        <f t="shared" si="41"/>
        <v>0</v>
      </c>
      <c r="O573">
        <f>IF(Table134[Sex]="male",1,0)</f>
        <v>1</v>
      </c>
      <c r="P573">
        <v>1</v>
      </c>
      <c r="AC573" s="3">
        <f>SUMPRODUCT(Table134[[#This Row],[SibSp]:[Ones]],$R$4:$AA$4)</f>
        <v>0.1906880552537385</v>
      </c>
      <c r="AD573" s="3">
        <f>SUMPRODUCT(Table134[[#This Row],[SibSp]:[Ones]],$R$5:$AA$5)</f>
        <v>0.11326023936998597</v>
      </c>
      <c r="AE573">
        <f t="shared" si="42"/>
        <v>0.1906880552537385</v>
      </c>
      <c r="AF573">
        <f t="shared" si="43"/>
        <v>0.11326023936998597</v>
      </c>
      <c r="AG573">
        <f t="shared" si="44"/>
        <v>0.30394829462372447</v>
      </c>
      <c r="AH573">
        <f>(Table134[[#This Row],[Survived]]-AG574)^2</f>
        <v>0.48448797655722153</v>
      </c>
    </row>
    <row r="574" spans="1:34" x14ac:dyDescent="0.35">
      <c r="A574">
        <v>1</v>
      </c>
      <c r="B574" t="s">
        <v>9</v>
      </c>
      <c r="C574">
        <v>2</v>
      </c>
      <c r="D574" t="s">
        <v>8</v>
      </c>
      <c r="E574">
        <v>62</v>
      </c>
      <c r="F574" s="2">
        <v>10.5</v>
      </c>
      <c r="G574">
        <v>0</v>
      </c>
      <c r="H574">
        <v>0</v>
      </c>
      <c r="I574" s="3">
        <f>Table134[Age]/$E$1</f>
        <v>0.77500000000000002</v>
      </c>
      <c r="J574" s="3">
        <f>LOG10(Table134[Fare] + 1)</f>
        <v>1.0606978403536116</v>
      </c>
      <c r="K574" s="5">
        <v>0</v>
      </c>
      <c r="L574">
        <v>1</v>
      </c>
      <c r="M574">
        <f t="shared" si="40"/>
        <v>1</v>
      </c>
      <c r="N574">
        <f t="shared" si="41"/>
        <v>0</v>
      </c>
      <c r="O574">
        <f>IF(Table134[Sex]="male",1,0)</f>
        <v>1</v>
      </c>
      <c r="P574">
        <v>1</v>
      </c>
      <c r="AC574" s="3">
        <f>SUMPRODUCT(Table134[[#This Row],[SibSp]:[Ones]],$R$4:$AA$4)</f>
        <v>0.1906880552537385</v>
      </c>
      <c r="AD574" s="3">
        <f>SUMPRODUCT(Table134[[#This Row],[SibSp]:[Ones]],$R$5:$AA$5)</f>
        <v>0.11326023936998597</v>
      </c>
      <c r="AE574">
        <f t="shared" si="42"/>
        <v>0.1906880552537385</v>
      </c>
      <c r="AF574">
        <f t="shared" si="43"/>
        <v>0.11326023936998597</v>
      </c>
      <c r="AG574">
        <f t="shared" si="44"/>
        <v>0.30394829462372447</v>
      </c>
      <c r="AH574">
        <f>(Table134[[#This Row],[Survived]]-AG575)^2</f>
        <v>0.34952693696168868</v>
      </c>
    </row>
    <row r="575" spans="1:34" x14ac:dyDescent="0.35">
      <c r="A575">
        <v>1</v>
      </c>
      <c r="B575" t="s">
        <v>9</v>
      </c>
      <c r="C575">
        <v>1</v>
      </c>
      <c r="D575" t="s">
        <v>10</v>
      </c>
      <c r="E575">
        <v>53</v>
      </c>
      <c r="F575" s="2">
        <v>51.479199999999999</v>
      </c>
      <c r="G575">
        <v>2</v>
      </c>
      <c r="H575">
        <v>0</v>
      </c>
      <c r="I575" s="3">
        <f>Table134[Age]/$E$1</f>
        <v>0.66249999999999998</v>
      </c>
      <c r="J575" s="3">
        <f>LOG10(Table134[Fare] + 1)</f>
        <v>1.7199872059744314</v>
      </c>
      <c r="K575" s="5">
        <v>1</v>
      </c>
      <c r="L575">
        <v>0</v>
      </c>
      <c r="M575">
        <f t="shared" si="40"/>
        <v>0</v>
      </c>
      <c r="N575">
        <f t="shared" si="41"/>
        <v>0</v>
      </c>
      <c r="O575">
        <f>IF(Table134[Sex]="male",1,0)</f>
        <v>0</v>
      </c>
      <c r="P575">
        <v>1</v>
      </c>
      <c r="AC575" s="3">
        <f>SUMPRODUCT(Table134[[#This Row],[SibSp]:[Ones]],$R$4:$AA$4)</f>
        <v>0.22158063769764097</v>
      </c>
      <c r="AD575" s="3">
        <f>SUMPRODUCT(Table134[[#This Row],[SibSp]:[Ones]],$R$5:$AA$5)</f>
        <v>0.18721133042044297</v>
      </c>
      <c r="AE575">
        <f t="shared" si="42"/>
        <v>0.22158063769764097</v>
      </c>
      <c r="AF575">
        <f t="shared" si="43"/>
        <v>0.18721133042044297</v>
      </c>
      <c r="AG575">
        <f t="shared" si="44"/>
        <v>0.40879196811808394</v>
      </c>
      <c r="AH575">
        <f>(Table134[[#This Row],[Survived]]-AG576)^2</f>
        <v>0.31923035904514879</v>
      </c>
    </row>
    <row r="576" spans="1:34" x14ac:dyDescent="0.35">
      <c r="A576">
        <v>1</v>
      </c>
      <c r="B576" t="s">
        <v>9</v>
      </c>
      <c r="C576">
        <v>1</v>
      </c>
      <c r="D576" t="s">
        <v>8</v>
      </c>
      <c r="E576">
        <v>36</v>
      </c>
      <c r="F576" s="2">
        <v>26.387499999999999</v>
      </c>
      <c r="G576">
        <v>0</v>
      </c>
      <c r="H576">
        <v>0</v>
      </c>
      <c r="I576" s="3">
        <f>Table134[Age]/$E$1</f>
        <v>0.45</v>
      </c>
      <c r="J576" s="3">
        <f>LOG10(Table134[Fare] + 1)</f>
        <v>1.4375523905687617</v>
      </c>
      <c r="K576" s="5">
        <v>1</v>
      </c>
      <c r="L576">
        <v>0</v>
      </c>
      <c r="M576">
        <f t="shared" si="40"/>
        <v>1</v>
      </c>
      <c r="N576">
        <f t="shared" si="41"/>
        <v>0</v>
      </c>
      <c r="O576">
        <f>IF(Table134[Sex]="male",1,0)</f>
        <v>1</v>
      </c>
      <c r="P576">
        <v>1</v>
      </c>
      <c r="AC576" s="3">
        <f>SUMPRODUCT(Table134[[#This Row],[SibSp]:[Ones]],$R$4:$AA$4)</f>
        <v>0.24535070342085169</v>
      </c>
      <c r="AD576" s="3">
        <f>SUMPRODUCT(Table134[[#This Row],[SibSp]:[Ones]],$R$5:$AA$5)</f>
        <v>0.18964455408122133</v>
      </c>
      <c r="AE576">
        <f t="shared" si="42"/>
        <v>0.24535070342085169</v>
      </c>
      <c r="AF576">
        <f t="shared" si="43"/>
        <v>0.18964455408122133</v>
      </c>
      <c r="AG576">
        <f t="shared" si="44"/>
        <v>0.43499525750207302</v>
      </c>
      <c r="AH576">
        <f>(Table134[[#This Row],[Survived]]-AG577)^2</f>
        <v>0.48448797655722153</v>
      </c>
    </row>
    <row r="577" spans="1:34" x14ac:dyDescent="0.35">
      <c r="A577">
        <v>1</v>
      </c>
      <c r="B577" t="s">
        <v>12</v>
      </c>
      <c r="C577">
        <v>3</v>
      </c>
      <c r="D577" t="s">
        <v>10</v>
      </c>
      <c r="F577" s="2">
        <v>7.75</v>
      </c>
      <c r="G577">
        <v>0</v>
      </c>
      <c r="H577">
        <v>0</v>
      </c>
      <c r="I577" s="3">
        <f>Table134[Age]/$E$1</f>
        <v>0</v>
      </c>
      <c r="J577" s="3">
        <f>LOG10(Table134[Fare] + 1)</f>
        <v>0.94200805302231327</v>
      </c>
      <c r="K577" s="5">
        <v>0</v>
      </c>
      <c r="L577">
        <v>0</v>
      </c>
      <c r="M577">
        <f t="shared" si="40"/>
        <v>1</v>
      </c>
      <c r="N577">
        <f t="shared" si="41"/>
        <v>0</v>
      </c>
      <c r="O577">
        <f>IF(Table134[Sex]="male",1,0)</f>
        <v>0</v>
      </c>
      <c r="P577">
        <v>1</v>
      </c>
      <c r="AC577" s="3">
        <f>SUMPRODUCT(Table134[[#This Row],[SibSp]:[Ones]],$R$4:$AA$4)</f>
        <v>0.1906880552537385</v>
      </c>
      <c r="AD577" s="3">
        <f>SUMPRODUCT(Table134[[#This Row],[SibSp]:[Ones]],$R$5:$AA$5)</f>
        <v>0.11326023936998597</v>
      </c>
      <c r="AE577">
        <f t="shared" si="42"/>
        <v>0.1906880552537385</v>
      </c>
      <c r="AF577">
        <f t="shared" si="43"/>
        <v>0.11326023936998597</v>
      </c>
      <c r="AG577">
        <f t="shared" si="44"/>
        <v>0.30394829462372447</v>
      </c>
      <c r="AH577">
        <f>(Table134[[#This Row],[Survived]]-AG578)^2</f>
        <v>0.48448797655722153</v>
      </c>
    </row>
    <row r="578" spans="1:34" x14ac:dyDescent="0.35">
      <c r="A578">
        <v>0</v>
      </c>
      <c r="B578" t="s">
        <v>9</v>
      </c>
      <c r="C578">
        <v>3</v>
      </c>
      <c r="D578" t="s">
        <v>8</v>
      </c>
      <c r="E578">
        <v>16</v>
      </c>
      <c r="F578" s="2">
        <v>8.0500000000000007</v>
      </c>
      <c r="G578">
        <v>0</v>
      </c>
      <c r="H578">
        <v>0</v>
      </c>
      <c r="I578" s="3">
        <f>Table134[Age]/$E$1</f>
        <v>0.2</v>
      </c>
      <c r="J578" s="3">
        <f>LOG10(Table134[Fare] + 1)</f>
        <v>0.9566485792052033</v>
      </c>
      <c r="K578" s="5">
        <v>0</v>
      </c>
      <c r="L578">
        <v>0</v>
      </c>
      <c r="M578">
        <f t="shared" si="40"/>
        <v>1</v>
      </c>
      <c r="N578">
        <f t="shared" si="41"/>
        <v>0</v>
      </c>
      <c r="O578">
        <f>IF(Table134[Sex]="male",1,0)</f>
        <v>1</v>
      </c>
      <c r="P578">
        <v>1</v>
      </c>
      <c r="AC578" s="3">
        <f>SUMPRODUCT(Table134[[#This Row],[SibSp]:[Ones]],$R$4:$AA$4)</f>
        <v>0.1906880552537385</v>
      </c>
      <c r="AD578" s="3">
        <f>SUMPRODUCT(Table134[[#This Row],[SibSp]:[Ones]],$R$5:$AA$5)</f>
        <v>0.11326023936998597</v>
      </c>
      <c r="AE578">
        <f t="shared" si="42"/>
        <v>0.1906880552537385</v>
      </c>
      <c r="AF578">
        <f t="shared" si="43"/>
        <v>0.11326023936998597</v>
      </c>
      <c r="AG578">
        <f t="shared" si="44"/>
        <v>0.30394829462372447</v>
      </c>
      <c r="AH578">
        <f>(Table134[[#This Row],[Survived]]-AG579)^2</f>
        <v>9.2384565804670415E-2</v>
      </c>
    </row>
    <row r="579" spans="1:34" x14ac:dyDescent="0.35">
      <c r="A579">
        <v>0</v>
      </c>
      <c r="B579" t="s">
        <v>9</v>
      </c>
      <c r="C579">
        <v>3</v>
      </c>
      <c r="D579" t="s">
        <v>8</v>
      </c>
      <c r="E579">
        <v>19</v>
      </c>
      <c r="F579" s="2">
        <v>14.5</v>
      </c>
      <c r="G579">
        <v>0</v>
      </c>
      <c r="H579">
        <v>0</v>
      </c>
      <c r="I579" s="3">
        <f>Table134[Age]/$E$1</f>
        <v>0.23749999999999999</v>
      </c>
      <c r="J579" s="3">
        <f>LOG10(Table134[Fare] + 1)</f>
        <v>1.1903316981702914</v>
      </c>
      <c r="K579" s="5">
        <v>0</v>
      </c>
      <c r="L579">
        <v>0</v>
      </c>
      <c r="M579">
        <f t="shared" si="40"/>
        <v>1</v>
      </c>
      <c r="N579">
        <f t="shared" si="41"/>
        <v>0</v>
      </c>
      <c r="O579">
        <f>IF(Table134[Sex]="male",1,0)</f>
        <v>1</v>
      </c>
      <c r="P579">
        <v>1</v>
      </c>
      <c r="AC579" s="3">
        <f>SUMPRODUCT(Table134[[#This Row],[SibSp]:[Ones]],$R$4:$AA$4)</f>
        <v>0.1906880552537385</v>
      </c>
      <c r="AD579" s="3">
        <f>SUMPRODUCT(Table134[[#This Row],[SibSp]:[Ones]],$R$5:$AA$5)</f>
        <v>0.11326023936998597</v>
      </c>
      <c r="AE579">
        <f t="shared" si="42"/>
        <v>0.1906880552537385</v>
      </c>
      <c r="AF579">
        <f t="shared" si="43"/>
        <v>0.11326023936998597</v>
      </c>
      <c r="AG579">
        <f t="shared" si="44"/>
        <v>0.30394829462372447</v>
      </c>
      <c r="AH579">
        <f>(Table134[[#This Row],[Survived]]-AG580)^2</f>
        <v>7.714228793562064E-2</v>
      </c>
    </row>
    <row r="580" spans="1:34" x14ac:dyDescent="0.35">
      <c r="A580">
        <v>1</v>
      </c>
      <c r="B580" t="s">
        <v>9</v>
      </c>
      <c r="C580">
        <v>2</v>
      </c>
      <c r="D580" t="s">
        <v>10</v>
      </c>
      <c r="E580">
        <v>34</v>
      </c>
      <c r="F580" s="2">
        <v>13</v>
      </c>
      <c r="G580">
        <v>0</v>
      </c>
      <c r="H580">
        <v>0</v>
      </c>
      <c r="I580" s="3">
        <f>Table134[Age]/$E$1</f>
        <v>0.42499999999999999</v>
      </c>
      <c r="J580" s="3">
        <f>LOG10(Table134[Fare] + 1)</f>
        <v>1.146128035678238</v>
      </c>
      <c r="K580" s="5">
        <v>0</v>
      </c>
      <c r="L580">
        <v>1</v>
      </c>
      <c r="M580">
        <f t="shared" ref="M580:M643" si="45">IF(Embarked="S",1,0)</f>
        <v>0</v>
      </c>
      <c r="N580">
        <f t="shared" ref="N580:N643" si="46">IF(Embarked="C",1,0)</f>
        <v>1</v>
      </c>
      <c r="O580">
        <f>IF(Table134[Sex]="male",1,0)</f>
        <v>0</v>
      </c>
      <c r="P580">
        <v>1</v>
      </c>
      <c r="AC580" s="3">
        <f>SUMPRODUCT(Table134[[#This Row],[SibSp]:[Ones]],$R$4:$AA$4)</f>
        <v>0.16691798953052778</v>
      </c>
      <c r="AD580" s="3">
        <f>SUMPRODUCT(Table134[[#This Row],[SibSp]:[Ones]],$R$5:$AA$5)</f>
        <v>0.11082701570920761</v>
      </c>
      <c r="AE580">
        <f t="shared" si="42"/>
        <v>0.16691798953052778</v>
      </c>
      <c r="AF580">
        <f t="shared" si="43"/>
        <v>0.11082701570920761</v>
      </c>
      <c r="AG580">
        <f t="shared" si="44"/>
        <v>0.27774500523973539</v>
      </c>
      <c r="AH580">
        <f>(Table134[[#This Row],[Survived]]-AG581)^2</f>
        <v>0.31923035904514879</v>
      </c>
    </row>
    <row r="581" spans="1:34" x14ac:dyDescent="0.35">
      <c r="A581">
        <v>1</v>
      </c>
      <c r="B581" t="s">
        <v>9</v>
      </c>
      <c r="C581">
        <v>1</v>
      </c>
      <c r="D581" t="s">
        <v>10</v>
      </c>
      <c r="E581">
        <v>39</v>
      </c>
      <c r="F581" s="2">
        <v>55.9</v>
      </c>
      <c r="G581">
        <v>1</v>
      </c>
      <c r="H581">
        <v>0</v>
      </c>
      <c r="I581" s="3">
        <f>Table134[Age]/$E$1</f>
        <v>0.48749999999999999</v>
      </c>
      <c r="J581" s="3">
        <f>LOG10(Table134[Fare] + 1)</f>
        <v>1.7551122663950711</v>
      </c>
      <c r="K581" s="5">
        <v>1</v>
      </c>
      <c r="L581">
        <v>0</v>
      </c>
      <c r="M581">
        <f t="shared" si="45"/>
        <v>1</v>
      </c>
      <c r="N581">
        <f t="shared" si="46"/>
        <v>0</v>
      </c>
      <c r="O581">
        <f>IF(Table134[Sex]="male",1,0)</f>
        <v>0</v>
      </c>
      <c r="P581">
        <v>1</v>
      </c>
      <c r="AC581" s="3">
        <f>SUMPRODUCT(Table134[[#This Row],[SibSp]:[Ones]],$R$4:$AA$4)</f>
        <v>0.24535070342085169</v>
      </c>
      <c r="AD581" s="3">
        <f>SUMPRODUCT(Table134[[#This Row],[SibSp]:[Ones]],$R$5:$AA$5)</f>
        <v>0.18964455408122133</v>
      </c>
      <c r="AE581">
        <f t="shared" ref="AE581:AE644" si="47">IF(AC581&lt;0,0,AC581)</f>
        <v>0.24535070342085169</v>
      </c>
      <c r="AF581">
        <f t="shared" ref="AF581:AF644" si="48">IF(AD581&lt;0,0,AD581)</f>
        <v>0.18964455408122133</v>
      </c>
      <c r="AG581">
        <f t="shared" ref="AG581:AG644" si="49">AE581+AF581</f>
        <v>0.43499525750207302</v>
      </c>
      <c r="AH581">
        <f>(Table134[[#This Row],[Survived]]-AG582)^2</f>
        <v>0.48448797655722153</v>
      </c>
    </row>
    <row r="582" spans="1:34" x14ac:dyDescent="0.35">
      <c r="A582">
        <v>0</v>
      </c>
      <c r="B582" t="s">
        <v>11</v>
      </c>
      <c r="C582">
        <v>3</v>
      </c>
      <c r="D582" t="s">
        <v>10</v>
      </c>
      <c r="F582" s="2">
        <v>14.458299999999999</v>
      </c>
      <c r="G582">
        <v>1</v>
      </c>
      <c r="H582">
        <v>0</v>
      </c>
      <c r="I582" s="3">
        <f>Table134[Age]/$E$1</f>
        <v>0</v>
      </c>
      <c r="J582" s="3">
        <f>LOG10(Table134[Fare] + 1)</f>
        <v>1.1891617314183722</v>
      </c>
      <c r="K582" s="5">
        <v>0</v>
      </c>
      <c r="L582">
        <v>0</v>
      </c>
      <c r="M582">
        <f t="shared" si="45"/>
        <v>1</v>
      </c>
      <c r="N582">
        <f t="shared" si="46"/>
        <v>0</v>
      </c>
      <c r="O582">
        <f>IF(Table134[Sex]="male",1,0)</f>
        <v>0</v>
      </c>
      <c r="P582">
        <v>1</v>
      </c>
      <c r="AC582" s="3">
        <f>SUMPRODUCT(Table134[[#This Row],[SibSp]:[Ones]],$R$4:$AA$4)</f>
        <v>0.1906880552537385</v>
      </c>
      <c r="AD582" s="3">
        <f>SUMPRODUCT(Table134[[#This Row],[SibSp]:[Ones]],$R$5:$AA$5)</f>
        <v>0.11326023936998597</v>
      </c>
      <c r="AE582">
        <f t="shared" si="47"/>
        <v>0.1906880552537385</v>
      </c>
      <c r="AF582">
        <f t="shared" si="48"/>
        <v>0.11326023936998597</v>
      </c>
      <c r="AG582">
        <f t="shared" si="49"/>
        <v>0.30394829462372447</v>
      </c>
      <c r="AH582">
        <f>(Table134[[#This Row],[Survived]]-AG583)^2</f>
        <v>7.714228793562064E-2</v>
      </c>
    </row>
    <row r="583" spans="1:34" x14ac:dyDescent="0.35">
      <c r="A583">
        <v>1</v>
      </c>
      <c r="B583" t="s">
        <v>9</v>
      </c>
      <c r="C583">
        <v>3</v>
      </c>
      <c r="D583" t="s">
        <v>8</v>
      </c>
      <c r="E583">
        <v>32</v>
      </c>
      <c r="F583" s="2">
        <v>7.9249999999999998</v>
      </c>
      <c r="G583">
        <v>0</v>
      </c>
      <c r="H583">
        <v>0</v>
      </c>
      <c r="I583" s="3">
        <f>Table134[Age]/$E$1</f>
        <v>0.4</v>
      </c>
      <c r="J583" s="3">
        <f>LOG10(Table134[Fare] + 1)</f>
        <v>0.95060822478423079</v>
      </c>
      <c r="K583" s="5">
        <v>0</v>
      </c>
      <c r="L583">
        <v>0</v>
      </c>
      <c r="M583">
        <f t="shared" si="45"/>
        <v>0</v>
      </c>
      <c r="N583">
        <f t="shared" si="46"/>
        <v>1</v>
      </c>
      <c r="O583">
        <f>IF(Table134[Sex]="male",1,0)</f>
        <v>1</v>
      </c>
      <c r="P583">
        <v>1</v>
      </c>
      <c r="AC583" s="3">
        <f>SUMPRODUCT(Table134[[#This Row],[SibSp]:[Ones]],$R$4:$AA$4)</f>
        <v>0.16691798953052778</v>
      </c>
      <c r="AD583" s="3">
        <f>SUMPRODUCT(Table134[[#This Row],[SibSp]:[Ones]],$R$5:$AA$5)</f>
        <v>0.11082701570920761</v>
      </c>
      <c r="AE583">
        <f t="shared" si="47"/>
        <v>0.16691798953052778</v>
      </c>
      <c r="AF583">
        <f t="shared" si="48"/>
        <v>0.11082701570920761</v>
      </c>
      <c r="AG583">
        <f t="shared" si="49"/>
        <v>0.27774500523973539</v>
      </c>
      <c r="AH583">
        <f>(Table134[[#This Row],[Survived]]-AG584)^2</f>
        <v>0.38453611653441228</v>
      </c>
    </row>
    <row r="584" spans="1:34" x14ac:dyDescent="0.35">
      <c r="A584">
        <v>1</v>
      </c>
      <c r="B584" t="s">
        <v>9</v>
      </c>
      <c r="C584">
        <v>2</v>
      </c>
      <c r="D584" t="s">
        <v>10</v>
      </c>
      <c r="E584">
        <v>25</v>
      </c>
      <c r="F584" s="2">
        <v>30</v>
      </c>
      <c r="G584">
        <v>1</v>
      </c>
      <c r="H584">
        <v>1</v>
      </c>
      <c r="I584" s="3">
        <f>Table134[Age]/$E$1</f>
        <v>0.3125</v>
      </c>
      <c r="J584" s="3">
        <f>LOG10(Table134[Fare] + 1)</f>
        <v>1.4913616938342726</v>
      </c>
      <c r="K584" s="5">
        <v>0</v>
      </c>
      <c r="L584">
        <v>1</v>
      </c>
      <c r="M584">
        <f t="shared" si="45"/>
        <v>1</v>
      </c>
      <c r="N584">
        <f t="shared" si="46"/>
        <v>0</v>
      </c>
      <c r="O584">
        <f>IF(Table134[Sex]="male",1,0)</f>
        <v>0</v>
      </c>
      <c r="P584">
        <v>1</v>
      </c>
      <c r="AC584" s="3">
        <f>SUMPRODUCT(Table134[[#This Row],[SibSp]:[Ones]],$R$4:$AA$4)</f>
        <v>0.26662999894712269</v>
      </c>
      <c r="AD584" s="3">
        <f>SUMPRODUCT(Table134[[#This Row],[SibSp]:[Ones]],$R$5:$AA$5)</f>
        <v>0.11326023936998597</v>
      </c>
      <c r="AE584">
        <f t="shared" si="47"/>
        <v>0.26662999894712269</v>
      </c>
      <c r="AF584">
        <f t="shared" si="48"/>
        <v>0.11326023936998597</v>
      </c>
      <c r="AG584">
        <f t="shared" si="49"/>
        <v>0.37989023831710866</v>
      </c>
      <c r="AH584">
        <f>(Table134[[#This Row],[Survived]]-AG585)^2</f>
        <v>0.26549914163711186</v>
      </c>
    </row>
    <row r="585" spans="1:34" x14ac:dyDescent="0.35">
      <c r="A585">
        <v>1</v>
      </c>
      <c r="B585" t="s">
        <v>11</v>
      </c>
      <c r="C585">
        <v>1</v>
      </c>
      <c r="D585" t="s">
        <v>10</v>
      </c>
      <c r="E585">
        <v>39</v>
      </c>
      <c r="F585" s="2">
        <v>110.88330000000001</v>
      </c>
      <c r="G585">
        <v>1</v>
      </c>
      <c r="H585">
        <v>1</v>
      </c>
      <c r="I585" s="3">
        <f>Table134[Age]/$E$1</f>
        <v>0.48749999999999999</v>
      </c>
      <c r="J585" s="3">
        <f>LOG10(Table134[Fare] + 1)</f>
        <v>2.048765267412167</v>
      </c>
      <c r="K585" s="5">
        <v>1</v>
      </c>
      <c r="L585">
        <v>0</v>
      </c>
      <c r="M585">
        <f t="shared" si="45"/>
        <v>0</v>
      </c>
      <c r="N585">
        <f t="shared" si="46"/>
        <v>1</v>
      </c>
      <c r="O585">
        <f>IF(Table134[Sex]="male",1,0)</f>
        <v>0</v>
      </c>
      <c r="P585">
        <v>1</v>
      </c>
      <c r="AC585" s="3">
        <f>SUMPRODUCT(Table134[[#This Row],[SibSp]:[Ones]],$R$4:$AA$4)</f>
        <v>0.29752258139102516</v>
      </c>
      <c r="AD585" s="3">
        <f>SUMPRODUCT(Table134[[#This Row],[SibSp]:[Ones]],$R$5:$AA$5)</f>
        <v>0.18721133042044297</v>
      </c>
      <c r="AE585">
        <f t="shared" si="47"/>
        <v>0.29752258139102516</v>
      </c>
      <c r="AF585">
        <f t="shared" si="48"/>
        <v>0.18721133042044297</v>
      </c>
      <c r="AG585">
        <f t="shared" si="49"/>
        <v>0.48473391181146813</v>
      </c>
      <c r="AH585">
        <f>(Table134[[#This Row],[Survived]]-AG586)^2</f>
        <v>0.52165227745614984</v>
      </c>
    </row>
    <row r="586" spans="1:34" x14ac:dyDescent="0.35">
      <c r="A586">
        <v>0</v>
      </c>
      <c r="B586" t="s">
        <v>9</v>
      </c>
      <c r="C586">
        <v>2</v>
      </c>
      <c r="D586" t="s">
        <v>8</v>
      </c>
      <c r="E586">
        <v>54</v>
      </c>
      <c r="F586" s="2">
        <v>26</v>
      </c>
      <c r="G586">
        <v>0</v>
      </c>
      <c r="H586">
        <v>0</v>
      </c>
      <c r="I586" s="3">
        <f>Table134[Age]/$E$1</f>
        <v>0.67500000000000004</v>
      </c>
      <c r="J586" s="3">
        <f>LOG10(Table134[Fare] + 1)</f>
        <v>1.4313637641589874</v>
      </c>
      <c r="K586" s="5">
        <v>0</v>
      </c>
      <c r="L586">
        <v>1</v>
      </c>
      <c r="M586">
        <f t="shared" si="45"/>
        <v>0</v>
      </c>
      <c r="N586">
        <f t="shared" si="46"/>
        <v>1</v>
      </c>
      <c r="O586">
        <f>IF(Table134[Sex]="male",1,0)</f>
        <v>1</v>
      </c>
      <c r="P586">
        <v>1</v>
      </c>
      <c r="AC586" s="3">
        <f>SUMPRODUCT(Table134[[#This Row],[SibSp]:[Ones]],$R$4:$AA$4)</f>
        <v>0.16691798953052778</v>
      </c>
      <c r="AD586" s="3">
        <f>SUMPRODUCT(Table134[[#This Row],[SibSp]:[Ones]],$R$5:$AA$5)</f>
        <v>0.11082701570920761</v>
      </c>
      <c r="AE586">
        <f t="shared" si="47"/>
        <v>0.16691798953052778</v>
      </c>
      <c r="AF586">
        <f t="shared" si="48"/>
        <v>0.11082701570920761</v>
      </c>
      <c r="AG586">
        <f t="shared" si="49"/>
        <v>0.27774500523973539</v>
      </c>
      <c r="AH586">
        <f>(Table134[[#This Row],[Survived]]-AG587)^2</f>
        <v>0.1892208740492948</v>
      </c>
    </row>
    <row r="587" spans="1:34" x14ac:dyDescent="0.35">
      <c r="A587">
        <v>0</v>
      </c>
      <c r="B587" t="s">
        <v>11</v>
      </c>
      <c r="C587">
        <v>1</v>
      </c>
      <c r="D587" t="s">
        <v>8</v>
      </c>
      <c r="E587">
        <v>36</v>
      </c>
      <c r="F587" s="2">
        <v>40.125</v>
      </c>
      <c r="G587">
        <v>0</v>
      </c>
      <c r="H587">
        <v>0</v>
      </c>
      <c r="I587" s="3">
        <f>Table134[Age]/$E$1</f>
        <v>0.45</v>
      </c>
      <c r="J587" s="3">
        <f>LOG10(Table134[Fare] + 1)</f>
        <v>1.6141059109580307</v>
      </c>
      <c r="K587" s="5">
        <v>1</v>
      </c>
      <c r="L587">
        <v>0</v>
      </c>
      <c r="M587">
        <f t="shared" si="45"/>
        <v>1</v>
      </c>
      <c r="N587">
        <f t="shared" si="46"/>
        <v>0</v>
      </c>
      <c r="O587">
        <f>IF(Table134[Sex]="male",1,0)</f>
        <v>1</v>
      </c>
      <c r="P587">
        <v>1</v>
      </c>
      <c r="AC587" s="3">
        <f>SUMPRODUCT(Table134[[#This Row],[SibSp]:[Ones]],$R$4:$AA$4)</f>
        <v>0.24535070342085169</v>
      </c>
      <c r="AD587" s="3">
        <f>SUMPRODUCT(Table134[[#This Row],[SibSp]:[Ones]],$R$5:$AA$5)</f>
        <v>0.18964455408122133</v>
      </c>
      <c r="AE587">
        <f t="shared" si="47"/>
        <v>0.24535070342085169</v>
      </c>
      <c r="AF587">
        <f t="shared" si="48"/>
        <v>0.18964455408122133</v>
      </c>
      <c r="AG587">
        <f t="shared" si="49"/>
        <v>0.43499525750207302</v>
      </c>
      <c r="AH587">
        <f>(Table134[[#This Row],[Survived]]-AG588)^2</f>
        <v>9.2384565804670415E-2</v>
      </c>
    </row>
    <row r="588" spans="1:34" x14ac:dyDescent="0.35">
      <c r="A588">
        <v>0</v>
      </c>
      <c r="B588" t="s">
        <v>11</v>
      </c>
      <c r="C588">
        <v>3</v>
      </c>
      <c r="D588" t="s">
        <v>8</v>
      </c>
      <c r="F588" s="2">
        <v>8.7125000000000004</v>
      </c>
      <c r="G588">
        <v>0</v>
      </c>
      <c r="H588">
        <v>0</v>
      </c>
      <c r="I588" s="3">
        <f>Table134[Age]/$E$1</f>
        <v>0</v>
      </c>
      <c r="J588" s="3">
        <f>LOG10(Table134[Fare] + 1)</f>
        <v>0.98733103180897075</v>
      </c>
      <c r="K588" s="5">
        <v>0</v>
      </c>
      <c r="L588">
        <v>0</v>
      </c>
      <c r="M588">
        <f t="shared" si="45"/>
        <v>1</v>
      </c>
      <c r="N588">
        <f t="shared" si="46"/>
        <v>0</v>
      </c>
      <c r="O588">
        <f>IF(Table134[Sex]="male",1,0)</f>
        <v>1</v>
      </c>
      <c r="P588">
        <v>1</v>
      </c>
      <c r="AC588" s="3">
        <f>SUMPRODUCT(Table134[[#This Row],[SibSp]:[Ones]],$R$4:$AA$4)</f>
        <v>0.1906880552537385</v>
      </c>
      <c r="AD588" s="3">
        <f>SUMPRODUCT(Table134[[#This Row],[SibSp]:[Ones]],$R$5:$AA$5)</f>
        <v>0.11326023936998597</v>
      </c>
      <c r="AE588">
        <f t="shared" si="47"/>
        <v>0.1906880552537385</v>
      </c>
      <c r="AF588">
        <f t="shared" si="48"/>
        <v>0.11326023936998597</v>
      </c>
      <c r="AG588">
        <f t="shared" si="49"/>
        <v>0.30394829462372447</v>
      </c>
      <c r="AH588">
        <f>(Table134[[#This Row],[Survived]]-AG589)^2</f>
        <v>0.31435741494609803</v>
      </c>
    </row>
    <row r="589" spans="1:34" x14ac:dyDescent="0.35">
      <c r="A589">
        <v>1</v>
      </c>
      <c r="B589" t="s">
        <v>9</v>
      </c>
      <c r="C589">
        <v>1</v>
      </c>
      <c r="D589" t="s">
        <v>10</v>
      </c>
      <c r="E589">
        <v>18</v>
      </c>
      <c r="F589" s="2">
        <v>79.650000000000006</v>
      </c>
      <c r="G589">
        <v>0</v>
      </c>
      <c r="H589">
        <v>2</v>
      </c>
      <c r="I589" s="3">
        <f>Table134[Age]/$E$1</f>
        <v>0.22500000000000001</v>
      </c>
      <c r="J589" s="3">
        <f>LOG10(Table134[Fare] + 1)</f>
        <v>1.9066043717249803</v>
      </c>
      <c r="K589" s="5">
        <v>1</v>
      </c>
      <c r="L589">
        <v>0</v>
      </c>
      <c r="M589">
        <f t="shared" si="45"/>
        <v>0</v>
      </c>
      <c r="N589">
        <f t="shared" si="46"/>
        <v>1</v>
      </c>
      <c r="O589">
        <f>IF(Table134[Sex]="male",1,0)</f>
        <v>0</v>
      </c>
      <c r="P589">
        <v>1</v>
      </c>
      <c r="AC589" s="3">
        <f>SUMPRODUCT(Table134[[#This Row],[SibSp]:[Ones]],$R$4:$AA$4)</f>
        <v>0.3734645250844093</v>
      </c>
      <c r="AD589" s="3">
        <f>SUMPRODUCT(Table134[[#This Row],[SibSp]:[Ones]],$R$5:$AA$5)</f>
        <v>0.18721133042044297</v>
      </c>
      <c r="AE589">
        <f t="shared" si="47"/>
        <v>0.3734645250844093</v>
      </c>
      <c r="AF589">
        <f t="shared" si="48"/>
        <v>0.18721133042044297</v>
      </c>
      <c r="AG589">
        <f t="shared" si="49"/>
        <v>0.56067585550485233</v>
      </c>
      <c r="AH589">
        <f>(Table134[[#This Row],[Survived]]-AG590)^2</f>
        <v>0.48448797655722153</v>
      </c>
    </row>
    <row r="590" spans="1:34" x14ac:dyDescent="0.35">
      <c r="A590">
        <v>0</v>
      </c>
      <c r="B590" t="s">
        <v>9</v>
      </c>
      <c r="C590">
        <v>2</v>
      </c>
      <c r="D590" t="s">
        <v>8</v>
      </c>
      <c r="E590">
        <v>47</v>
      </c>
      <c r="F590" s="2">
        <v>15</v>
      </c>
      <c r="G590">
        <v>0</v>
      </c>
      <c r="H590">
        <v>0</v>
      </c>
      <c r="I590" s="3">
        <f>Table134[Age]/$E$1</f>
        <v>0.58750000000000002</v>
      </c>
      <c r="J590" s="3">
        <f>LOG10(Table134[Fare] + 1)</f>
        <v>1.2041199826559248</v>
      </c>
      <c r="K590" s="5">
        <v>0</v>
      </c>
      <c r="L590">
        <v>1</v>
      </c>
      <c r="M590">
        <f t="shared" si="45"/>
        <v>1</v>
      </c>
      <c r="N590">
        <f t="shared" si="46"/>
        <v>0</v>
      </c>
      <c r="O590">
        <f>IF(Table134[Sex]="male",1,0)</f>
        <v>1</v>
      </c>
      <c r="P590">
        <v>1</v>
      </c>
      <c r="AC590" s="3">
        <f>SUMPRODUCT(Table134[[#This Row],[SibSp]:[Ones]],$R$4:$AA$4)</f>
        <v>0.1906880552537385</v>
      </c>
      <c r="AD590" s="3">
        <f>SUMPRODUCT(Table134[[#This Row],[SibSp]:[Ones]],$R$5:$AA$5)</f>
        <v>0.11326023936998597</v>
      </c>
      <c r="AE590">
        <f t="shared" si="47"/>
        <v>0.1906880552537385</v>
      </c>
      <c r="AF590">
        <f t="shared" si="48"/>
        <v>0.11326023936998597</v>
      </c>
      <c r="AG590">
        <f t="shared" si="49"/>
        <v>0.30394829462372447</v>
      </c>
      <c r="AH590">
        <f>(Table134[[#This Row],[Survived]]-AG591)^2</f>
        <v>0.26105682356544707</v>
      </c>
    </row>
    <row r="591" spans="1:34" x14ac:dyDescent="0.35">
      <c r="A591">
        <v>1</v>
      </c>
      <c r="B591" t="s">
        <v>11</v>
      </c>
      <c r="C591">
        <v>1</v>
      </c>
      <c r="D591" t="s">
        <v>8</v>
      </c>
      <c r="E591">
        <v>60</v>
      </c>
      <c r="F591" s="2">
        <v>79.2</v>
      </c>
      <c r="G591">
        <v>1</v>
      </c>
      <c r="H591">
        <v>1</v>
      </c>
      <c r="I591" s="3">
        <f>Table134[Age]/$E$1</f>
        <v>0.75</v>
      </c>
      <c r="J591" s="3">
        <f>LOG10(Table134[Fare] + 1)</f>
        <v>1.9041743682841634</v>
      </c>
      <c r="K591" s="5">
        <v>1</v>
      </c>
      <c r="L591">
        <v>0</v>
      </c>
      <c r="M591">
        <f t="shared" si="45"/>
        <v>1</v>
      </c>
      <c r="N591">
        <f t="shared" si="46"/>
        <v>0</v>
      </c>
      <c r="O591">
        <f>IF(Table134[Sex]="male",1,0)</f>
        <v>1</v>
      </c>
      <c r="P591">
        <v>1</v>
      </c>
      <c r="AC591" s="3">
        <f>SUMPRODUCT(Table134[[#This Row],[SibSp]:[Ones]],$R$4:$AA$4)</f>
        <v>0.32129264711423589</v>
      </c>
      <c r="AD591" s="3">
        <f>SUMPRODUCT(Table134[[#This Row],[SibSp]:[Ones]],$R$5:$AA$5)</f>
        <v>0.18964455408122133</v>
      </c>
      <c r="AE591">
        <f t="shared" si="47"/>
        <v>0.32129264711423589</v>
      </c>
      <c r="AF591">
        <f t="shared" si="48"/>
        <v>0.18964455408122133</v>
      </c>
      <c r="AG591">
        <f t="shared" si="49"/>
        <v>0.51093720119545716</v>
      </c>
      <c r="AH591">
        <f>(Table134[[#This Row],[Survived]]-AG592)^2</f>
        <v>0.48448797655722153</v>
      </c>
    </row>
    <row r="592" spans="1:34" x14ac:dyDescent="0.35">
      <c r="A592">
        <v>0</v>
      </c>
      <c r="B592" t="s">
        <v>9</v>
      </c>
      <c r="C592">
        <v>3</v>
      </c>
      <c r="D592" t="s">
        <v>8</v>
      </c>
      <c r="E592">
        <v>22</v>
      </c>
      <c r="F592" s="2">
        <v>8.0500000000000007</v>
      </c>
      <c r="G592">
        <v>0</v>
      </c>
      <c r="H592">
        <v>0</v>
      </c>
      <c r="I592" s="3">
        <f>Table134[Age]/$E$1</f>
        <v>0.27500000000000002</v>
      </c>
      <c r="J592" s="3">
        <f>LOG10(Table134[Fare] + 1)</f>
        <v>0.9566485792052033</v>
      </c>
      <c r="K592" s="5">
        <v>0</v>
      </c>
      <c r="L592">
        <v>0</v>
      </c>
      <c r="M592">
        <f t="shared" si="45"/>
        <v>1</v>
      </c>
      <c r="N592">
        <f t="shared" si="46"/>
        <v>0</v>
      </c>
      <c r="O592">
        <f>IF(Table134[Sex]="male",1,0)</f>
        <v>1</v>
      </c>
      <c r="P592">
        <v>1</v>
      </c>
      <c r="AC592" s="3">
        <f>SUMPRODUCT(Table134[[#This Row],[SibSp]:[Ones]],$R$4:$AA$4)</f>
        <v>0.1906880552537385</v>
      </c>
      <c r="AD592" s="3">
        <f>SUMPRODUCT(Table134[[#This Row],[SibSp]:[Ones]],$R$5:$AA$5)</f>
        <v>0.11326023936998597</v>
      </c>
      <c r="AE592">
        <f t="shared" si="47"/>
        <v>0.1906880552537385</v>
      </c>
      <c r="AF592">
        <f t="shared" si="48"/>
        <v>0.11326023936998597</v>
      </c>
      <c r="AG592">
        <f t="shared" si="49"/>
        <v>0.30394829462372447</v>
      </c>
      <c r="AH592">
        <f>(Table134[[#This Row],[Survived]]-AG593)^2</f>
        <v>7.714228793562064E-2</v>
      </c>
    </row>
    <row r="593" spans="1:34" x14ac:dyDescent="0.35">
      <c r="A593">
        <v>0</v>
      </c>
      <c r="B593" t="s">
        <v>9</v>
      </c>
      <c r="C593">
        <v>3</v>
      </c>
      <c r="D593" t="s">
        <v>8</v>
      </c>
      <c r="F593" s="2">
        <v>8.0500000000000007</v>
      </c>
      <c r="G593">
        <v>0</v>
      </c>
      <c r="H593">
        <v>0</v>
      </c>
      <c r="I593" s="3">
        <f>Table134[Age]/$E$1</f>
        <v>0</v>
      </c>
      <c r="J593" s="3">
        <f>LOG10(Table134[Fare] + 1)</f>
        <v>0.9566485792052033</v>
      </c>
      <c r="K593" s="5">
        <v>0</v>
      </c>
      <c r="L593">
        <v>0</v>
      </c>
      <c r="M593">
        <f t="shared" si="45"/>
        <v>0</v>
      </c>
      <c r="N593">
        <f t="shared" si="46"/>
        <v>1</v>
      </c>
      <c r="O593">
        <f>IF(Table134[Sex]="male",1,0)</f>
        <v>1</v>
      </c>
      <c r="P593">
        <v>1</v>
      </c>
      <c r="AC593" s="3">
        <f>SUMPRODUCT(Table134[[#This Row],[SibSp]:[Ones]],$R$4:$AA$4)</f>
        <v>0.16691798953052778</v>
      </c>
      <c r="AD593" s="3">
        <f>SUMPRODUCT(Table134[[#This Row],[SibSp]:[Ones]],$R$5:$AA$5)</f>
        <v>0.11082701570920761</v>
      </c>
      <c r="AE593">
        <f t="shared" si="47"/>
        <v>0.16691798953052778</v>
      </c>
      <c r="AF593">
        <f t="shared" si="48"/>
        <v>0.11082701570920761</v>
      </c>
      <c r="AG593">
        <f t="shared" si="49"/>
        <v>0.27774500523973539</v>
      </c>
      <c r="AH593">
        <f>(Table134[[#This Row],[Survived]]-AG594)^2</f>
        <v>9.2384565804670415E-2</v>
      </c>
    </row>
    <row r="594" spans="1:34" x14ac:dyDescent="0.35">
      <c r="A594">
        <v>0</v>
      </c>
      <c r="B594" t="s">
        <v>9</v>
      </c>
      <c r="C594">
        <v>3</v>
      </c>
      <c r="D594" t="s">
        <v>8</v>
      </c>
      <c r="E594">
        <v>35</v>
      </c>
      <c r="F594" s="2">
        <v>7.125</v>
      </c>
      <c r="G594">
        <v>0</v>
      </c>
      <c r="H594">
        <v>0</v>
      </c>
      <c r="I594" s="3">
        <f>Table134[Age]/$E$1</f>
        <v>0.4375</v>
      </c>
      <c r="J594" s="3">
        <f>LOG10(Table134[Fare] + 1)</f>
        <v>0.90982336965091204</v>
      </c>
      <c r="K594" s="5">
        <v>0</v>
      </c>
      <c r="L594">
        <v>0</v>
      </c>
      <c r="M594">
        <f t="shared" si="45"/>
        <v>1</v>
      </c>
      <c r="N594">
        <f t="shared" si="46"/>
        <v>0</v>
      </c>
      <c r="O594">
        <f>IF(Table134[Sex]="male",1,0)</f>
        <v>1</v>
      </c>
      <c r="P594">
        <v>1</v>
      </c>
      <c r="AC594" s="3">
        <f>SUMPRODUCT(Table134[[#This Row],[SibSp]:[Ones]],$R$4:$AA$4)</f>
        <v>0.1906880552537385</v>
      </c>
      <c r="AD594" s="3">
        <f>SUMPRODUCT(Table134[[#This Row],[SibSp]:[Ones]],$R$5:$AA$5)</f>
        <v>0.11326023936998597</v>
      </c>
      <c r="AE594">
        <f t="shared" si="47"/>
        <v>0.1906880552537385</v>
      </c>
      <c r="AF594">
        <f t="shared" si="48"/>
        <v>0.11326023936998597</v>
      </c>
      <c r="AG594">
        <f t="shared" si="49"/>
        <v>0.30394829462372447</v>
      </c>
      <c r="AH594">
        <f>(Table134[[#This Row],[Survived]]-AG595)^2</f>
        <v>0.16711087319785656</v>
      </c>
    </row>
    <row r="595" spans="1:34" x14ac:dyDescent="0.35">
      <c r="A595">
        <v>1</v>
      </c>
      <c r="B595" t="s">
        <v>11</v>
      </c>
      <c r="C595">
        <v>1</v>
      </c>
      <c r="D595" t="s">
        <v>10</v>
      </c>
      <c r="E595">
        <v>52</v>
      </c>
      <c r="F595" s="2">
        <v>78.2667</v>
      </c>
      <c r="G595">
        <v>1</v>
      </c>
      <c r="H595">
        <v>0</v>
      </c>
      <c r="I595" s="3">
        <f>Table134[Age]/$E$1</f>
        <v>0.65</v>
      </c>
      <c r="J595" s="3">
        <f>LOG10(Table134[Fare] + 1)</f>
        <v>1.8990907781931157</v>
      </c>
      <c r="K595" s="5">
        <v>1</v>
      </c>
      <c r="L595">
        <v>0</v>
      </c>
      <c r="M595">
        <f t="shared" si="45"/>
        <v>0</v>
      </c>
      <c r="N595">
        <f t="shared" si="46"/>
        <v>0</v>
      </c>
      <c r="O595">
        <f>IF(Table134[Sex]="male",1,0)</f>
        <v>0</v>
      </c>
      <c r="P595">
        <v>1</v>
      </c>
      <c r="AC595" s="3">
        <f>SUMPRODUCT(Table134[[#This Row],[SibSp]:[Ones]],$R$4:$AA$4)</f>
        <v>0.22158063769764097</v>
      </c>
      <c r="AD595" s="3">
        <f>SUMPRODUCT(Table134[[#This Row],[SibSp]:[Ones]],$R$5:$AA$5)</f>
        <v>0.18721133042044297</v>
      </c>
      <c r="AE595">
        <f t="shared" si="47"/>
        <v>0.22158063769764097</v>
      </c>
      <c r="AF595">
        <f t="shared" si="48"/>
        <v>0.18721133042044297</v>
      </c>
      <c r="AG595">
        <f t="shared" si="49"/>
        <v>0.40879196811808394</v>
      </c>
      <c r="AH595">
        <f>(Table134[[#This Row],[Survived]]-AG596)^2</f>
        <v>0.48448797655722153</v>
      </c>
    </row>
    <row r="596" spans="1:34" x14ac:dyDescent="0.35">
      <c r="A596">
        <v>0</v>
      </c>
      <c r="B596" t="s">
        <v>9</v>
      </c>
      <c r="C596">
        <v>3</v>
      </c>
      <c r="D596" t="s">
        <v>8</v>
      </c>
      <c r="E596">
        <v>47</v>
      </c>
      <c r="F596" s="2">
        <v>7.25</v>
      </c>
      <c r="G596">
        <v>0</v>
      </c>
      <c r="H596">
        <v>0</v>
      </c>
      <c r="I596" s="3">
        <f>Table134[Age]/$E$1</f>
        <v>0.58750000000000002</v>
      </c>
      <c r="J596" s="3">
        <f>LOG10(Table134[Fare] + 1)</f>
        <v>0.91645394854992512</v>
      </c>
      <c r="K596" s="5">
        <v>0</v>
      </c>
      <c r="L596">
        <v>0</v>
      </c>
      <c r="M596">
        <f t="shared" si="45"/>
        <v>1</v>
      </c>
      <c r="N596">
        <f t="shared" si="46"/>
        <v>0</v>
      </c>
      <c r="O596">
        <f>IF(Table134[Sex]="male",1,0)</f>
        <v>1</v>
      </c>
      <c r="P596">
        <v>1</v>
      </c>
      <c r="AC596" s="3">
        <f>SUMPRODUCT(Table134[[#This Row],[SibSp]:[Ones]],$R$4:$AA$4)</f>
        <v>0.1906880552537385</v>
      </c>
      <c r="AD596" s="3">
        <f>SUMPRODUCT(Table134[[#This Row],[SibSp]:[Ones]],$R$5:$AA$5)</f>
        <v>0.11326023936998597</v>
      </c>
      <c r="AE596">
        <f t="shared" si="47"/>
        <v>0.1906880552537385</v>
      </c>
      <c r="AF596">
        <f t="shared" si="48"/>
        <v>0.11326023936998597</v>
      </c>
      <c r="AG596">
        <f t="shared" si="49"/>
        <v>0.30394829462372447</v>
      </c>
      <c r="AH596">
        <f>(Table134[[#This Row],[Survived]]-AG597)^2</f>
        <v>0.20778297815644703</v>
      </c>
    </row>
    <row r="597" spans="1:34" x14ac:dyDescent="0.35">
      <c r="A597">
        <v>0</v>
      </c>
      <c r="B597" t="s">
        <v>12</v>
      </c>
      <c r="C597">
        <v>3</v>
      </c>
      <c r="D597" t="s">
        <v>10</v>
      </c>
      <c r="F597" s="2">
        <v>7.75</v>
      </c>
      <c r="G597">
        <v>0</v>
      </c>
      <c r="H597">
        <v>2</v>
      </c>
      <c r="I597" s="3">
        <f>Table134[Age]/$E$1</f>
        <v>0</v>
      </c>
      <c r="J597" s="3">
        <f>LOG10(Table134[Fare] + 1)</f>
        <v>0.94200805302231327</v>
      </c>
      <c r="K597" s="5">
        <v>0</v>
      </c>
      <c r="L597">
        <v>0</v>
      </c>
      <c r="M597">
        <f t="shared" si="45"/>
        <v>1</v>
      </c>
      <c r="N597">
        <f t="shared" si="46"/>
        <v>0</v>
      </c>
      <c r="O597">
        <f>IF(Table134[Sex]="male",1,0)</f>
        <v>0</v>
      </c>
      <c r="P597">
        <v>1</v>
      </c>
      <c r="AC597" s="3">
        <f>SUMPRODUCT(Table134[[#This Row],[SibSp]:[Ones]],$R$4:$AA$4)</f>
        <v>0.34257194264050683</v>
      </c>
      <c r="AD597" s="3">
        <f>SUMPRODUCT(Table134[[#This Row],[SibSp]:[Ones]],$R$5:$AA$5)</f>
        <v>0.11326023936998597</v>
      </c>
      <c r="AE597">
        <f t="shared" si="47"/>
        <v>0.34257194264050683</v>
      </c>
      <c r="AF597">
        <f t="shared" si="48"/>
        <v>0.11326023936998597</v>
      </c>
      <c r="AG597">
        <f t="shared" si="49"/>
        <v>0.4558321820104928</v>
      </c>
      <c r="AH597">
        <f>(Table134[[#This Row],[Survived]]-AG598)^2</f>
        <v>9.2384565804670415E-2</v>
      </c>
    </row>
    <row r="598" spans="1:34" x14ac:dyDescent="0.35">
      <c r="A598">
        <v>0</v>
      </c>
      <c r="B598" t="s">
        <v>9</v>
      </c>
      <c r="C598">
        <v>2</v>
      </c>
      <c r="D598" t="s">
        <v>8</v>
      </c>
      <c r="E598">
        <v>37</v>
      </c>
      <c r="F598" s="2">
        <v>26</v>
      </c>
      <c r="G598">
        <v>1</v>
      </c>
      <c r="H598">
        <v>0</v>
      </c>
      <c r="I598" s="3">
        <f>Table134[Age]/$E$1</f>
        <v>0.46250000000000002</v>
      </c>
      <c r="J598" s="3">
        <f>LOG10(Table134[Fare] + 1)</f>
        <v>1.4313637641589874</v>
      </c>
      <c r="K598" s="5">
        <v>0</v>
      </c>
      <c r="L598">
        <v>1</v>
      </c>
      <c r="M598">
        <f t="shared" si="45"/>
        <v>1</v>
      </c>
      <c r="N598">
        <f t="shared" si="46"/>
        <v>0</v>
      </c>
      <c r="O598">
        <f>IF(Table134[Sex]="male",1,0)</f>
        <v>1</v>
      </c>
      <c r="P598">
        <v>1</v>
      </c>
      <c r="AC598" s="3">
        <f>SUMPRODUCT(Table134[[#This Row],[SibSp]:[Ones]],$R$4:$AA$4)</f>
        <v>0.1906880552537385</v>
      </c>
      <c r="AD598" s="3">
        <f>SUMPRODUCT(Table134[[#This Row],[SibSp]:[Ones]],$R$5:$AA$5)</f>
        <v>0.11326023936998597</v>
      </c>
      <c r="AE598">
        <f t="shared" si="47"/>
        <v>0.1906880552537385</v>
      </c>
      <c r="AF598">
        <f t="shared" si="48"/>
        <v>0.11326023936998597</v>
      </c>
      <c r="AG598">
        <f t="shared" si="49"/>
        <v>0.30394829462372447</v>
      </c>
      <c r="AH598">
        <f>(Table134[[#This Row],[Survived]]-AG599)^2</f>
        <v>0.1443165931686296</v>
      </c>
    </row>
    <row r="599" spans="1:34" x14ac:dyDescent="0.35">
      <c r="A599">
        <v>0</v>
      </c>
      <c r="B599" t="s">
        <v>9</v>
      </c>
      <c r="C599">
        <v>3</v>
      </c>
      <c r="D599" t="s">
        <v>8</v>
      </c>
      <c r="E599">
        <v>36</v>
      </c>
      <c r="F599" s="2">
        <v>24.15</v>
      </c>
      <c r="G599">
        <v>1</v>
      </c>
      <c r="H599">
        <v>1</v>
      </c>
      <c r="I599" s="3">
        <f>Table134[Age]/$E$1</f>
        <v>0.45</v>
      </c>
      <c r="J599" s="3">
        <f>LOG10(Table134[Fare] + 1)</f>
        <v>1.4005379893919461</v>
      </c>
      <c r="K599" s="5">
        <v>0</v>
      </c>
      <c r="L599">
        <v>0</v>
      </c>
      <c r="M599">
        <f t="shared" si="45"/>
        <v>1</v>
      </c>
      <c r="N599">
        <f t="shared" si="46"/>
        <v>0</v>
      </c>
      <c r="O599">
        <f>IF(Table134[Sex]="male",1,0)</f>
        <v>1</v>
      </c>
      <c r="P599">
        <v>1</v>
      </c>
      <c r="AC599" s="3">
        <f>SUMPRODUCT(Table134[[#This Row],[SibSp]:[Ones]],$R$4:$AA$4)</f>
        <v>0.26662999894712269</v>
      </c>
      <c r="AD599" s="3">
        <f>SUMPRODUCT(Table134[[#This Row],[SibSp]:[Ones]],$R$5:$AA$5)</f>
        <v>0.11326023936998597</v>
      </c>
      <c r="AE599">
        <f t="shared" si="47"/>
        <v>0.26662999894712269</v>
      </c>
      <c r="AF599">
        <f t="shared" si="48"/>
        <v>0.11326023936998597</v>
      </c>
      <c r="AG599">
        <f t="shared" si="49"/>
        <v>0.37989023831710866</v>
      </c>
      <c r="AH599">
        <f>(Table134[[#This Row],[Survived]]-AG600)^2</f>
        <v>7.714228793562064E-2</v>
      </c>
    </row>
    <row r="600" spans="1:34" x14ac:dyDescent="0.35">
      <c r="A600">
        <v>1</v>
      </c>
      <c r="B600" t="s">
        <v>9</v>
      </c>
      <c r="C600">
        <v>2</v>
      </c>
      <c r="D600" t="s">
        <v>10</v>
      </c>
      <c r="F600" s="2">
        <v>33</v>
      </c>
      <c r="G600">
        <v>0</v>
      </c>
      <c r="H600">
        <v>0</v>
      </c>
      <c r="I600" s="3">
        <f>Table134[Age]/$E$1</f>
        <v>0</v>
      </c>
      <c r="J600" s="3">
        <f>LOG10(Table134[Fare] + 1)</f>
        <v>1.5314789170422551</v>
      </c>
      <c r="K600" s="5">
        <v>0</v>
      </c>
      <c r="L600">
        <v>1</v>
      </c>
      <c r="M600">
        <f t="shared" si="45"/>
        <v>0</v>
      </c>
      <c r="N600">
        <f t="shared" si="46"/>
        <v>1</v>
      </c>
      <c r="O600">
        <f>IF(Table134[Sex]="male",1,0)</f>
        <v>0</v>
      </c>
      <c r="P600">
        <v>1</v>
      </c>
      <c r="AC600" s="3">
        <f>SUMPRODUCT(Table134[[#This Row],[SibSp]:[Ones]],$R$4:$AA$4)</f>
        <v>0.16691798953052778</v>
      </c>
      <c r="AD600" s="3">
        <f>SUMPRODUCT(Table134[[#This Row],[SibSp]:[Ones]],$R$5:$AA$5)</f>
        <v>0.11082701570920761</v>
      </c>
      <c r="AE600">
        <f t="shared" si="47"/>
        <v>0.16691798953052778</v>
      </c>
      <c r="AF600">
        <f t="shared" si="48"/>
        <v>0.11082701570920761</v>
      </c>
      <c r="AG600">
        <f t="shared" si="49"/>
        <v>0.27774500523973539</v>
      </c>
      <c r="AH600">
        <f>(Table134[[#This Row],[Survived]]-AG601)^2</f>
        <v>0.52165227745614984</v>
      </c>
    </row>
    <row r="601" spans="1:34" x14ac:dyDescent="0.35">
      <c r="A601">
        <v>0</v>
      </c>
      <c r="B601" t="s">
        <v>9</v>
      </c>
      <c r="C601">
        <v>3</v>
      </c>
      <c r="D601" t="s">
        <v>8</v>
      </c>
      <c r="E601">
        <v>49</v>
      </c>
      <c r="F601" s="2">
        <v>0</v>
      </c>
      <c r="G601">
        <v>0</v>
      </c>
      <c r="H601">
        <v>0</v>
      </c>
      <c r="I601" s="3">
        <f>Table134[Age]/$E$1</f>
        <v>0.61250000000000004</v>
      </c>
      <c r="J601" s="3">
        <f>LOG10(Table134[Fare] + 1)</f>
        <v>0</v>
      </c>
      <c r="K601" s="5">
        <v>0</v>
      </c>
      <c r="L601">
        <v>0</v>
      </c>
      <c r="M601">
        <f t="shared" si="45"/>
        <v>0</v>
      </c>
      <c r="N601">
        <f t="shared" si="46"/>
        <v>1</v>
      </c>
      <c r="O601">
        <f>IF(Table134[Sex]="male",1,0)</f>
        <v>1</v>
      </c>
      <c r="P601">
        <v>1</v>
      </c>
      <c r="AC601" s="3">
        <f>SUMPRODUCT(Table134[[#This Row],[SibSp]:[Ones]],$R$4:$AA$4)</f>
        <v>0.16691798953052778</v>
      </c>
      <c r="AD601" s="3">
        <f>SUMPRODUCT(Table134[[#This Row],[SibSp]:[Ones]],$R$5:$AA$5)</f>
        <v>0.11082701570920761</v>
      </c>
      <c r="AE601">
        <f t="shared" si="47"/>
        <v>0.16691798953052778</v>
      </c>
      <c r="AF601">
        <f t="shared" si="48"/>
        <v>0.11082701570920761</v>
      </c>
      <c r="AG601">
        <f t="shared" si="49"/>
        <v>0.27774500523973539</v>
      </c>
      <c r="AH601">
        <f>(Table134[[#This Row],[Survived]]-AG602)^2</f>
        <v>9.2384565804670415E-2</v>
      </c>
    </row>
    <row r="602" spans="1:34" x14ac:dyDescent="0.35">
      <c r="A602">
        <v>0</v>
      </c>
      <c r="B602" t="s">
        <v>11</v>
      </c>
      <c r="C602">
        <v>3</v>
      </c>
      <c r="D602" t="s">
        <v>8</v>
      </c>
      <c r="F602" s="2">
        <v>7.2249999999999996</v>
      </c>
      <c r="G602">
        <v>0</v>
      </c>
      <c r="H602">
        <v>0</v>
      </c>
      <c r="I602" s="3">
        <f>Table134[Age]/$E$1</f>
        <v>0</v>
      </c>
      <c r="J602" s="3">
        <f>LOG10(Table134[Fare] + 1)</f>
        <v>0.91513590662201194</v>
      </c>
      <c r="K602" s="5">
        <v>0</v>
      </c>
      <c r="L602">
        <v>0</v>
      </c>
      <c r="M602">
        <f t="shared" si="45"/>
        <v>1</v>
      </c>
      <c r="N602">
        <f t="shared" si="46"/>
        <v>0</v>
      </c>
      <c r="O602">
        <f>IF(Table134[Sex]="male",1,0)</f>
        <v>1</v>
      </c>
      <c r="P602">
        <v>1</v>
      </c>
      <c r="AC602" s="3">
        <f>SUMPRODUCT(Table134[[#This Row],[SibSp]:[Ones]],$R$4:$AA$4)</f>
        <v>0.1906880552537385</v>
      </c>
      <c r="AD602" s="3">
        <f>SUMPRODUCT(Table134[[#This Row],[SibSp]:[Ones]],$R$5:$AA$5)</f>
        <v>0.11326023936998597</v>
      </c>
      <c r="AE602">
        <f t="shared" si="47"/>
        <v>0.1906880552537385</v>
      </c>
      <c r="AF602">
        <f t="shared" si="48"/>
        <v>0.11326023936998597</v>
      </c>
      <c r="AG602">
        <f t="shared" si="49"/>
        <v>0.30394829462372447</v>
      </c>
      <c r="AH602">
        <f>(Table134[[#This Row],[Survived]]-AG603)^2</f>
        <v>0.1892208740492948</v>
      </c>
    </row>
    <row r="603" spans="1:34" x14ac:dyDescent="0.35">
      <c r="A603">
        <v>1</v>
      </c>
      <c r="B603" t="s">
        <v>11</v>
      </c>
      <c r="C603">
        <v>1</v>
      </c>
      <c r="D603" t="s">
        <v>8</v>
      </c>
      <c r="E603">
        <v>49</v>
      </c>
      <c r="F603" s="2">
        <v>56.929200000000002</v>
      </c>
      <c r="G603">
        <v>1</v>
      </c>
      <c r="H603">
        <v>0</v>
      </c>
      <c r="I603" s="3">
        <f>Table134[Age]/$E$1</f>
        <v>0.61250000000000004</v>
      </c>
      <c r="J603" s="3">
        <f>LOG10(Table134[Fare] + 1)</f>
        <v>1.7628975309505581</v>
      </c>
      <c r="K603" s="5">
        <v>1</v>
      </c>
      <c r="L603">
        <v>0</v>
      </c>
      <c r="M603">
        <f t="shared" si="45"/>
        <v>1</v>
      </c>
      <c r="N603">
        <f t="shared" si="46"/>
        <v>0</v>
      </c>
      <c r="O603">
        <f>IF(Table134[Sex]="male",1,0)</f>
        <v>1</v>
      </c>
      <c r="P603">
        <v>1</v>
      </c>
      <c r="AC603" s="3">
        <f>SUMPRODUCT(Table134[[#This Row],[SibSp]:[Ones]],$R$4:$AA$4)</f>
        <v>0.24535070342085169</v>
      </c>
      <c r="AD603" s="3">
        <f>SUMPRODUCT(Table134[[#This Row],[SibSp]:[Ones]],$R$5:$AA$5)</f>
        <v>0.18964455408122133</v>
      </c>
      <c r="AE603">
        <f t="shared" si="47"/>
        <v>0.24535070342085169</v>
      </c>
      <c r="AF603">
        <f t="shared" si="48"/>
        <v>0.18964455408122133</v>
      </c>
      <c r="AG603">
        <f t="shared" si="49"/>
        <v>0.43499525750207302</v>
      </c>
      <c r="AH603">
        <f>(Table134[[#This Row],[Survived]]-AG604)^2</f>
        <v>0.38453611653441228</v>
      </c>
    </row>
    <row r="604" spans="1:34" x14ac:dyDescent="0.35">
      <c r="A604">
        <v>1</v>
      </c>
      <c r="B604" t="s">
        <v>9</v>
      </c>
      <c r="C604">
        <v>2</v>
      </c>
      <c r="D604" t="s">
        <v>10</v>
      </c>
      <c r="E604">
        <v>24</v>
      </c>
      <c r="F604" s="2">
        <v>27</v>
      </c>
      <c r="G604">
        <v>2</v>
      </c>
      <c r="H604">
        <v>1</v>
      </c>
      <c r="I604" s="3">
        <f>Table134[Age]/$E$1</f>
        <v>0.3</v>
      </c>
      <c r="J604" s="3">
        <f>LOG10(Table134[Fare] + 1)</f>
        <v>1.4471580313422192</v>
      </c>
      <c r="K604" s="5">
        <v>0</v>
      </c>
      <c r="L604">
        <v>1</v>
      </c>
      <c r="M604">
        <f t="shared" si="45"/>
        <v>1</v>
      </c>
      <c r="N604">
        <f t="shared" si="46"/>
        <v>0</v>
      </c>
      <c r="O604">
        <f>IF(Table134[Sex]="male",1,0)</f>
        <v>0</v>
      </c>
      <c r="P604">
        <v>1</v>
      </c>
      <c r="AC604" s="3">
        <f>SUMPRODUCT(Table134[[#This Row],[SibSp]:[Ones]],$R$4:$AA$4)</f>
        <v>0.26662999894712269</v>
      </c>
      <c r="AD604" s="3">
        <f>SUMPRODUCT(Table134[[#This Row],[SibSp]:[Ones]],$R$5:$AA$5)</f>
        <v>0.11326023936998597</v>
      </c>
      <c r="AE604">
        <f t="shared" si="47"/>
        <v>0.26662999894712269</v>
      </c>
      <c r="AF604">
        <f t="shared" si="48"/>
        <v>0.11326023936998597</v>
      </c>
      <c r="AG604">
        <f t="shared" si="49"/>
        <v>0.37989023831710866</v>
      </c>
      <c r="AH604">
        <f>(Table134[[#This Row],[Survived]]-AG605)^2</f>
        <v>0.48448797655722153</v>
      </c>
    </row>
    <row r="605" spans="1:34" x14ac:dyDescent="0.35">
      <c r="A605">
        <v>0</v>
      </c>
      <c r="B605" t="s">
        <v>9</v>
      </c>
      <c r="C605">
        <v>3</v>
      </c>
      <c r="D605" t="s">
        <v>8</v>
      </c>
      <c r="F605" s="2">
        <v>7.8958000000000004</v>
      </c>
      <c r="G605">
        <v>0</v>
      </c>
      <c r="H605">
        <v>0</v>
      </c>
      <c r="I605" s="3">
        <f>Table134[Age]/$E$1</f>
        <v>0</v>
      </c>
      <c r="J605" s="3">
        <f>LOG10(Table134[Fare] + 1)</f>
        <v>0.94918501031343461</v>
      </c>
      <c r="K605" s="5">
        <v>0</v>
      </c>
      <c r="L605">
        <v>0</v>
      </c>
      <c r="M605">
        <f t="shared" si="45"/>
        <v>1</v>
      </c>
      <c r="N605">
        <f t="shared" si="46"/>
        <v>0</v>
      </c>
      <c r="O605">
        <f>IF(Table134[Sex]="male",1,0)</f>
        <v>1</v>
      </c>
      <c r="P605">
        <v>1</v>
      </c>
      <c r="AC605" s="3">
        <f>SUMPRODUCT(Table134[[#This Row],[SibSp]:[Ones]],$R$4:$AA$4)</f>
        <v>0.1906880552537385</v>
      </c>
      <c r="AD605" s="3">
        <f>SUMPRODUCT(Table134[[#This Row],[SibSp]:[Ones]],$R$5:$AA$5)</f>
        <v>0.11326023936998597</v>
      </c>
      <c r="AE605">
        <f t="shared" si="47"/>
        <v>0.1906880552537385</v>
      </c>
      <c r="AF605">
        <f t="shared" si="48"/>
        <v>0.11326023936998597</v>
      </c>
      <c r="AG605">
        <f t="shared" si="49"/>
        <v>0.30394829462372447</v>
      </c>
      <c r="AH605">
        <f>(Table134[[#This Row],[Survived]]-AG606)^2</f>
        <v>0.16711087319785656</v>
      </c>
    </row>
    <row r="606" spans="1:34" x14ac:dyDescent="0.35">
      <c r="A606">
        <v>0</v>
      </c>
      <c r="B606" t="s">
        <v>9</v>
      </c>
      <c r="C606">
        <v>1</v>
      </c>
      <c r="D606" t="s">
        <v>8</v>
      </c>
      <c r="F606" s="2">
        <v>42.4</v>
      </c>
      <c r="G606">
        <v>0</v>
      </c>
      <c r="H606">
        <v>0</v>
      </c>
      <c r="I606" s="3">
        <f>Table134[Age]/$E$1</f>
        <v>0</v>
      </c>
      <c r="J606" s="3">
        <f>LOG10(Table134[Fare] + 1)</f>
        <v>1.6374897295125106</v>
      </c>
      <c r="K606" s="5">
        <v>1</v>
      </c>
      <c r="L606">
        <v>0</v>
      </c>
      <c r="M606">
        <f t="shared" si="45"/>
        <v>0</v>
      </c>
      <c r="N606">
        <f t="shared" si="46"/>
        <v>1</v>
      </c>
      <c r="O606">
        <f>IF(Table134[Sex]="male",1,0)</f>
        <v>1</v>
      </c>
      <c r="P606">
        <v>1</v>
      </c>
      <c r="AC606" s="3">
        <f>SUMPRODUCT(Table134[[#This Row],[SibSp]:[Ones]],$R$4:$AA$4)</f>
        <v>0.22158063769764097</v>
      </c>
      <c r="AD606" s="3">
        <f>SUMPRODUCT(Table134[[#This Row],[SibSp]:[Ones]],$R$5:$AA$5)</f>
        <v>0.18721133042044297</v>
      </c>
      <c r="AE606">
        <f t="shared" si="47"/>
        <v>0.22158063769764097</v>
      </c>
      <c r="AF606">
        <f t="shared" si="48"/>
        <v>0.18721133042044297</v>
      </c>
      <c r="AG606">
        <f t="shared" si="49"/>
        <v>0.40879196811808394</v>
      </c>
      <c r="AH606">
        <f>(Table134[[#This Row],[Survived]]-AG607)^2</f>
        <v>9.2384565804670415E-2</v>
      </c>
    </row>
    <row r="607" spans="1:34" x14ac:dyDescent="0.35">
      <c r="A607">
        <v>0</v>
      </c>
      <c r="B607" t="s">
        <v>9</v>
      </c>
      <c r="C607">
        <v>3</v>
      </c>
      <c r="D607" t="s">
        <v>8</v>
      </c>
      <c r="E607">
        <v>44</v>
      </c>
      <c r="F607" s="2">
        <v>8.0500000000000007</v>
      </c>
      <c r="G607">
        <v>0</v>
      </c>
      <c r="H607">
        <v>0</v>
      </c>
      <c r="I607" s="3">
        <f>Table134[Age]/$E$1</f>
        <v>0.55000000000000004</v>
      </c>
      <c r="J607" s="3">
        <f>LOG10(Table134[Fare] + 1)</f>
        <v>0.9566485792052033</v>
      </c>
      <c r="K607" s="5">
        <v>0</v>
      </c>
      <c r="L607">
        <v>0</v>
      </c>
      <c r="M607">
        <f t="shared" si="45"/>
        <v>1</v>
      </c>
      <c r="N607">
        <f t="shared" si="46"/>
        <v>0</v>
      </c>
      <c r="O607">
        <f>IF(Table134[Sex]="male",1,0)</f>
        <v>1</v>
      </c>
      <c r="P607">
        <v>1</v>
      </c>
      <c r="AC607" s="3">
        <f>SUMPRODUCT(Table134[[#This Row],[SibSp]:[Ones]],$R$4:$AA$4)</f>
        <v>0.1906880552537385</v>
      </c>
      <c r="AD607" s="3">
        <f>SUMPRODUCT(Table134[[#This Row],[SibSp]:[Ones]],$R$5:$AA$5)</f>
        <v>0.11326023936998597</v>
      </c>
      <c r="AE607">
        <f t="shared" si="47"/>
        <v>0.1906880552537385</v>
      </c>
      <c r="AF607">
        <f t="shared" si="48"/>
        <v>0.11326023936998597</v>
      </c>
      <c r="AG607">
        <f t="shared" si="49"/>
        <v>0.30394829462372447</v>
      </c>
      <c r="AH607">
        <f>(Table134[[#This Row],[Survived]]-AG608)^2</f>
        <v>0.1892208740492948</v>
      </c>
    </row>
    <row r="608" spans="1:34" x14ac:dyDescent="0.35">
      <c r="A608">
        <v>1</v>
      </c>
      <c r="B608" t="s">
        <v>11</v>
      </c>
      <c r="C608">
        <v>1</v>
      </c>
      <c r="D608" t="s">
        <v>8</v>
      </c>
      <c r="E608">
        <v>35</v>
      </c>
      <c r="F608" s="2">
        <v>26.55</v>
      </c>
      <c r="G608">
        <v>0</v>
      </c>
      <c r="H608">
        <v>0</v>
      </c>
      <c r="I608" s="3">
        <f>Table134[Age]/$E$1</f>
        <v>0.4375</v>
      </c>
      <c r="J608" s="3">
        <f>LOG10(Table134[Fare] + 1)</f>
        <v>1.4401216031878039</v>
      </c>
      <c r="K608" s="5">
        <v>1</v>
      </c>
      <c r="L608">
        <v>0</v>
      </c>
      <c r="M608">
        <f t="shared" si="45"/>
        <v>1</v>
      </c>
      <c r="N608">
        <f t="shared" si="46"/>
        <v>0</v>
      </c>
      <c r="O608">
        <f>IF(Table134[Sex]="male",1,0)</f>
        <v>1</v>
      </c>
      <c r="P608">
        <v>1</v>
      </c>
      <c r="AC608" s="3">
        <f>SUMPRODUCT(Table134[[#This Row],[SibSp]:[Ones]],$R$4:$AA$4)</f>
        <v>0.24535070342085169</v>
      </c>
      <c r="AD608" s="3">
        <f>SUMPRODUCT(Table134[[#This Row],[SibSp]:[Ones]],$R$5:$AA$5)</f>
        <v>0.18964455408122133</v>
      </c>
      <c r="AE608">
        <f t="shared" si="47"/>
        <v>0.24535070342085169</v>
      </c>
      <c r="AF608">
        <f t="shared" si="48"/>
        <v>0.18964455408122133</v>
      </c>
      <c r="AG608">
        <f t="shared" si="49"/>
        <v>0.43499525750207302</v>
      </c>
      <c r="AH608">
        <f>(Table134[[#This Row],[Survived]]-AG609)^2</f>
        <v>0.48448797655722153</v>
      </c>
    </row>
    <row r="609" spans="1:34" x14ac:dyDescent="0.35">
      <c r="A609">
        <v>0</v>
      </c>
      <c r="B609" t="s">
        <v>9</v>
      </c>
      <c r="C609">
        <v>3</v>
      </c>
      <c r="D609" t="s">
        <v>8</v>
      </c>
      <c r="E609">
        <v>36</v>
      </c>
      <c r="F609" s="2">
        <v>15.55</v>
      </c>
      <c r="G609">
        <v>1</v>
      </c>
      <c r="H609">
        <v>0</v>
      </c>
      <c r="I609" s="3">
        <f>Table134[Age]/$E$1</f>
        <v>0.45</v>
      </c>
      <c r="J609" s="3">
        <f>LOG10(Table134[Fare] + 1)</f>
        <v>1.2187979981117376</v>
      </c>
      <c r="K609" s="5">
        <v>0</v>
      </c>
      <c r="L609">
        <v>0</v>
      </c>
      <c r="M609">
        <f t="shared" si="45"/>
        <v>1</v>
      </c>
      <c r="N609">
        <f t="shared" si="46"/>
        <v>0</v>
      </c>
      <c r="O609">
        <f>IF(Table134[Sex]="male",1,0)</f>
        <v>1</v>
      </c>
      <c r="P609">
        <v>1</v>
      </c>
      <c r="AC609" s="3">
        <f>SUMPRODUCT(Table134[[#This Row],[SibSp]:[Ones]],$R$4:$AA$4)</f>
        <v>0.1906880552537385</v>
      </c>
      <c r="AD609" s="3">
        <f>SUMPRODUCT(Table134[[#This Row],[SibSp]:[Ones]],$R$5:$AA$5)</f>
        <v>0.11326023936998597</v>
      </c>
      <c r="AE609">
        <f t="shared" si="47"/>
        <v>0.1906880552537385</v>
      </c>
      <c r="AF609">
        <f t="shared" si="48"/>
        <v>0.11326023936998597</v>
      </c>
      <c r="AG609">
        <f t="shared" si="49"/>
        <v>0.30394829462372447</v>
      </c>
      <c r="AH609">
        <f>(Table134[[#This Row],[Survived]]-AG610)^2</f>
        <v>7.714228793562064E-2</v>
      </c>
    </row>
    <row r="610" spans="1:34" x14ac:dyDescent="0.35">
      <c r="A610">
        <v>0</v>
      </c>
      <c r="B610" t="s">
        <v>9</v>
      </c>
      <c r="C610">
        <v>3</v>
      </c>
      <c r="D610" t="s">
        <v>8</v>
      </c>
      <c r="E610">
        <v>30</v>
      </c>
      <c r="F610" s="2">
        <v>7.8958000000000004</v>
      </c>
      <c r="G610">
        <v>0</v>
      </c>
      <c r="H610">
        <v>0</v>
      </c>
      <c r="I610" s="3">
        <f>Table134[Age]/$E$1</f>
        <v>0.375</v>
      </c>
      <c r="J610" s="3">
        <f>LOG10(Table134[Fare] + 1)</f>
        <v>0.94918501031343461</v>
      </c>
      <c r="K610" s="5">
        <v>0</v>
      </c>
      <c r="L610">
        <v>0</v>
      </c>
      <c r="M610">
        <f t="shared" si="45"/>
        <v>0</v>
      </c>
      <c r="N610">
        <f t="shared" si="46"/>
        <v>1</v>
      </c>
      <c r="O610">
        <f>IF(Table134[Sex]="male",1,0)</f>
        <v>1</v>
      </c>
      <c r="P610">
        <v>1</v>
      </c>
      <c r="AC610" s="3">
        <f>SUMPRODUCT(Table134[[#This Row],[SibSp]:[Ones]],$R$4:$AA$4)</f>
        <v>0.16691798953052778</v>
      </c>
      <c r="AD610" s="3">
        <f>SUMPRODUCT(Table134[[#This Row],[SibSp]:[Ones]],$R$5:$AA$5)</f>
        <v>0.11082701570920761</v>
      </c>
      <c r="AE610">
        <f t="shared" si="47"/>
        <v>0.16691798953052778</v>
      </c>
      <c r="AF610">
        <f t="shared" si="48"/>
        <v>0.11082701570920761</v>
      </c>
      <c r="AG610">
        <f t="shared" si="49"/>
        <v>0.27774500523973539</v>
      </c>
      <c r="AH610">
        <f>(Table134[[#This Row],[Survived]]-AG611)^2</f>
        <v>0.1892208740492948</v>
      </c>
    </row>
    <row r="611" spans="1:34" x14ac:dyDescent="0.35">
      <c r="A611">
        <v>1</v>
      </c>
      <c r="B611" t="s">
        <v>9</v>
      </c>
      <c r="C611">
        <v>1</v>
      </c>
      <c r="D611" t="s">
        <v>8</v>
      </c>
      <c r="E611">
        <v>27</v>
      </c>
      <c r="F611" s="2">
        <v>30.5</v>
      </c>
      <c r="G611">
        <v>0</v>
      </c>
      <c r="H611">
        <v>0</v>
      </c>
      <c r="I611" s="3">
        <f>Table134[Age]/$E$1</f>
        <v>0.33750000000000002</v>
      </c>
      <c r="J611" s="3">
        <f>LOG10(Table134[Fare] + 1)</f>
        <v>1.4983105537896004</v>
      </c>
      <c r="K611" s="5">
        <v>1</v>
      </c>
      <c r="L611">
        <v>0</v>
      </c>
      <c r="M611">
        <f t="shared" si="45"/>
        <v>1</v>
      </c>
      <c r="N611">
        <f t="shared" si="46"/>
        <v>0</v>
      </c>
      <c r="O611">
        <f>IF(Table134[Sex]="male",1,0)</f>
        <v>1</v>
      </c>
      <c r="P611">
        <v>1</v>
      </c>
      <c r="AC611" s="3">
        <f>SUMPRODUCT(Table134[[#This Row],[SibSp]:[Ones]],$R$4:$AA$4)</f>
        <v>0.24535070342085169</v>
      </c>
      <c r="AD611" s="3">
        <f>SUMPRODUCT(Table134[[#This Row],[SibSp]:[Ones]],$R$5:$AA$5)</f>
        <v>0.18964455408122133</v>
      </c>
      <c r="AE611">
        <f t="shared" si="47"/>
        <v>0.24535070342085169</v>
      </c>
      <c r="AF611">
        <f t="shared" si="48"/>
        <v>0.18964455408122133</v>
      </c>
      <c r="AG611">
        <f t="shared" si="49"/>
        <v>0.43499525750207302</v>
      </c>
      <c r="AH611">
        <f>(Table134[[#This Row],[Survived]]-AG612)^2</f>
        <v>0.29611861413546142</v>
      </c>
    </row>
    <row r="612" spans="1:34" x14ac:dyDescent="0.35">
      <c r="A612">
        <v>1</v>
      </c>
      <c r="B612" t="s">
        <v>11</v>
      </c>
      <c r="C612">
        <v>2</v>
      </c>
      <c r="D612" t="s">
        <v>10</v>
      </c>
      <c r="E612">
        <v>22</v>
      </c>
      <c r="F612" s="2">
        <v>41.5792</v>
      </c>
      <c r="G612">
        <v>1</v>
      </c>
      <c r="H612">
        <v>2</v>
      </c>
      <c r="I612" s="3">
        <f>Table134[Age]/$E$1</f>
        <v>0.27500000000000002</v>
      </c>
      <c r="J612" s="3">
        <f>LOG10(Table134[Fare] + 1)</f>
        <v>1.6291974974299364</v>
      </c>
      <c r="K612" s="5">
        <v>0</v>
      </c>
      <c r="L612">
        <v>1</v>
      </c>
      <c r="M612">
        <f t="shared" si="45"/>
        <v>1</v>
      </c>
      <c r="N612">
        <f t="shared" si="46"/>
        <v>0</v>
      </c>
      <c r="O612">
        <f>IF(Table134[Sex]="male",1,0)</f>
        <v>0</v>
      </c>
      <c r="P612">
        <v>1</v>
      </c>
      <c r="AC612" s="3">
        <f>SUMPRODUCT(Table134[[#This Row],[SibSp]:[Ones]],$R$4:$AA$4)</f>
        <v>0.34257194264050683</v>
      </c>
      <c r="AD612" s="3">
        <f>SUMPRODUCT(Table134[[#This Row],[SibSp]:[Ones]],$R$5:$AA$5)</f>
        <v>0.11326023936998597</v>
      </c>
      <c r="AE612">
        <f t="shared" si="47"/>
        <v>0.34257194264050683</v>
      </c>
      <c r="AF612">
        <f t="shared" si="48"/>
        <v>0.11326023936998597</v>
      </c>
      <c r="AG612">
        <f t="shared" si="49"/>
        <v>0.4558321820104928</v>
      </c>
      <c r="AH612">
        <f>(Table134[[#This Row],[Survived]]-AG613)^2</f>
        <v>0.31923035904514879</v>
      </c>
    </row>
    <row r="613" spans="1:34" x14ac:dyDescent="0.35">
      <c r="A613">
        <v>1</v>
      </c>
      <c r="B613" t="s">
        <v>9</v>
      </c>
      <c r="C613">
        <v>1</v>
      </c>
      <c r="D613" t="s">
        <v>10</v>
      </c>
      <c r="E613">
        <v>40</v>
      </c>
      <c r="F613" s="2">
        <v>153.46250000000001</v>
      </c>
      <c r="G613">
        <v>0</v>
      </c>
      <c r="H613">
        <v>0</v>
      </c>
      <c r="I613" s="3">
        <f>Table134[Age]/$E$1</f>
        <v>0.5</v>
      </c>
      <c r="J613" s="3">
        <f>LOG10(Table134[Fare] + 1)</f>
        <v>2.1888230596841365</v>
      </c>
      <c r="K613" s="5">
        <v>1</v>
      </c>
      <c r="L613">
        <v>0</v>
      </c>
      <c r="M613">
        <f t="shared" si="45"/>
        <v>1</v>
      </c>
      <c r="N613">
        <f t="shared" si="46"/>
        <v>0</v>
      </c>
      <c r="O613">
        <f>IF(Table134[Sex]="male",1,0)</f>
        <v>0</v>
      </c>
      <c r="P613">
        <v>1</v>
      </c>
      <c r="AC613" s="3">
        <f>SUMPRODUCT(Table134[[#This Row],[SibSp]:[Ones]],$R$4:$AA$4)</f>
        <v>0.24535070342085169</v>
      </c>
      <c r="AD613" s="3">
        <f>SUMPRODUCT(Table134[[#This Row],[SibSp]:[Ones]],$R$5:$AA$5)</f>
        <v>0.18964455408122133</v>
      </c>
      <c r="AE613">
        <f t="shared" si="47"/>
        <v>0.24535070342085169</v>
      </c>
      <c r="AF613">
        <f t="shared" si="48"/>
        <v>0.18964455408122133</v>
      </c>
      <c r="AG613">
        <f t="shared" si="49"/>
        <v>0.43499525750207302</v>
      </c>
      <c r="AH613">
        <f>(Table134[[#This Row],[Survived]]-AG614)^2</f>
        <v>0.1173372663108832</v>
      </c>
    </row>
    <row r="614" spans="1:34" x14ac:dyDescent="0.35">
      <c r="A614">
        <v>0</v>
      </c>
      <c r="B614" t="s">
        <v>9</v>
      </c>
      <c r="C614">
        <v>3</v>
      </c>
      <c r="D614" t="s">
        <v>10</v>
      </c>
      <c r="E614">
        <v>39</v>
      </c>
      <c r="F614" s="2">
        <v>31.274999999999999</v>
      </c>
      <c r="G614">
        <v>1</v>
      </c>
      <c r="H614">
        <v>5</v>
      </c>
      <c r="I614" s="3">
        <f>Table134[Age]/$E$1</f>
        <v>0.48749999999999999</v>
      </c>
      <c r="J614" s="3">
        <f>LOG10(Table134[Fare] + 1)</f>
        <v>1.5088662509384578</v>
      </c>
      <c r="K614" s="5">
        <v>0</v>
      </c>
      <c r="L614">
        <v>0</v>
      </c>
      <c r="M614">
        <f t="shared" si="45"/>
        <v>0</v>
      </c>
      <c r="N614">
        <f t="shared" si="46"/>
        <v>0</v>
      </c>
      <c r="O614">
        <f>IF(Table134[Sex]="male",1,0)</f>
        <v>0</v>
      </c>
      <c r="P614">
        <v>1</v>
      </c>
      <c r="AC614" s="3">
        <f>SUMPRODUCT(Table134[[#This Row],[SibSp]:[Ones]],$R$4:$AA$4)</f>
        <v>0.54662770799744864</v>
      </c>
      <c r="AD614" s="3">
        <f>SUMPRODUCT(Table134[[#This Row],[SibSp]:[Ones]],$R$5:$AA$5)</f>
        <v>0.11082701570920761</v>
      </c>
      <c r="AE614">
        <f t="shared" si="47"/>
        <v>0.54662770799744864</v>
      </c>
      <c r="AF614">
        <f t="shared" si="48"/>
        <v>0.11082701570920761</v>
      </c>
      <c r="AG614">
        <f t="shared" si="49"/>
        <v>0.65745472370665625</v>
      </c>
      <c r="AH614">
        <f>(Table134[[#This Row],[Survived]]-AG615)^2</f>
        <v>7.714228793562064E-2</v>
      </c>
    </row>
    <row r="615" spans="1:34" x14ac:dyDescent="0.35">
      <c r="A615">
        <v>0</v>
      </c>
      <c r="B615" t="s">
        <v>9</v>
      </c>
      <c r="C615">
        <v>3</v>
      </c>
      <c r="D615" t="s">
        <v>8</v>
      </c>
      <c r="F615" s="2">
        <v>7.05</v>
      </c>
      <c r="G615">
        <v>0</v>
      </c>
      <c r="H615">
        <v>0</v>
      </c>
      <c r="I615" s="3">
        <f>Table134[Age]/$E$1</f>
        <v>0</v>
      </c>
      <c r="J615" s="3">
        <f>LOG10(Table134[Fare] + 1)</f>
        <v>0.90579588036786851</v>
      </c>
      <c r="K615" s="5">
        <v>0</v>
      </c>
      <c r="L615">
        <v>0</v>
      </c>
      <c r="M615">
        <f t="shared" si="45"/>
        <v>0</v>
      </c>
      <c r="N615">
        <f t="shared" si="46"/>
        <v>0</v>
      </c>
      <c r="O615">
        <f>IF(Table134[Sex]="male",1,0)</f>
        <v>1</v>
      </c>
      <c r="P615">
        <v>1</v>
      </c>
      <c r="AC615" s="3">
        <f>SUMPRODUCT(Table134[[#This Row],[SibSp]:[Ones]],$R$4:$AA$4)</f>
        <v>0.16691798953052778</v>
      </c>
      <c r="AD615" s="3">
        <f>SUMPRODUCT(Table134[[#This Row],[SibSp]:[Ones]],$R$5:$AA$5)</f>
        <v>0.11082701570920761</v>
      </c>
      <c r="AE615">
        <f t="shared" si="47"/>
        <v>0.16691798953052778</v>
      </c>
      <c r="AF615">
        <f t="shared" si="48"/>
        <v>0.11082701570920761</v>
      </c>
      <c r="AG615">
        <f t="shared" si="49"/>
        <v>0.27774500523973539</v>
      </c>
      <c r="AH615">
        <f>(Table134[[#This Row],[Survived]]-AG616)^2</f>
        <v>9.2384565804670415E-2</v>
      </c>
    </row>
    <row r="616" spans="1:34" x14ac:dyDescent="0.35">
      <c r="A616">
        <v>1</v>
      </c>
      <c r="B616" t="s">
        <v>12</v>
      </c>
      <c r="C616">
        <v>3</v>
      </c>
      <c r="D616" t="s">
        <v>10</v>
      </c>
      <c r="F616" s="2">
        <v>15.5</v>
      </c>
      <c r="G616">
        <v>1</v>
      </c>
      <c r="H616">
        <v>0</v>
      </c>
      <c r="I616" s="3">
        <f>Table134[Age]/$E$1</f>
        <v>0</v>
      </c>
      <c r="J616" s="3">
        <f>LOG10(Table134[Fare] + 1)</f>
        <v>1.2174839442139063</v>
      </c>
      <c r="K616" s="5">
        <v>0</v>
      </c>
      <c r="L616">
        <v>0</v>
      </c>
      <c r="M616">
        <f t="shared" si="45"/>
        <v>1</v>
      </c>
      <c r="N616">
        <f t="shared" si="46"/>
        <v>0</v>
      </c>
      <c r="O616">
        <f>IF(Table134[Sex]="male",1,0)</f>
        <v>0</v>
      </c>
      <c r="P616">
        <v>1</v>
      </c>
      <c r="AC616" s="3">
        <f>SUMPRODUCT(Table134[[#This Row],[SibSp]:[Ones]],$R$4:$AA$4)</f>
        <v>0.1906880552537385</v>
      </c>
      <c r="AD616" s="3">
        <f>SUMPRODUCT(Table134[[#This Row],[SibSp]:[Ones]],$R$5:$AA$5)</f>
        <v>0.11326023936998597</v>
      </c>
      <c r="AE616">
        <f t="shared" si="47"/>
        <v>0.1906880552537385</v>
      </c>
      <c r="AF616">
        <f t="shared" si="48"/>
        <v>0.11326023936998597</v>
      </c>
      <c r="AG616">
        <f t="shared" si="49"/>
        <v>0.30394829462372447</v>
      </c>
      <c r="AH616">
        <f>(Table134[[#This Row],[Survived]]-AG617)^2</f>
        <v>0.48448797655722153</v>
      </c>
    </row>
    <row r="617" spans="1:34" x14ac:dyDescent="0.35">
      <c r="A617">
        <v>0</v>
      </c>
      <c r="B617" t="s">
        <v>12</v>
      </c>
      <c r="C617">
        <v>3</v>
      </c>
      <c r="D617" t="s">
        <v>8</v>
      </c>
      <c r="F617" s="2">
        <v>7.75</v>
      </c>
      <c r="G617">
        <v>0</v>
      </c>
      <c r="H617">
        <v>0</v>
      </c>
      <c r="I617" s="3">
        <f>Table134[Age]/$E$1</f>
        <v>0</v>
      </c>
      <c r="J617" s="3">
        <f>LOG10(Table134[Fare] + 1)</f>
        <v>0.94200805302231327</v>
      </c>
      <c r="K617" s="5">
        <v>0</v>
      </c>
      <c r="L617">
        <v>0</v>
      </c>
      <c r="M617">
        <f t="shared" si="45"/>
        <v>1</v>
      </c>
      <c r="N617">
        <f t="shared" si="46"/>
        <v>0</v>
      </c>
      <c r="O617">
        <f>IF(Table134[Sex]="male",1,0)</f>
        <v>1</v>
      </c>
      <c r="P617">
        <v>1</v>
      </c>
      <c r="AC617" s="3">
        <f>SUMPRODUCT(Table134[[#This Row],[SibSp]:[Ones]],$R$4:$AA$4)</f>
        <v>0.1906880552537385</v>
      </c>
      <c r="AD617" s="3">
        <f>SUMPRODUCT(Table134[[#This Row],[SibSp]:[Ones]],$R$5:$AA$5)</f>
        <v>0.11326023936998597</v>
      </c>
      <c r="AE617">
        <f t="shared" si="47"/>
        <v>0.1906880552537385</v>
      </c>
      <c r="AF617">
        <f t="shared" si="48"/>
        <v>0.11326023936998597</v>
      </c>
      <c r="AG617">
        <f t="shared" si="49"/>
        <v>0.30394829462372447</v>
      </c>
      <c r="AH617">
        <f>(Table134[[#This Row],[Survived]]-AG618)^2</f>
        <v>9.2384565804670415E-2</v>
      </c>
    </row>
    <row r="618" spans="1:34" x14ac:dyDescent="0.35">
      <c r="A618">
        <v>0</v>
      </c>
      <c r="B618" t="s">
        <v>9</v>
      </c>
      <c r="C618">
        <v>3</v>
      </c>
      <c r="D618" t="s">
        <v>8</v>
      </c>
      <c r="E618">
        <v>35</v>
      </c>
      <c r="F618" s="2">
        <v>8.0500000000000007</v>
      </c>
      <c r="G618">
        <v>0</v>
      </c>
      <c r="H618">
        <v>0</v>
      </c>
      <c r="I618" s="3">
        <f>Table134[Age]/$E$1</f>
        <v>0.4375</v>
      </c>
      <c r="J618" s="3">
        <f>LOG10(Table134[Fare] + 1)</f>
        <v>0.9566485792052033</v>
      </c>
      <c r="K618" s="5">
        <v>0</v>
      </c>
      <c r="L618">
        <v>0</v>
      </c>
      <c r="M618">
        <f t="shared" si="45"/>
        <v>1</v>
      </c>
      <c r="N618">
        <f t="shared" si="46"/>
        <v>0</v>
      </c>
      <c r="O618">
        <f>IF(Table134[Sex]="male",1,0)</f>
        <v>1</v>
      </c>
      <c r="P618">
        <v>1</v>
      </c>
      <c r="AC618" s="3">
        <f>SUMPRODUCT(Table134[[#This Row],[SibSp]:[Ones]],$R$4:$AA$4)</f>
        <v>0.1906880552537385</v>
      </c>
      <c r="AD618" s="3">
        <f>SUMPRODUCT(Table134[[#This Row],[SibSp]:[Ones]],$R$5:$AA$5)</f>
        <v>0.11326023936998597</v>
      </c>
      <c r="AE618">
        <f t="shared" si="47"/>
        <v>0.1906880552537385</v>
      </c>
      <c r="AF618">
        <f t="shared" si="48"/>
        <v>0.11326023936998597</v>
      </c>
      <c r="AG618">
        <f t="shared" si="49"/>
        <v>0.30394829462372447</v>
      </c>
      <c r="AH618">
        <f>(Table134[[#This Row],[Survived]]-AG619)^2</f>
        <v>0.20778297815644703</v>
      </c>
    </row>
    <row r="619" spans="1:34" x14ac:dyDescent="0.35">
      <c r="A619">
        <v>1</v>
      </c>
      <c r="B619" t="s">
        <v>9</v>
      </c>
      <c r="C619">
        <v>2</v>
      </c>
      <c r="D619" t="s">
        <v>10</v>
      </c>
      <c r="E619">
        <v>24</v>
      </c>
      <c r="F619" s="2">
        <v>65</v>
      </c>
      <c r="G619">
        <v>1</v>
      </c>
      <c r="H619">
        <v>2</v>
      </c>
      <c r="I619" s="3">
        <f>Table134[Age]/$E$1</f>
        <v>0.3</v>
      </c>
      <c r="J619" s="3">
        <f>LOG10(Table134[Fare] + 1)</f>
        <v>1.8195439355418688</v>
      </c>
      <c r="K619" s="5">
        <v>0</v>
      </c>
      <c r="L619">
        <v>1</v>
      </c>
      <c r="M619">
        <f t="shared" si="45"/>
        <v>1</v>
      </c>
      <c r="N619">
        <f t="shared" si="46"/>
        <v>0</v>
      </c>
      <c r="O619">
        <f>IF(Table134[Sex]="male",1,0)</f>
        <v>0</v>
      </c>
      <c r="P619">
        <v>1</v>
      </c>
      <c r="AC619" s="3">
        <f>SUMPRODUCT(Table134[[#This Row],[SibSp]:[Ones]],$R$4:$AA$4)</f>
        <v>0.34257194264050683</v>
      </c>
      <c r="AD619" s="3">
        <f>SUMPRODUCT(Table134[[#This Row],[SibSp]:[Ones]],$R$5:$AA$5)</f>
        <v>0.11326023936998597</v>
      </c>
      <c r="AE619">
        <f t="shared" si="47"/>
        <v>0.34257194264050683</v>
      </c>
      <c r="AF619">
        <f t="shared" si="48"/>
        <v>0.11326023936998597</v>
      </c>
      <c r="AG619">
        <f t="shared" si="49"/>
        <v>0.4558321820104928</v>
      </c>
      <c r="AH619">
        <f>(Table134[[#This Row],[Survived]]-AG620)^2</f>
        <v>0.38453611653441228</v>
      </c>
    </row>
    <row r="620" spans="1:34" x14ac:dyDescent="0.35">
      <c r="A620">
        <v>0</v>
      </c>
      <c r="B620" t="s">
        <v>9</v>
      </c>
      <c r="C620">
        <v>3</v>
      </c>
      <c r="D620" t="s">
        <v>8</v>
      </c>
      <c r="E620">
        <v>34</v>
      </c>
      <c r="F620" s="2">
        <v>14.4</v>
      </c>
      <c r="G620">
        <v>1</v>
      </c>
      <c r="H620">
        <v>1</v>
      </c>
      <c r="I620" s="3">
        <f>Table134[Age]/$E$1</f>
        <v>0.42499999999999999</v>
      </c>
      <c r="J620" s="3">
        <f>LOG10(Table134[Fare] + 1)</f>
        <v>1.1875207208364631</v>
      </c>
      <c r="K620" s="5">
        <v>0</v>
      </c>
      <c r="L620">
        <v>0</v>
      </c>
      <c r="M620">
        <f t="shared" si="45"/>
        <v>1</v>
      </c>
      <c r="N620">
        <f t="shared" si="46"/>
        <v>0</v>
      </c>
      <c r="O620">
        <f>IF(Table134[Sex]="male",1,0)</f>
        <v>1</v>
      </c>
      <c r="P620">
        <v>1</v>
      </c>
      <c r="AC620" s="3">
        <f>SUMPRODUCT(Table134[[#This Row],[SibSp]:[Ones]],$R$4:$AA$4)</f>
        <v>0.26662999894712269</v>
      </c>
      <c r="AD620" s="3">
        <f>SUMPRODUCT(Table134[[#This Row],[SibSp]:[Ones]],$R$5:$AA$5)</f>
        <v>0.11326023936998597</v>
      </c>
      <c r="AE620">
        <f t="shared" si="47"/>
        <v>0.26662999894712269</v>
      </c>
      <c r="AF620">
        <f t="shared" si="48"/>
        <v>0.11326023936998597</v>
      </c>
      <c r="AG620">
        <f t="shared" si="49"/>
        <v>0.37989023831710866</v>
      </c>
      <c r="AH620">
        <f>(Table134[[#This Row],[Survived]]-AG621)^2</f>
        <v>9.2384565804670415E-2</v>
      </c>
    </row>
    <row r="621" spans="1:34" x14ac:dyDescent="0.35">
      <c r="A621">
        <v>0</v>
      </c>
      <c r="B621" t="s">
        <v>9</v>
      </c>
      <c r="C621">
        <v>3</v>
      </c>
      <c r="D621" t="s">
        <v>10</v>
      </c>
      <c r="E621">
        <v>26</v>
      </c>
      <c r="F621" s="2">
        <v>16.100000000000001</v>
      </c>
      <c r="G621">
        <v>1</v>
      </c>
      <c r="H621">
        <v>0</v>
      </c>
      <c r="I621" s="3">
        <f>Table134[Age]/$E$1</f>
        <v>0.32500000000000001</v>
      </c>
      <c r="J621" s="3">
        <f>LOG10(Table134[Fare] + 1)</f>
        <v>1.2329961103921538</v>
      </c>
      <c r="K621" s="5">
        <v>0</v>
      </c>
      <c r="L621">
        <v>0</v>
      </c>
      <c r="M621">
        <f t="shared" si="45"/>
        <v>1</v>
      </c>
      <c r="N621">
        <f t="shared" si="46"/>
        <v>0</v>
      </c>
      <c r="O621">
        <f>IF(Table134[Sex]="male",1,0)</f>
        <v>0</v>
      </c>
      <c r="P621">
        <v>1</v>
      </c>
      <c r="AC621" s="3">
        <f>SUMPRODUCT(Table134[[#This Row],[SibSp]:[Ones]],$R$4:$AA$4)</f>
        <v>0.1906880552537385</v>
      </c>
      <c r="AD621" s="3">
        <f>SUMPRODUCT(Table134[[#This Row],[SibSp]:[Ones]],$R$5:$AA$5)</f>
        <v>0.11326023936998597</v>
      </c>
      <c r="AE621">
        <f t="shared" si="47"/>
        <v>0.1906880552537385</v>
      </c>
      <c r="AF621">
        <f t="shared" si="48"/>
        <v>0.11326023936998597</v>
      </c>
      <c r="AG621">
        <f t="shared" si="49"/>
        <v>0.30394829462372447</v>
      </c>
      <c r="AH621">
        <f>(Table134[[#This Row],[Survived]]-AG622)^2</f>
        <v>0.12509445784561915</v>
      </c>
    </row>
    <row r="622" spans="1:34" x14ac:dyDescent="0.35">
      <c r="A622">
        <v>1</v>
      </c>
      <c r="B622" t="s">
        <v>9</v>
      </c>
      <c r="C622">
        <v>2</v>
      </c>
      <c r="D622" t="s">
        <v>10</v>
      </c>
      <c r="E622">
        <v>4</v>
      </c>
      <c r="F622" s="2">
        <v>39</v>
      </c>
      <c r="G622">
        <v>2</v>
      </c>
      <c r="H622">
        <v>1</v>
      </c>
      <c r="I622" s="3">
        <f>Table134[Age]/$E$1</f>
        <v>0.05</v>
      </c>
      <c r="J622" s="3">
        <f>LOG10(Table134[Fare] + 1)</f>
        <v>1.6020599913279623</v>
      </c>
      <c r="K622" s="5">
        <v>0</v>
      </c>
      <c r="L622">
        <v>1</v>
      </c>
      <c r="M622">
        <f t="shared" si="45"/>
        <v>0</v>
      </c>
      <c r="N622">
        <f t="shared" si="46"/>
        <v>1</v>
      </c>
      <c r="O622">
        <f>IF(Table134[Sex]="male",1,0)</f>
        <v>0</v>
      </c>
      <c r="P622">
        <v>1</v>
      </c>
      <c r="AC622" s="3">
        <f>SUMPRODUCT(Table134[[#This Row],[SibSp]:[Ones]],$R$4:$AA$4)</f>
        <v>0.24285993322391197</v>
      </c>
      <c r="AD622" s="3">
        <f>SUMPRODUCT(Table134[[#This Row],[SibSp]:[Ones]],$R$5:$AA$5)</f>
        <v>0.11082701570920761</v>
      </c>
      <c r="AE622">
        <f t="shared" si="47"/>
        <v>0.24285993322391197</v>
      </c>
      <c r="AF622">
        <f t="shared" si="48"/>
        <v>0.11082701570920761</v>
      </c>
      <c r="AG622">
        <f t="shared" si="49"/>
        <v>0.35368694893311958</v>
      </c>
      <c r="AH622">
        <f>(Table134[[#This Row],[Survived]]-AG623)^2</f>
        <v>0.48448797655722153</v>
      </c>
    </row>
    <row r="623" spans="1:34" x14ac:dyDescent="0.35">
      <c r="A623">
        <v>0</v>
      </c>
      <c r="B623" t="s">
        <v>9</v>
      </c>
      <c r="C623">
        <v>2</v>
      </c>
      <c r="D623" t="s">
        <v>8</v>
      </c>
      <c r="E623">
        <v>26</v>
      </c>
      <c r="F623" s="2">
        <v>10.5</v>
      </c>
      <c r="G623">
        <v>0</v>
      </c>
      <c r="H623">
        <v>0</v>
      </c>
      <c r="I623" s="3">
        <f>Table134[Age]/$E$1</f>
        <v>0.32500000000000001</v>
      </c>
      <c r="J623" s="3">
        <f>LOG10(Table134[Fare] + 1)</f>
        <v>1.0606978403536116</v>
      </c>
      <c r="K623" s="5">
        <v>0</v>
      </c>
      <c r="L623">
        <v>1</v>
      </c>
      <c r="M623">
        <f t="shared" si="45"/>
        <v>1</v>
      </c>
      <c r="N623">
        <f t="shared" si="46"/>
        <v>0</v>
      </c>
      <c r="O623">
        <f>IF(Table134[Sex]="male",1,0)</f>
        <v>1</v>
      </c>
      <c r="P623">
        <v>1</v>
      </c>
      <c r="AC623" s="3">
        <f>SUMPRODUCT(Table134[[#This Row],[SibSp]:[Ones]],$R$4:$AA$4)</f>
        <v>0.1906880552537385</v>
      </c>
      <c r="AD623" s="3">
        <f>SUMPRODUCT(Table134[[#This Row],[SibSp]:[Ones]],$R$5:$AA$5)</f>
        <v>0.11326023936998597</v>
      </c>
      <c r="AE623">
        <f t="shared" si="47"/>
        <v>0.1906880552537385</v>
      </c>
      <c r="AF623">
        <f t="shared" si="48"/>
        <v>0.11326023936998597</v>
      </c>
      <c r="AG623">
        <f t="shared" si="49"/>
        <v>0.30394829462372447</v>
      </c>
      <c r="AH623">
        <f>(Table134[[#This Row],[Survived]]-AG624)^2</f>
        <v>7.714228793562064E-2</v>
      </c>
    </row>
    <row r="624" spans="1:34" x14ac:dyDescent="0.35">
      <c r="A624">
        <v>0</v>
      </c>
      <c r="B624" t="s">
        <v>11</v>
      </c>
      <c r="C624">
        <v>3</v>
      </c>
      <c r="D624" t="s">
        <v>8</v>
      </c>
      <c r="E624">
        <v>27</v>
      </c>
      <c r="F624" s="2">
        <v>14.4542</v>
      </c>
      <c r="G624">
        <v>1</v>
      </c>
      <c r="H624">
        <v>0</v>
      </c>
      <c r="I624" s="3">
        <f>Table134[Age]/$E$1</f>
        <v>0.33750000000000002</v>
      </c>
      <c r="J624" s="3">
        <f>LOG10(Table134[Fare] + 1)</f>
        <v>1.1890465283525415</v>
      </c>
      <c r="K624" s="5">
        <v>0</v>
      </c>
      <c r="L624">
        <v>0</v>
      </c>
      <c r="M624">
        <f t="shared" si="45"/>
        <v>0</v>
      </c>
      <c r="N624">
        <f t="shared" si="46"/>
        <v>1</v>
      </c>
      <c r="O624">
        <f>IF(Table134[Sex]="male",1,0)</f>
        <v>1</v>
      </c>
      <c r="P624">
        <v>1</v>
      </c>
      <c r="AC624" s="3">
        <f>SUMPRODUCT(Table134[[#This Row],[SibSp]:[Ones]],$R$4:$AA$4)</f>
        <v>0.16691798953052778</v>
      </c>
      <c r="AD624" s="3">
        <f>SUMPRODUCT(Table134[[#This Row],[SibSp]:[Ones]],$R$5:$AA$5)</f>
        <v>0.11082701570920761</v>
      </c>
      <c r="AE624">
        <f t="shared" si="47"/>
        <v>0.16691798953052778</v>
      </c>
      <c r="AF624">
        <f t="shared" si="48"/>
        <v>0.11082701570920761</v>
      </c>
      <c r="AG624">
        <f t="shared" si="49"/>
        <v>0.27774500523973539</v>
      </c>
      <c r="AH624">
        <f>(Table134[[#This Row],[Survived]]-AG625)^2</f>
        <v>0.1892208740492948</v>
      </c>
    </row>
    <row r="625" spans="1:34" x14ac:dyDescent="0.35">
      <c r="A625">
        <v>1</v>
      </c>
      <c r="B625" t="s">
        <v>9</v>
      </c>
      <c r="C625">
        <v>1</v>
      </c>
      <c r="D625" t="s">
        <v>8</v>
      </c>
      <c r="E625">
        <v>42</v>
      </c>
      <c r="F625" s="2">
        <v>52.554200000000002</v>
      </c>
      <c r="G625">
        <v>1</v>
      </c>
      <c r="H625">
        <v>0</v>
      </c>
      <c r="I625" s="3">
        <f>Table134[Age]/$E$1</f>
        <v>0.52500000000000002</v>
      </c>
      <c r="J625" s="3">
        <f>LOG10(Table134[Fare] + 1)</f>
        <v>1.7287935361444735</v>
      </c>
      <c r="K625" s="5">
        <v>1</v>
      </c>
      <c r="L625">
        <v>0</v>
      </c>
      <c r="M625">
        <f t="shared" si="45"/>
        <v>1</v>
      </c>
      <c r="N625">
        <f t="shared" si="46"/>
        <v>0</v>
      </c>
      <c r="O625">
        <f>IF(Table134[Sex]="male",1,0)</f>
        <v>1</v>
      </c>
      <c r="P625">
        <v>1</v>
      </c>
      <c r="AC625" s="3">
        <f>SUMPRODUCT(Table134[[#This Row],[SibSp]:[Ones]],$R$4:$AA$4)</f>
        <v>0.24535070342085169</v>
      </c>
      <c r="AD625" s="3">
        <f>SUMPRODUCT(Table134[[#This Row],[SibSp]:[Ones]],$R$5:$AA$5)</f>
        <v>0.18964455408122133</v>
      </c>
      <c r="AE625">
        <f t="shared" si="47"/>
        <v>0.24535070342085169</v>
      </c>
      <c r="AF625">
        <f t="shared" si="48"/>
        <v>0.18964455408122133</v>
      </c>
      <c r="AG625">
        <f t="shared" si="49"/>
        <v>0.43499525750207302</v>
      </c>
      <c r="AH625">
        <f>(Table134[[#This Row],[Survived]]-AG626)^2</f>
        <v>0.38453611653441228</v>
      </c>
    </row>
    <row r="626" spans="1:34" x14ac:dyDescent="0.35">
      <c r="A626">
        <v>1</v>
      </c>
      <c r="B626" t="s">
        <v>11</v>
      </c>
      <c r="C626">
        <v>3</v>
      </c>
      <c r="D626" t="s">
        <v>8</v>
      </c>
      <c r="E626">
        <v>20</v>
      </c>
      <c r="F626" s="2">
        <v>15.7417</v>
      </c>
      <c r="G626">
        <v>1</v>
      </c>
      <c r="H626">
        <v>1</v>
      </c>
      <c r="I626" s="3">
        <f>Table134[Age]/$E$1</f>
        <v>0.25</v>
      </c>
      <c r="J626" s="3">
        <f>LOG10(Table134[Fare] + 1)</f>
        <v>1.2237995553975871</v>
      </c>
      <c r="K626" s="5">
        <v>0</v>
      </c>
      <c r="L626">
        <v>0</v>
      </c>
      <c r="M626">
        <f t="shared" si="45"/>
        <v>1</v>
      </c>
      <c r="N626">
        <f t="shared" si="46"/>
        <v>0</v>
      </c>
      <c r="O626">
        <f>IF(Table134[Sex]="male",1,0)</f>
        <v>1</v>
      </c>
      <c r="P626">
        <v>1</v>
      </c>
      <c r="AC626" s="3">
        <f>SUMPRODUCT(Table134[[#This Row],[SibSp]:[Ones]],$R$4:$AA$4)</f>
        <v>0.26662999894712269</v>
      </c>
      <c r="AD626" s="3">
        <f>SUMPRODUCT(Table134[[#This Row],[SibSp]:[Ones]],$R$5:$AA$5)</f>
        <v>0.11326023936998597</v>
      </c>
      <c r="AE626">
        <f t="shared" si="47"/>
        <v>0.26662999894712269</v>
      </c>
      <c r="AF626">
        <f t="shared" si="48"/>
        <v>0.11326023936998597</v>
      </c>
      <c r="AG626">
        <f t="shared" si="49"/>
        <v>0.37989023831710866</v>
      </c>
      <c r="AH626">
        <f>(Table134[[#This Row],[Survived]]-AG627)^2</f>
        <v>0.48448797655722153</v>
      </c>
    </row>
    <row r="627" spans="1:34" x14ac:dyDescent="0.35">
      <c r="A627">
        <v>0</v>
      </c>
      <c r="B627" t="s">
        <v>9</v>
      </c>
      <c r="C627">
        <v>3</v>
      </c>
      <c r="D627" t="s">
        <v>8</v>
      </c>
      <c r="E627">
        <v>21</v>
      </c>
      <c r="F627" s="2">
        <v>7.8541999999999996</v>
      </c>
      <c r="G627">
        <v>0</v>
      </c>
      <c r="H627">
        <v>0</v>
      </c>
      <c r="I627" s="3">
        <f>Table134[Age]/$E$1</f>
        <v>0.26250000000000001</v>
      </c>
      <c r="J627" s="3">
        <f>LOG10(Table134[Fare] + 1)</f>
        <v>0.94714932766263737</v>
      </c>
      <c r="K627" s="5">
        <v>0</v>
      </c>
      <c r="L627">
        <v>0</v>
      </c>
      <c r="M627">
        <f t="shared" si="45"/>
        <v>1</v>
      </c>
      <c r="N627">
        <f t="shared" si="46"/>
        <v>0</v>
      </c>
      <c r="O627">
        <f>IF(Table134[Sex]="male",1,0)</f>
        <v>1</v>
      </c>
      <c r="P627">
        <v>1</v>
      </c>
      <c r="AC627" s="3">
        <f>SUMPRODUCT(Table134[[#This Row],[SibSp]:[Ones]],$R$4:$AA$4)</f>
        <v>0.1906880552537385</v>
      </c>
      <c r="AD627" s="3">
        <f>SUMPRODUCT(Table134[[#This Row],[SibSp]:[Ones]],$R$5:$AA$5)</f>
        <v>0.11326023936998597</v>
      </c>
      <c r="AE627">
        <f t="shared" si="47"/>
        <v>0.1906880552537385</v>
      </c>
      <c r="AF627">
        <f t="shared" si="48"/>
        <v>0.11326023936998597</v>
      </c>
      <c r="AG627">
        <f t="shared" si="49"/>
        <v>0.30394829462372447</v>
      </c>
      <c r="AH627">
        <f>(Table134[[#This Row],[Survived]]-AG628)^2</f>
        <v>7.714228793562064E-2</v>
      </c>
    </row>
    <row r="628" spans="1:34" x14ac:dyDescent="0.35">
      <c r="A628">
        <v>0</v>
      </c>
      <c r="B628" t="s">
        <v>9</v>
      </c>
      <c r="C628">
        <v>3</v>
      </c>
      <c r="D628" t="s">
        <v>8</v>
      </c>
      <c r="E628">
        <v>21</v>
      </c>
      <c r="F628" s="2">
        <v>16.100000000000001</v>
      </c>
      <c r="G628">
        <v>0</v>
      </c>
      <c r="H628">
        <v>0</v>
      </c>
      <c r="I628" s="3">
        <f>Table134[Age]/$E$1</f>
        <v>0.26250000000000001</v>
      </c>
      <c r="J628" s="3">
        <f>LOG10(Table134[Fare] + 1)</f>
        <v>1.2329961103921538</v>
      </c>
      <c r="K628" s="5">
        <v>0</v>
      </c>
      <c r="L628">
        <v>0</v>
      </c>
      <c r="M628">
        <f t="shared" si="45"/>
        <v>0</v>
      </c>
      <c r="N628">
        <f t="shared" si="46"/>
        <v>0</v>
      </c>
      <c r="O628">
        <f>IF(Table134[Sex]="male",1,0)</f>
        <v>1</v>
      </c>
      <c r="P628">
        <v>1</v>
      </c>
      <c r="AC628" s="3">
        <f>SUMPRODUCT(Table134[[#This Row],[SibSp]:[Ones]],$R$4:$AA$4)</f>
        <v>0.16691798953052778</v>
      </c>
      <c r="AD628" s="3">
        <f>SUMPRODUCT(Table134[[#This Row],[SibSp]:[Ones]],$R$5:$AA$5)</f>
        <v>0.11082701570920761</v>
      </c>
      <c r="AE628">
        <f t="shared" si="47"/>
        <v>0.16691798953052778</v>
      </c>
      <c r="AF628">
        <f t="shared" si="48"/>
        <v>0.11082701570920761</v>
      </c>
      <c r="AG628">
        <f t="shared" si="49"/>
        <v>0.27774500523973539</v>
      </c>
      <c r="AH628">
        <f>(Table134[[#This Row],[Survived]]-AG629)^2</f>
        <v>0.1892208740492948</v>
      </c>
    </row>
    <row r="629" spans="1:34" x14ac:dyDescent="0.35">
      <c r="A629">
        <v>0</v>
      </c>
      <c r="B629" t="s">
        <v>9</v>
      </c>
      <c r="C629">
        <v>1</v>
      </c>
      <c r="D629" t="s">
        <v>8</v>
      </c>
      <c r="E629">
        <v>61</v>
      </c>
      <c r="F629" s="2">
        <v>32.320799999999998</v>
      </c>
      <c r="G629">
        <v>0</v>
      </c>
      <c r="H629">
        <v>0</v>
      </c>
      <c r="I629" s="3">
        <f>Table134[Age]/$E$1</f>
        <v>0.76249999999999996</v>
      </c>
      <c r="J629" s="3">
        <f>LOG10(Table134[Fare] + 1)</f>
        <v>1.5227154198480362</v>
      </c>
      <c r="K629" s="5">
        <v>1</v>
      </c>
      <c r="L629">
        <v>0</v>
      </c>
      <c r="M629">
        <f t="shared" si="45"/>
        <v>1</v>
      </c>
      <c r="N629">
        <f t="shared" si="46"/>
        <v>0</v>
      </c>
      <c r="O629">
        <f>IF(Table134[Sex]="male",1,0)</f>
        <v>1</v>
      </c>
      <c r="P629">
        <v>1</v>
      </c>
      <c r="AC629" s="3">
        <f>SUMPRODUCT(Table134[[#This Row],[SibSp]:[Ones]],$R$4:$AA$4)</f>
        <v>0.24535070342085169</v>
      </c>
      <c r="AD629" s="3">
        <f>SUMPRODUCT(Table134[[#This Row],[SibSp]:[Ones]],$R$5:$AA$5)</f>
        <v>0.18964455408122133</v>
      </c>
      <c r="AE629">
        <f t="shared" si="47"/>
        <v>0.24535070342085169</v>
      </c>
      <c r="AF629">
        <f t="shared" si="48"/>
        <v>0.18964455408122133</v>
      </c>
      <c r="AG629">
        <f t="shared" si="49"/>
        <v>0.43499525750207302</v>
      </c>
      <c r="AH629">
        <f>(Table134[[#This Row],[Survived]]-AG630)^2</f>
        <v>9.2384565804670415E-2</v>
      </c>
    </row>
    <row r="630" spans="1:34" x14ac:dyDescent="0.35">
      <c r="A630">
        <v>0</v>
      </c>
      <c r="B630" t="s">
        <v>12</v>
      </c>
      <c r="C630">
        <v>2</v>
      </c>
      <c r="D630" t="s">
        <v>8</v>
      </c>
      <c r="E630">
        <v>57</v>
      </c>
      <c r="F630" s="2">
        <v>12.35</v>
      </c>
      <c r="G630">
        <v>0</v>
      </c>
      <c r="H630">
        <v>0</v>
      </c>
      <c r="I630" s="3">
        <f>Table134[Age]/$E$1</f>
        <v>0.71250000000000002</v>
      </c>
      <c r="J630" s="3">
        <f>LOG10(Table134[Fare] + 1)</f>
        <v>1.1254812657005939</v>
      </c>
      <c r="K630" s="5">
        <v>0</v>
      </c>
      <c r="L630">
        <v>1</v>
      </c>
      <c r="M630">
        <f t="shared" si="45"/>
        <v>1</v>
      </c>
      <c r="N630">
        <f t="shared" si="46"/>
        <v>0</v>
      </c>
      <c r="O630">
        <f>IF(Table134[Sex]="male",1,0)</f>
        <v>1</v>
      </c>
      <c r="P630">
        <v>1</v>
      </c>
      <c r="AC630" s="3">
        <f>SUMPRODUCT(Table134[[#This Row],[SibSp]:[Ones]],$R$4:$AA$4)</f>
        <v>0.1906880552537385</v>
      </c>
      <c r="AD630" s="3">
        <f>SUMPRODUCT(Table134[[#This Row],[SibSp]:[Ones]],$R$5:$AA$5)</f>
        <v>0.11326023936998597</v>
      </c>
      <c r="AE630">
        <f t="shared" si="47"/>
        <v>0.1906880552537385</v>
      </c>
      <c r="AF630">
        <f t="shared" si="48"/>
        <v>0.11326023936998597</v>
      </c>
      <c r="AG630">
        <f t="shared" si="49"/>
        <v>0.30394829462372447</v>
      </c>
      <c r="AH630">
        <f>(Table134[[#This Row],[Survived]]-AG631)^2</f>
        <v>0.16711087319785656</v>
      </c>
    </row>
    <row r="631" spans="1:34" x14ac:dyDescent="0.35">
      <c r="A631">
        <v>1</v>
      </c>
      <c r="B631" t="s">
        <v>9</v>
      </c>
      <c r="C631">
        <v>1</v>
      </c>
      <c r="D631" t="s">
        <v>10</v>
      </c>
      <c r="E631">
        <v>21</v>
      </c>
      <c r="F631" s="2">
        <v>77.958299999999994</v>
      </c>
      <c r="G631">
        <v>0</v>
      </c>
      <c r="H631">
        <v>0</v>
      </c>
      <c r="I631" s="3">
        <f>Table134[Age]/$E$1</f>
        <v>0.26250000000000001</v>
      </c>
      <c r="J631" s="3">
        <f>LOG10(Table134[Fare] + 1)</f>
        <v>1.8973977892491294</v>
      </c>
      <c r="K631" s="5">
        <v>1</v>
      </c>
      <c r="L631">
        <v>0</v>
      </c>
      <c r="M631">
        <f t="shared" si="45"/>
        <v>0</v>
      </c>
      <c r="N631">
        <f t="shared" si="46"/>
        <v>0</v>
      </c>
      <c r="O631">
        <f>IF(Table134[Sex]="male",1,0)</f>
        <v>0</v>
      </c>
      <c r="P631">
        <v>1</v>
      </c>
      <c r="AC631" s="3">
        <f>SUMPRODUCT(Table134[[#This Row],[SibSp]:[Ones]],$R$4:$AA$4)</f>
        <v>0.22158063769764097</v>
      </c>
      <c r="AD631" s="3">
        <f>SUMPRODUCT(Table134[[#This Row],[SibSp]:[Ones]],$R$5:$AA$5)</f>
        <v>0.18721133042044297</v>
      </c>
      <c r="AE631">
        <f t="shared" si="47"/>
        <v>0.22158063769764097</v>
      </c>
      <c r="AF631">
        <f t="shared" si="48"/>
        <v>0.18721133042044297</v>
      </c>
      <c r="AG631">
        <f t="shared" si="49"/>
        <v>0.40879196811808394</v>
      </c>
      <c r="AH631">
        <f>(Table134[[#This Row],[Survived]]-AG632)^2</f>
        <v>0.48448797655722153</v>
      </c>
    </row>
    <row r="632" spans="1:34" x14ac:dyDescent="0.35">
      <c r="A632">
        <v>0</v>
      </c>
      <c r="B632" t="s">
        <v>9</v>
      </c>
      <c r="C632">
        <v>3</v>
      </c>
      <c r="D632" t="s">
        <v>8</v>
      </c>
      <c r="E632">
        <v>26</v>
      </c>
      <c r="F632" s="2">
        <v>7.8958000000000004</v>
      </c>
      <c r="G632">
        <v>0</v>
      </c>
      <c r="H632">
        <v>0</v>
      </c>
      <c r="I632" s="3">
        <f>Table134[Age]/$E$1</f>
        <v>0.32500000000000001</v>
      </c>
      <c r="J632" s="3">
        <f>LOG10(Table134[Fare] + 1)</f>
        <v>0.94918501031343461</v>
      </c>
      <c r="K632" s="5">
        <v>0</v>
      </c>
      <c r="L632">
        <v>0</v>
      </c>
      <c r="M632">
        <f t="shared" si="45"/>
        <v>1</v>
      </c>
      <c r="N632">
        <f t="shared" si="46"/>
        <v>0</v>
      </c>
      <c r="O632">
        <f>IF(Table134[Sex]="male",1,0)</f>
        <v>1</v>
      </c>
      <c r="P632">
        <v>1</v>
      </c>
      <c r="AC632" s="3">
        <f>SUMPRODUCT(Table134[[#This Row],[SibSp]:[Ones]],$R$4:$AA$4)</f>
        <v>0.1906880552537385</v>
      </c>
      <c r="AD632" s="3">
        <f>SUMPRODUCT(Table134[[#This Row],[SibSp]:[Ones]],$R$5:$AA$5)</f>
        <v>0.11326023936998597</v>
      </c>
      <c r="AE632">
        <f t="shared" si="47"/>
        <v>0.1906880552537385</v>
      </c>
      <c r="AF632">
        <f t="shared" si="48"/>
        <v>0.11326023936998597</v>
      </c>
      <c r="AG632">
        <f t="shared" si="49"/>
        <v>0.30394829462372447</v>
      </c>
      <c r="AH632">
        <f>(Table134[[#This Row],[Survived]]-AG633)^2</f>
        <v>9.2384565804670415E-2</v>
      </c>
    </row>
    <row r="633" spans="1:34" x14ac:dyDescent="0.35">
      <c r="A633">
        <v>0</v>
      </c>
      <c r="B633" t="s">
        <v>12</v>
      </c>
      <c r="C633">
        <v>3</v>
      </c>
      <c r="D633" t="s">
        <v>8</v>
      </c>
      <c r="F633" s="2">
        <v>7.7332999999999998</v>
      </c>
      <c r="G633">
        <v>0</v>
      </c>
      <c r="H633">
        <v>0</v>
      </c>
      <c r="I633" s="3">
        <f>Table134[Age]/$E$1</f>
        <v>0</v>
      </c>
      <c r="J633" s="3">
        <f>LOG10(Table134[Fare] + 1)</f>
        <v>0.94117837898439327</v>
      </c>
      <c r="K633" s="5">
        <v>0</v>
      </c>
      <c r="L633">
        <v>0</v>
      </c>
      <c r="M633">
        <f t="shared" si="45"/>
        <v>1</v>
      </c>
      <c r="N633">
        <f t="shared" si="46"/>
        <v>0</v>
      </c>
      <c r="O633">
        <f>IF(Table134[Sex]="male",1,0)</f>
        <v>1</v>
      </c>
      <c r="P633">
        <v>1</v>
      </c>
      <c r="AC633" s="3">
        <f>SUMPRODUCT(Table134[[#This Row],[SibSp]:[Ones]],$R$4:$AA$4)</f>
        <v>0.1906880552537385</v>
      </c>
      <c r="AD633" s="3">
        <f>SUMPRODUCT(Table134[[#This Row],[SibSp]:[Ones]],$R$5:$AA$5)</f>
        <v>0.11326023936998597</v>
      </c>
      <c r="AE633">
        <f t="shared" si="47"/>
        <v>0.1906880552537385</v>
      </c>
      <c r="AF633">
        <f t="shared" si="48"/>
        <v>0.11326023936998597</v>
      </c>
      <c r="AG633">
        <f t="shared" si="49"/>
        <v>0.30394829462372447</v>
      </c>
      <c r="AH633">
        <f>(Table134[[#This Row],[Survived]]-AG634)^2</f>
        <v>0.16711087319785656</v>
      </c>
    </row>
    <row r="634" spans="1:34" x14ac:dyDescent="0.35">
      <c r="A634">
        <v>1</v>
      </c>
      <c r="B634" t="s">
        <v>9</v>
      </c>
      <c r="C634">
        <v>1</v>
      </c>
      <c r="D634" t="s">
        <v>8</v>
      </c>
      <c r="E634">
        <v>80</v>
      </c>
      <c r="F634" s="2">
        <v>30</v>
      </c>
      <c r="G634">
        <v>0</v>
      </c>
      <c r="H634">
        <v>0</v>
      </c>
      <c r="I634" s="3">
        <f>Table134[Age]/$E$1</f>
        <v>1</v>
      </c>
      <c r="J634" s="3">
        <f>LOG10(Table134[Fare] + 1)</f>
        <v>1.4913616938342726</v>
      </c>
      <c r="K634" s="5">
        <v>1</v>
      </c>
      <c r="L634">
        <v>0</v>
      </c>
      <c r="M634">
        <f t="shared" si="45"/>
        <v>0</v>
      </c>
      <c r="N634">
        <f t="shared" si="46"/>
        <v>1</v>
      </c>
      <c r="O634">
        <f>IF(Table134[Sex]="male",1,0)</f>
        <v>1</v>
      </c>
      <c r="P634">
        <v>1</v>
      </c>
      <c r="AC634" s="3">
        <f>SUMPRODUCT(Table134[[#This Row],[SibSp]:[Ones]],$R$4:$AA$4)</f>
        <v>0.22158063769764097</v>
      </c>
      <c r="AD634" s="3">
        <f>SUMPRODUCT(Table134[[#This Row],[SibSp]:[Ones]],$R$5:$AA$5)</f>
        <v>0.18721133042044297</v>
      </c>
      <c r="AE634">
        <f t="shared" si="47"/>
        <v>0.22158063769764097</v>
      </c>
      <c r="AF634">
        <f t="shared" si="48"/>
        <v>0.18721133042044297</v>
      </c>
      <c r="AG634">
        <f t="shared" si="49"/>
        <v>0.40879196811808394</v>
      </c>
      <c r="AH634">
        <f>(Table134[[#This Row],[Survived]]-AG635)^2</f>
        <v>0.48448797655722153</v>
      </c>
    </row>
    <row r="635" spans="1:34" x14ac:dyDescent="0.35">
      <c r="A635">
        <v>0</v>
      </c>
      <c r="B635" t="s">
        <v>9</v>
      </c>
      <c r="C635">
        <v>3</v>
      </c>
      <c r="D635" t="s">
        <v>8</v>
      </c>
      <c r="E635">
        <v>51</v>
      </c>
      <c r="F635" s="2">
        <v>7.0541999999999998</v>
      </c>
      <c r="G635">
        <v>0</v>
      </c>
      <c r="H635">
        <v>0</v>
      </c>
      <c r="I635" s="3">
        <f>Table134[Age]/$E$1</f>
        <v>0.63749999999999996</v>
      </c>
      <c r="J635" s="3">
        <f>LOG10(Table134[Fare] + 1)</f>
        <v>0.90602240970373726</v>
      </c>
      <c r="K635" s="5">
        <v>0</v>
      </c>
      <c r="L635">
        <v>0</v>
      </c>
      <c r="M635">
        <f t="shared" si="45"/>
        <v>1</v>
      </c>
      <c r="N635">
        <f t="shared" si="46"/>
        <v>0</v>
      </c>
      <c r="O635">
        <f>IF(Table134[Sex]="male",1,0)</f>
        <v>1</v>
      </c>
      <c r="P635">
        <v>1</v>
      </c>
      <c r="AC635" s="3">
        <f>SUMPRODUCT(Table134[[#This Row],[SibSp]:[Ones]],$R$4:$AA$4)</f>
        <v>0.1906880552537385</v>
      </c>
      <c r="AD635" s="3">
        <f>SUMPRODUCT(Table134[[#This Row],[SibSp]:[Ones]],$R$5:$AA$5)</f>
        <v>0.11326023936998597</v>
      </c>
      <c r="AE635">
        <f t="shared" si="47"/>
        <v>0.1906880552537385</v>
      </c>
      <c r="AF635">
        <f t="shared" si="48"/>
        <v>0.11326023936998597</v>
      </c>
      <c r="AG635">
        <f t="shared" si="49"/>
        <v>0.30394829462372447</v>
      </c>
      <c r="AH635">
        <f>(Table134[[#This Row],[Survived]]-AG636)^2</f>
        <v>0.1892208740492948</v>
      </c>
    </row>
    <row r="636" spans="1:34" x14ac:dyDescent="0.35">
      <c r="A636">
        <v>1</v>
      </c>
      <c r="B636" t="s">
        <v>11</v>
      </c>
      <c r="C636">
        <v>1</v>
      </c>
      <c r="D636" t="s">
        <v>8</v>
      </c>
      <c r="E636">
        <v>32</v>
      </c>
      <c r="F636" s="2">
        <v>30.5</v>
      </c>
      <c r="G636">
        <v>0</v>
      </c>
      <c r="H636">
        <v>0</v>
      </c>
      <c r="I636" s="3">
        <f>Table134[Age]/$E$1</f>
        <v>0.4</v>
      </c>
      <c r="J636" s="3">
        <f>LOG10(Table134[Fare] + 1)</f>
        <v>1.4983105537896004</v>
      </c>
      <c r="K636" s="5">
        <v>1</v>
      </c>
      <c r="L636">
        <v>0</v>
      </c>
      <c r="M636">
        <f t="shared" si="45"/>
        <v>1</v>
      </c>
      <c r="N636">
        <f t="shared" si="46"/>
        <v>0</v>
      </c>
      <c r="O636">
        <f>IF(Table134[Sex]="male",1,0)</f>
        <v>1</v>
      </c>
      <c r="P636">
        <v>1</v>
      </c>
      <c r="AC636" s="3">
        <f>SUMPRODUCT(Table134[[#This Row],[SibSp]:[Ones]],$R$4:$AA$4)</f>
        <v>0.24535070342085169</v>
      </c>
      <c r="AD636" s="3">
        <f>SUMPRODUCT(Table134[[#This Row],[SibSp]:[Ones]],$R$5:$AA$5)</f>
        <v>0.18964455408122133</v>
      </c>
      <c r="AE636">
        <f t="shared" si="47"/>
        <v>0.24535070342085169</v>
      </c>
      <c r="AF636">
        <f t="shared" si="48"/>
        <v>0.18964455408122133</v>
      </c>
      <c r="AG636">
        <f t="shared" si="49"/>
        <v>0.43499525750207302</v>
      </c>
      <c r="AH636">
        <f>(Table134[[#This Row],[Survived]]-AG637)^2</f>
        <v>0.31923035904514879</v>
      </c>
    </row>
    <row r="637" spans="1:34" x14ac:dyDescent="0.35">
      <c r="A637">
        <v>0</v>
      </c>
      <c r="B637" t="s">
        <v>9</v>
      </c>
      <c r="C637">
        <v>1</v>
      </c>
      <c r="D637" t="s">
        <v>8</v>
      </c>
      <c r="F637" s="2">
        <v>0</v>
      </c>
      <c r="G637">
        <v>0</v>
      </c>
      <c r="H637">
        <v>0</v>
      </c>
      <c r="I637" s="3">
        <f>Table134[Age]/$E$1</f>
        <v>0</v>
      </c>
      <c r="J637" s="3">
        <f>LOG10(Table134[Fare] + 1)</f>
        <v>0</v>
      </c>
      <c r="K637" s="5">
        <v>1</v>
      </c>
      <c r="L637">
        <v>0</v>
      </c>
      <c r="M637">
        <f t="shared" si="45"/>
        <v>1</v>
      </c>
      <c r="N637">
        <f t="shared" si="46"/>
        <v>0</v>
      </c>
      <c r="O637">
        <f>IF(Table134[Sex]="male",1,0)</f>
        <v>1</v>
      </c>
      <c r="P637">
        <v>1</v>
      </c>
      <c r="AC637" s="3">
        <f>SUMPRODUCT(Table134[[#This Row],[SibSp]:[Ones]],$R$4:$AA$4)</f>
        <v>0.24535070342085169</v>
      </c>
      <c r="AD637" s="3">
        <f>SUMPRODUCT(Table134[[#This Row],[SibSp]:[Ones]],$R$5:$AA$5)</f>
        <v>0.18964455408122133</v>
      </c>
      <c r="AE637">
        <f t="shared" si="47"/>
        <v>0.24535070342085169</v>
      </c>
      <c r="AF637">
        <f t="shared" si="48"/>
        <v>0.18964455408122133</v>
      </c>
      <c r="AG637">
        <f t="shared" si="49"/>
        <v>0.43499525750207302</v>
      </c>
      <c r="AH637">
        <f>(Table134[[#This Row],[Survived]]-AG638)^2</f>
        <v>0.20778297815644703</v>
      </c>
    </row>
    <row r="638" spans="1:34" x14ac:dyDescent="0.35">
      <c r="A638">
        <v>0</v>
      </c>
      <c r="B638" t="s">
        <v>9</v>
      </c>
      <c r="C638">
        <v>3</v>
      </c>
      <c r="D638" t="s">
        <v>10</v>
      </c>
      <c r="E638">
        <v>9</v>
      </c>
      <c r="F638" s="2">
        <v>27.9</v>
      </c>
      <c r="G638">
        <v>3</v>
      </c>
      <c r="H638">
        <v>2</v>
      </c>
      <c r="I638" s="3">
        <f>Table134[Age]/$E$1</f>
        <v>0.1125</v>
      </c>
      <c r="J638" s="3">
        <f>LOG10(Table134[Fare] + 1)</f>
        <v>1.4608978427565478</v>
      </c>
      <c r="K638" s="5">
        <v>0</v>
      </c>
      <c r="L638">
        <v>0</v>
      </c>
      <c r="M638">
        <f t="shared" si="45"/>
        <v>1</v>
      </c>
      <c r="N638">
        <f t="shared" si="46"/>
        <v>0</v>
      </c>
      <c r="O638">
        <f>IF(Table134[Sex]="male",1,0)</f>
        <v>0</v>
      </c>
      <c r="P638">
        <v>1</v>
      </c>
      <c r="AC638" s="3">
        <f>SUMPRODUCT(Table134[[#This Row],[SibSp]:[Ones]],$R$4:$AA$4)</f>
        <v>0.34257194264050683</v>
      </c>
      <c r="AD638" s="3">
        <f>SUMPRODUCT(Table134[[#This Row],[SibSp]:[Ones]],$R$5:$AA$5)</f>
        <v>0.11326023936998597</v>
      </c>
      <c r="AE638">
        <f t="shared" si="47"/>
        <v>0.34257194264050683</v>
      </c>
      <c r="AF638">
        <f t="shared" si="48"/>
        <v>0.11326023936998597</v>
      </c>
      <c r="AG638">
        <f t="shared" si="49"/>
        <v>0.4558321820104928</v>
      </c>
      <c r="AH638">
        <f>(Table134[[#This Row],[Survived]]-AG639)^2</f>
        <v>9.2384565804670415E-2</v>
      </c>
    </row>
    <row r="639" spans="1:34" x14ac:dyDescent="0.35">
      <c r="A639">
        <v>1</v>
      </c>
      <c r="B639" t="s">
        <v>9</v>
      </c>
      <c r="C639">
        <v>2</v>
      </c>
      <c r="D639" t="s">
        <v>10</v>
      </c>
      <c r="E639">
        <v>28</v>
      </c>
      <c r="F639" s="2">
        <v>13</v>
      </c>
      <c r="G639">
        <v>0</v>
      </c>
      <c r="H639">
        <v>0</v>
      </c>
      <c r="I639" s="3">
        <f>Table134[Age]/$E$1</f>
        <v>0.35</v>
      </c>
      <c r="J639" s="3">
        <f>LOG10(Table134[Fare] + 1)</f>
        <v>1.146128035678238</v>
      </c>
      <c r="K639" s="5">
        <v>0</v>
      </c>
      <c r="L639">
        <v>1</v>
      </c>
      <c r="M639">
        <f t="shared" si="45"/>
        <v>1</v>
      </c>
      <c r="N639">
        <f t="shared" si="46"/>
        <v>0</v>
      </c>
      <c r="O639">
        <f>IF(Table134[Sex]="male",1,0)</f>
        <v>0</v>
      </c>
      <c r="P639">
        <v>1</v>
      </c>
      <c r="AC639" s="3">
        <f>SUMPRODUCT(Table134[[#This Row],[SibSp]:[Ones]],$R$4:$AA$4)</f>
        <v>0.1906880552537385</v>
      </c>
      <c r="AD639" s="3">
        <f>SUMPRODUCT(Table134[[#This Row],[SibSp]:[Ones]],$R$5:$AA$5)</f>
        <v>0.11326023936998597</v>
      </c>
      <c r="AE639">
        <f t="shared" si="47"/>
        <v>0.1906880552537385</v>
      </c>
      <c r="AF639">
        <f t="shared" si="48"/>
        <v>0.11326023936998597</v>
      </c>
      <c r="AG639">
        <f t="shared" si="49"/>
        <v>0.30394829462372447</v>
      </c>
      <c r="AH639">
        <f>(Table134[[#This Row],[Survived]]-AG640)^2</f>
        <v>0.48448797655722153</v>
      </c>
    </row>
    <row r="640" spans="1:34" x14ac:dyDescent="0.35">
      <c r="A640">
        <v>0</v>
      </c>
      <c r="B640" t="s">
        <v>9</v>
      </c>
      <c r="C640">
        <v>3</v>
      </c>
      <c r="D640" t="s">
        <v>8</v>
      </c>
      <c r="E640">
        <v>32</v>
      </c>
      <c r="F640" s="2">
        <v>7.9249999999999998</v>
      </c>
      <c r="G640">
        <v>0</v>
      </c>
      <c r="H640">
        <v>0</v>
      </c>
      <c r="I640" s="3">
        <f>Table134[Age]/$E$1</f>
        <v>0.4</v>
      </c>
      <c r="J640" s="3">
        <f>LOG10(Table134[Fare] + 1)</f>
        <v>0.95060822478423079</v>
      </c>
      <c r="K640" s="5">
        <v>0</v>
      </c>
      <c r="L640">
        <v>0</v>
      </c>
      <c r="M640">
        <f t="shared" si="45"/>
        <v>1</v>
      </c>
      <c r="N640">
        <f t="shared" si="46"/>
        <v>0</v>
      </c>
      <c r="O640">
        <f>IF(Table134[Sex]="male",1,0)</f>
        <v>1</v>
      </c>
      <c r="P640">
        <v>1</v>
      </c>
      <c r="AC640" s="3">
        <f>SUMPRODUCT(Table134[[#This Row],[SibSp]:[Ones]],$R$4:$AA$4)</f>
        <v>0.1906880552537385</v>
      </c>
      <c r="AD640" s="3">
        <f>SUMPRODUCT(Table134[[#This Row],[SibSp]:[Ones]],$R$5:$AA$5)</f>
        <v>0.11326023936998597</v>
      </c>
      <c r="AE640">
        <f t="shared" si="47"/>
        <v>0.1906880552537385</v>
      </c>
      <c r="AF640">
        <f t="shared" si="48"/>
        <v>0.11326023936998597</v>
      </c>
      <c r="AG640">
        <f t="shared" si="49"/>
        <v>0.30394829462372447</v>
      </c>
      <c r="AH640">
        <f>(Table134[[#This Row],[Survived]]-AG641)^2</f>
        <v>0.1443165931686296</v>
      </c>
    </row>
    <row r="641" spans="1:34" x14ac:dyDescent="0.35">
      <c r="A641">
        <v>0</v>
      </c>
      <c r="B641" t="s">
        <v>9</v>
      </c>
      <c r="C641">
        <v>2</v>
      </c>
      <c r="D641" t="s">
        <v>8</v>
      </c>
      <c r="E641">
        <v>31</v>
      </c>
      <c r="F641" s="2">
        <v>26.25</v>
      </c>
      <c r="G641">
        <v>1</v>
      </c>
      <c r="H641">
        <v>1</v>
      </c>
      <c r="I641" s="3">
        <f>Table134[Age]/$E$1</f>
        <v>0.38750000000000001</v>
      </c>
      <c r="J641" s="3">
        <f>LOG10(Table134[Fare] + 1)</f>
        <v>1.4353665066126613</v>
      </c>
      <c r="K641" s="5">
        <v>0</v>
      </c>
      <c r="L641">
        <v>1</v>
      </c>
      <c r="M641">
        <f t="shared" si="45"/>
        <v>1</v>
      </c>
      <c r="N641">
        <f t="shared" si="46"/>
        <v>0</v>
      </c>
      <c r="O641">
        <f>IF(Table134[Sex]="male",1,0)</f>
        <v>1</v>
      </c>
      <c r="P641">
        <v>1</v>
      </c>
      <c r="AC641" s="3">
        <f>SUMPRODUCT(Table134[[#This Row],[SibSp]:[Ones]],$R$4:$AA$4)</f>
        <v>0.26662999894712269</v>
      </c>
      <c r="AD641" s="3">
        <f>SUMPRODUCT(Table134[[#This Row],[SibSp]:[Ones]],$R$5:$AA$5)</f>
        <v>0.11326023936998597</v>
      </c>
      <c r="AE641">
        <f t="shared" si="47"/>
        <v>0.26662999894712269</v>
      </c>
      <c r="AF641">
        <f t="shared" si="48"/>
        <v>0.11326023936998597</v>
      </c>
      <c r="AG641">
        <f t="shared" si="49"/>
        <v>0.37989023831710866</v>
      </c>
      <c r="AH641">
        <f>(Table134[[#This Row],[Survived]]-AG642)^2</f>
        <v>0.46738827886304901</v>
      </c>
    </row>
    <row r="642" spans="1:34" x14ac:dyDescent="0.35">
      <c r="A642">
        <v>0</v>
      </c>
      <c r="B642" t="s">
        <v>9</v>
      </c>
      <c r="C642">
        <v>3</v>
      </c>
      <c r="D642" t="s">
        <v>10</v>
      </c>
      <c r="E642">
        <v>41</v>
      </c>
      <c r="F642" s="2">
        <v>39.6875</v>
      </c>
      <c r="G642">
        <v>0</v>
      </c>
      <c r="H642">
        <v>5</v>
      </c>
      <c r="I642" s="3">
        <f>Table134[Age]/$E$1</f>
        <v>0.51249999999999996</v>
      </c>
      <c r="J642" s="3">
        <f>LOG10(Table134[Fare] + 1)</f>
        <v>1.6094610059122672</v>
      </c>
      <c r="K642" s="5">
        <v>0</v>
      </c>
      <c r="L642">
        <v>0</v>
      </c>
      <c r="M642">
        <f t="shared" si="45"/>
        <v>1</v>
      </c>
      <c r="N642">
        <f t="shared" si="46"/>
        <v>0</v>
      </c>
      <c r="O642">
        <f>IF(Table134[Sex]="male",1,0)</f>
        <v>0</v>
      </c>
      <c r="P642">
        <v>1</v>
      </c>
      <c r="AC642" s="3">
        <f>SUMPRODUCT(Table134[[#This Row],[SibSp]:[Ones]],$R$4:$AA$4)</f>
        <v>0.57039777372065936</v>
      </c>
      <c r="AD642" s="3">
        <f>SUMPRODUCT(Table134[[#This Row],[SibSp]:[Ones]],$R$5:$AA$5)</f>
        <v>0.11326023936998597</v>
      </c>
      <c r="AE642">
        <f t="shared" si="47"/>
        <v>0.57039777372065936</v>
      </c>
      <c r="AF642">
        <f t="shared" si="48"/>
        <v>0.11326023936998597</v>
      </c>
      <c r="AG642">
        <f t="shared" si="49"/>
        <v>0.68365801309064533</v>
      </c>
      <c r="AH642">
        <f>(Table134[[#This Row],[Survived]]-AG643)^2</f>
        <v>7.714228793562064E-2</v>
      </c>
    </row>
    <row r="643" spans="1:34" x14ac:dyDescent="0.35">
      <c r="A643">
        <v>0</v>
      </c>
      <c r="B643" t="s">
        <v>9</v>
      </c>
      <c r="C643">
        <v>3</v>
      </c>
      <c r="D643" t="s">
        <v>8</v>
      </c>
      <c r="F643" s="2">
        <v>16.100000000000001</v>
      </c>
      <c r="G643">
        <v>1</v>
      </c>
      <c r="H643">
        <v>0</v>
      </c>
      <c r="I643" s="3">
        <f>Table134[Age]/$E$1</f>
        <v>0</v>
      </c>
      <c r="J643" s="3">
        <f>LOG10(Table134[Fare] + 1)</f>
        <v>1.2329961103921538</v>
      </c>
      <c r="K643" s="5">
        <v>0</v>
      </c>
      <c r="L643">
        <v>0</v>
      </c>
      <c r="M643">
        <f t="shared" si="45"/>
        <v>0</v>
      </c>
      <c r="N643">
        <f t="shared" si="46"/>
        <v>1</v>
      </c>
      <c r="O643">
        <f>IF(Table134[Sex]="male",1,0)</f>
        <v>1</v>
      </c>
      <c r="P643">
        <v>1</v>
      </c>
      <c r="AC643" s="3">
        <f>SUMPRODUCT(Table134[[#This Row],[SibSp]:[Ones]],$R$4:$AA$4)</f>
        <v>0.16691798953052778</v>
      </c>
      <c r="AD643" s="3">
        <f>SUMPRODUCT(Table134[[#This Row],[SibSp]:[Ones]],$R$5:$AA$5)</f>
        <v>0.11082701570920761</v>
      </c>
      <c r="AE643">
        <f t="shared" si="47"/>
        <v>0.16691798953052778</v>
      </c>
      <c r="AF643">
        <f t="shared" si="48"/>
        <v>0.11082701570920761</v>
      </c>
      <c r="AG643">
        <f t="shared" si="49"/>
        <v>0.27774500523973539</v>
      </c>
      <c r="AH643">
        <f>(Table134[[#This Row],[Survived]]-AG644)^2</f>
        <v>9.2384565804670415E-2</v>
      </c>
    </row>
    <row r="644" spans="1:34" x14ac:dyDescent="0.35">
      <c r="A644">
        <v>0</v>
      </c>
      <c r="B644" t="s">
        <v>9</v>
      </c>
      <c r="C644">
        <v>3</v>
      </c>
      <c r="D644" t="s">
        <v>8</v>
      </c>
      <c r="E644">
        <v>20</v>
      </c>
      <c r="F644" s="2">
        <v>7.8541999999999996</v>
      </c>
      <c r="G644">
        <v>0</v>
      </c>
      <c r="H644">
        <v>0</v>
      </c>
      <c r="I644" s="3">
        <f>Table134[Age]/$E$1</f>
        <v>0.25</v>
      </c>
      <c r="J644" s="3">
        <f>LOG10(Table134[Fare] + 1)</f>
        <v>0.94714932766263737</v>
      </c>
      <c r="K644" s="5">
        <v>0</v>
      </c>
      <c r="L644">
        <v>0</v>
      </c>
      <c r="M644">
        <f t="shared" ref="M644:M707" si="50">IF(Embarked="S",1,0)</f>
        <v>1</v>
      </c>
      <c r="N644">
        <f t="shared" ref="N644:N707" si="51">IF(Embarked="C",1,0)</f>
        <v>0</v>
      </c>
      <c r="O644">
        <f>IF(Table134[Sex]="male",1,0)</f>
        <v>1</v>
      </c>
      <c r="P644">
        <v>1</v>
      </c>
      <c r="AC644" s="3">
        <f>SUMPRODUCT(Table134[[#This Row],[SibSp]:[Ones]],$R$4:$AA$4)</f>
        <v>0.1906880552537385</v>
      </c>
      <c r="AD644" s="3">
        <f>SUMPRODUCT(Table134[[#This Row],[SibSp]:[Ones]],$R$5:$AA$5)</f>
        <v>0.11326023936998597</v>
      </c>
      <c r="AE644">
        <f t="shared" si="47"/>
        <v>0.1906880552537385</v>
      </c>
      <c r="AF644">
        <f t="shared" si="48"/>
        <v>0.11326023936998597</v>
      </c>
      <c r="AG644">
        <f t="shared" si="49"/>
        <v>0.30394829462372447</v>
      </c>
      <c r="AH644">
        <f>(Table134[[#This Row],[Survived]]-AG645)^2</f>
        <v>0.1892208740492948</v>
      </c>
    </row>
    <row r="645" spans="1:34" x14ac:dyDescent="0.35">
      <c r="A645">
        <v>1</v>
      </c>
      <c r="B645" t="s">
        <v>11</v>
      </c>
      <c r="C645">
        <v>1</v>
      </c>
      <c r="D645" t="s">
        <v>10</v>
      </c>
      <c r="E645">
        <v>24</v>
      </c>
      <c r="F645" s="2">
        <v>69.3</v>
      </c>
      <c r="G645">
        <v>0</v>
      </c>
      <c r="H645">
        <v>0</v>
      </c>
      <c r="I645" s="3">
        <f>Table134[Age]/$E$1</f>
        <v>0.3</v>
      </c>
      <c r="J645" s="3">
        <f>LOG10(Table134[Fare] + 1)</f>
        <v>1.8469553250198238</v>
      </c>
      <c r="K645" s="5">
        <v>1</v>
      </c>
      <c r="L645">
        <v>0</v>
      </c>
      <c r="M645">
        <f t="shared" si="50"/>
        <v>1</v>
      </c>
      <c r="N645">
        <f t="shared" si="51"/>
        <v>0</v>
      </c>
      <c r="O645">
        <f>IF(Table134[Sex]="male",1,0)</f>
        <v>0</v>
      </c>
      <c r="P645">
        <v>1</v>
      </c>
      <c r="AC645" s="3">
        <f>SUMPRODUCT(Table134[[#This Row],[SibSp]:[Ones]],$R$4:$AA$4)</f>
        <v>0.24535070342085169</v>
      </c>
      <c r="AD645" s="3">
        <f>SUMPRODUCT(Table134[[#This Row],[SibSp]:[Ones]],$R$5:$AA$5)</f>
        <v>0.18964455408122133</v>
      </c>
      <c r="AE645">
        <f t="shared" ref="AE645:AE708" si="52">IF(AC645&lt;0,0,AC645)</f>
        <v>0.24535070342085169</v>
      </c>
      <c r="AF645">
        <f t="shared" ref="AF645:AF708" si="53">IF(AD645&lt;0,0,AD645)</f>
        <v>0.18964455408122133</v>
      </c>
      <c r="AG645">
        <f t="shared" ref="AG645:AG708" si="54">AE645+AF645</f>
        <v>0.43499525750207302</v>
      </c>
      <c r="AH645">
        <f>(Table134[[#This Row],[Survived]]-AG646)^2</f>
        <v>0.32532320012646843</v>
      </c>
    </row>
    <row r="646" spans="1:34" x14ac:dyDescent="0.35">
      <c r="A646">
        <v>0</v>
      </c>
      <c r="B646" t="s">
        <v>9</v>
      </c>
      <c r="C646">
        <v>3</v>
      </c>
      <c r="D646" t="s">
        <v>10</v>
      </c>
      <c r="E646">
        <v>2</v>
      </c>
      <c r="F646" s="2">
        <v>27.9</v>
      </c>
      <c r="G646">
        <v>3</v>
      </c>
      <c r="H646">
        <v>2</v>
      </c>
      <c r="I646" s="3">
        <f>Table134[Age]/$E$1</f>
        <v>2.5000000000000001E-2</v>
      </c>
      <c r="J646" s="3">
        <f>LOG10(Table134[Fare] + 1)</f>
        <v>1.4608978427565478</v>
      </c>
      <c r="K646" s="5">
        <v>0</v>
      </c>
      <c r="L646">
        <v>0</v>
      </c>
      <c r="M646">
        <f t="shared" si="50"/>
        <v>0</v>
      </c>
      <c r="N646">
        <f t="shared" si="51"/>
        <v>1</v>
      </c>
      <c r="O646">
        <f>IF(Table134[Sex]="male",1,0)</f>
        <v>0</v>
      </c>
      <c r="P646">
        <v>1</v>
      </c>
      <c r="AC646" s="3">
        <f>SUMPRODUCT(Table134[[#This Row],[SibSp]:[Ones]],$R$4:$AA$4)</f>
        <v>0.31880187691729611</v>
      </c>
      <c r="AD646" s="3">
        <f>SUMPRODUCT(Table134[[#This Row],[SibSp]:[Ones]],$R$5:$AA$5)</f>
        <v>0.11082701570920761</v>
      </c>
      <c r="AE646">
        <f t="shared" si="52"/>
        <v>0.31880187691729611</v>
      </c>
      <c r="AF646">
        <f t="shared" si="53"/>
        <v>0.11082701570920761</v>
      </c>
      <c r="AG646">
        <f t="shared" si="54"/>
        <v>0.42962889262650372</v>
      </c>
      <c r="AH646">
        <f>(Table134[[#This Row],[Survived]]-AG647)^2</f>
        <v>7.714228793562064E-2</v>
      </c>
    </row>
    <row r="647" spans="1:34" x14ac:dyDescent="0.35">
      <c r="A647">
        <v>1</v>
      </c>
      <c r="B647" t="s">
        <v>9</v>
      </c>
      <c r="C647">
        <v>3</v>
      </c>
      <c r="D647" t="s">
        <v>8</v>
      </c>
      <c r="F647" s="2">
        <v>56.495800000000003</v>
      </c>
      <c r="G647">
        <v>0</v>
      </c>
      <c r="H647">
        <v>0</v>
      </c>
      <c r="I647" s="3">
        <f>Table134[Age]/$E$1</f>
        <v>0</v>
      </c>
      <c r="J647" s="3">
        <f>LOG10(Table134[Fare] + 1)</f>
        <v>1.7596361211514699</v>
      </c>
      <c r="K647" s="5">
        <v>0</v>
      </c>
      <c r="L647">
        <v>0</v>
      </c>
      <c r="M647">
        <f t="shared" si="50"/>
        <v>0</v>
      </c>
      <c r="N647">
        <f t="shared" si="51"/>
        <v>1</v>
      </c>
      <c r="O647">
        <f>IF(Table134[Sex]="male",1,0)</f>
        <v>1</v>
      </c>
      <c r="P647">
        <v>1</v>
      </c>
      <c r="AC647" s="3">
        <f>SUMPRODUCT(Table134[[#This Row],[SibSp]:[Ones]],$R$4:$AA$4)</f>
        <v>0.16691798953052778</v>
      </c>
      <c r="AD647" s="3">
        <f>SUMPRODUCT(Table134[[#This Row],[SibSp]:[Ones]],$R$5:$AA$5)</f>
        <v>0.11082701570920761</v>
      </c>
      <c r="AE647">
        <f t="shared" si="52"/>
        <v>0.16691798953052778</v>
      </c>
      <c r="AF647">
        <f t="shared" si="53"/>
        <v>0.11082701570920761</v>
      </c>
      <c r="AG647">
        <f t="shared" si="54"/>
        <v>0.27774500523973539</v>
      </c>
      <c r="AH647">
        <f>(Table134[[#This Row],[Survived]]-AG648)^2</f>
        <v>0.38453611653441228</v>
      </c>
    </row>
    <row r="648" spans="1:34" x14ac:dyDescent="0.35">
      <c r="A648">
        <v>1</v>
      </c>
      <c r="B648" t="s">
        <v>11</v>
      </c>
      <c r="C648">
        <v>3</v>
      </c>
      <c r="D648" t="s">
        <v>10</v>
      </c>
      <c r="E648">
        <v>0.75</v>
      </c>
      <c r="F648" s="2">
        <v>19.258299999999998</v>
      </c>
      <c r="G648">
        <v>2</v>
      </c>
      <c r="H648">
        <v>1</v>
      </c>
      <c r="I648" s="3">
        <f>Table134[Age]/$E$1</f>
        <v>9.3749999999999997E-3</v>
      </c>
      <c r="J648" s="3">
        <f>LOG10(Table134[Fare] + 1)</f>
        <v>1.3066029982011584</v>
      </c>
      <c r="K648" s="5">
        <v>0</v>
      </c>
      <c r="L648">
        <v>0</v>
      </c>
      <c r="M648">
        <f t="shared" si="50"/>
        <v>1</v>
      </c>
      <c r="N648">
        <f t="shared" si="51"/>
        <v>0</v>
      </c>
      <c r="O648">
        <f>IF(Table134[Sex]="male",1,0)</f>
        <v>0</v>
      </c>
      <c r="P648">
        <v>1</v>
      </c>
      <c r="AC648" s="3">
        <f>SUMPRODUCT(Table134[[#This Row],[SibSp]:[Ones]],$R$4:$AA$4)</f>
        <v>0.26662999894712269</v>
      </c>
      <c r="AD648" s="3">
        <f>SUMPRODUCT(Table134[[#This Row],[SibSp]:[Ones]],$R$5:$AA$5)</f>
        <v>0.11326023936998597</v>
      </c>
      <c r="AE648">
        <f t="shared" si="52"/>
        <v>0.26662999894712269</v>
      </c>
      <c r="AF648">
        <f t="shared" si="53"/>
        <v>0.11326023936998597</v>
      </c>
      <c r="AG648">
        <f t="shared" si="54"/>
        <v>0.37989023831710866</v>
      </c>
      <c r="AH648">
        <f>(Table134[[#This Row],[Survived]]-AG649)^2</f>
        <v>0.34952693696168868</v>
      </c>
    </row>
    <row r="649" spans="1:34" x14ac:dyDescent="0.35">
      <c r="A649">
        <v>1</v>
      </c>
      <c r="B649" t="s">
        <v>11</v>
      </c>
      <c r="C649">
        <v>1</v>
      </c>
      <c r="D649" t="s">
        <v>8</v>
      </c>
      <c r="E649">
        <v>48</v>
      </c>
      <c r="F649" s="2">
        <v>76.729200000000006</v>
      </c>
      <c r="G649">
        <v>1</v>
      </c>
      <c r="H649">
        <v>0</v>
      </c>
      <c r="I649" s="3">
        <f>Table134[Age]/$E$1</f>
        <v>0.6</v>
      </c>
      <c r="J649" s="3">
        <f>LOG10(Table134[Fare] + 1)</f>
        <v>1.8905841979078102</v>
      </c>
      <c r="K649" s="5">
        <v>1</v>
      </c>
      <c r="L649">
        <v>0</v>
      </c>
      <c r="M649">
        <f t="shared" si="50"/>
        <v>0</v>
      </c>
      <c r="N649">
        <f t="shared" si="51"/>
        <v>1</v>
      </c>
      <c r="O649">
        <f>IF(Table134[Sex]="male",1,0)</f>
        <v>1</v>
      </c>
      <c r="P649">
        <v>1</v>
      </c>
      <c r="AC649" s="3">
        <f>SUMPRODUCT(Table134[[#This Row],[SibSp]:[Ones]],$R$4:$AA$4)</f>
        <v>0.22158063769764097</v>
      </c>
      <c r="AD649" s="3">
        <f>SUMPRODUCT(Table134[[#This Row],[SibSp]:[Ones]],$R$5:$AA$5)</f>
        <v>0.18721133042044297</v>
      </c>
      <c r="AE649">
        <f t="shared" si="52"/>
        <v>0.22158063769764097</v>
      </c>
      <c r="AF649">
        <f t="shared" si="53"/>
        <v>0.18721133042044297</v>
      </c>
      <c r="AG649">
        <f t="shared" si="54"/>
        <v>0.40879196811808394</v>
      </c>
      <c r="AH649">
        <f>(Table134[[#This Row],[Survived]]-AG650)^2</f>
        <v>0.48448797655722153</v>
      </c>
    </row>
    <row r="650" spans="1:34" x14ac:dyDescent="0.35">
      <c r="A650">
        <v>0</v>
      </c>
      <c r="B650" t="s">
        <v>9</v>
      </c>
      <c r="C650">
        <v>3</v>
      </c>
      <c r="D650" t="s">
        <v>8</v>
      </c>
      <c r="E650">
        <v>19</v>
      </c>
      <c r="F650" s="2">
        <v>7.8958000000000004</v>
      </c>
      <c r="G650">
        <v>0</v>
      </c>
      <c r="H650">
        <v>0</v>
      </c>
      <c r="I650" s="3">
        <f>Table134[Age]/$E$1</f>
        <v>0.23749999999999999</v>
      </c>
      <c r="J650" s="3">
        <f>LOG10(Table134[Fare] + 1)</f>
        <v>0.94918501031343461</v>
      </c>
      <c r="K650" s="5">
        <v>0</v>
      </c>
      <c r="L650">
        <v>0</v>
      </c>
      <c r="M650">
        <f t="shared" si="50"/>
        <v>1</v>
      </c>
      <c r="N650">
        <f t="shared" si="51"/>
        <v>0</v>
      </c>
      <c r="O650">
        <f>IF(Table134[Sex]="male",1,0)</f>
        <v>1</v>
      </c>
      <c r="P650">
        <v>1</v>
      </c>
      <c r="AC650" s="3">
        <f>SUMPRODUCT(Table134[[#This Row],[SibSp]:[Ones]],$R$4:$AA$4)</f>
        <v>0.1906880552537385</v>
      </c>
      <c r="AD650" s="3">
        <f>SUMPRODUCT(Table134[[#This Row],[SibSp]:[Ones]],$R$5:$AA$5)</f>
        <v>0.11326023936998597</v>
      </c>
      <c r="AE650">
        <f t="shared" si="52"/>
        <v>0.1906880552537385</v>
      </c>
      <c r="AF650">
        <f t="shared" si="53"/>
        <v>0.11326023936998597</v>
      </c>
      <c r="AG650">
        <f t="shared" si="54"/>
        <v>0.30394829462372447</v>
      </c>
      <c r="AH650">
        <f>(Table134[[#This Row],[Survived]]-AG651)^2</f>
        <v>0.1892208740492948</v>
      </c>
    </row>
    <row r="651" spans="1:34" x14ac:dyDescent="0.35">
      <c r="A651">
        <v>1</v>
      </c>
      <c r="B651" t="s">
        <v>11</v>
      </c>
      <c r="C651">
        <v>1</v>
      </c>
      <c r="D651" t="s">
        <v>8</v>
      </c>
      <c r="E651">
        <v>56</v>
      </c>
      <c r="F651" s="2">
        <v>35.5</v>
      </c>
      <c r="G651">
        <v>0</v>
      </c>
      <c r="H651">
        <v>0</v>
      </c>
      <c r="I651" s="3">
        <f>Table134[Age]/$E$1</f>
        <v>0.7</v>
      </c>
      <c r="J651" s="3">
        <f>LOG10(Table134[Fare] + 1)</f>
        <v>1.5622928644564746</v>
      </c>
      <c r="K651" s="5">
        <v>1</v>
      </c>
      <c r="L651">
        <v>0</v>
      </c>
      <c r="M651">
        <f t="shared" si="50"/>
        <v>1</v>
      </c>
      <c r="N651">
        <f t="shared" si="51"/>
        <v>0</v>
      </c>
      <c r="O651">
        <f>IF(Table134[Sex]="male",1,0)</f>
        <v>1</v>
      </c>
      <c r="P651">
        <v>1</v>
      </c>
      <c r="AC651" s="3">
        <f>SUMPRODUCT(Table134[[#This Row],[SibSp]:[Ones]],$R$4:$AA$4)</f>
        <v>0.24535070342085169</v>
      </c>
      <c r="AD651" s="3">
        <f>SUMPRODUCT(Table134[[#This Row],[SibSp]:[Ones]],$R$5:$AA$5)</f>
        <v>0.18964455408122133</v>
      </c>
      <c r="AE651">
        <f t="shared" si="52"/>
        <v>0.24535070342085169</v>
      </c>
      <c r="AF651">
        <f t="shared" si="53"/>
        <v>0.18964455408122133</v>
      </c>
      <c r="AG651">
        <f t="shared" si="54"/>
        <v>0.43499525750207302</v>
      </c>
      <c r="AH651">
        <f>(Table134[[#This Row],[Survived]]-AG652)^2</f>
        <v>0.48448797655722153</v>
      </c>
    </row>
    <row r="652" spans="1:34" x14ac:dyDescent="0.35">
      <c r="A652">
        <v>0</v>
      </c>
      <c r="B652" t="s">
        <v>9</v>
      </c>
      <c r="C652">
        <v>3</v>
      </c>
      <c r="D652" t="s">
        <v>8</v>
      </c>
      <c r="F652" s="2">
        <v>7.55</v>
      </c>
      <c r="G652">
        <v>0</v>
      </c>
      <c r="H652">
        <v>0</v>
      </c>
      <c r="I652" s="3">
        <f>Table134[Age]/$E$1</f>
        <v>0</v>
      </c>
      <c r="J652" s="3">
        <f>LOG10(Table134[Fare] + 1)</f>
        <v>0.9319661147281727</v>
      </c>
      <c r="K652" s="5">
        <v>0</v>
      </c>
      <c r="L652">
        <v>0</v>
      </c>
      <c r="M652">
        <f t="shared" si="50"/>
        <v>1</v>
      </c>
      <c r="N652">
        <f t="shared" si="51"/>
        <v>0</v>
      </c>
      <c r="O652">
        <f>IF(Table134[Sex]="male",1,0)</f>
        <v>1</v>
      </c>
      <c r="P652">
        <v>1</v>
      </c>
      <c r="AC652" s="3">
        <f>SUMPRODUCT(Table134[[#This Row],[SibSp]:[Ones]],$R$4:$AA$4)</f>
        <v>0.1906880552537385</v>
      </c>
      <c r="AD652" s="3">
        <f>SUMPRODUCT(Table134[[#This Row],[SibSp]:[Ones]],$R$5:$AA$5)</f>
        <v>0.11326023936998597</v>
      </c>
      <c r="AE652">
        <f t="shared" si="52"/>
        <v>0.1906880552537385</v>
      </c>
      <c r="AF652">
        <f t="shared" si="53"/>
        <v>0.11326023936998597</v>
      </c>
      <c r="AG652">
        <f t="shared" si="54"/>
        <v>0.30394829462372447</v>
      </c>
      <c r="AH652">
        <f>(Table134[[#This Row],[Survived]]-AG653)^2</f>
        <v>9.2384565804670415E-2</v>
      </c>
    </row>
    <row r="653" spans="1:34" x14ac:dyDescent="0.35">
      <c r="A653">
        <v>1</v>
      </c>
      <c r="B653" t="s">
        <v>9</v>
      </c>
      <c r="C653">
        <v>3</v>
      </c>
      <c r="D653" t="s">
        <v>10</v>
      </c>
      <c r="E653">
        <v>23</v>
      </c>
      <c r="F653" s="2">
        <v>7.55</v>
      </c>
      <c r="G653">
        <v>0</v>
      </c>
      <c r="H653">
        <v>0</v>
      </c>
      <c r="I653" s="3">
        <f>Table134[Age]/$E$1</f>
        <v>0.28749999999999998</v>
      </c>
      <c r="J653" s="3">
        <f>LOG10(Table134[Fare] + 1)</f>
        <v>0.9319661147281727</v>
      </c>
      <c r="K653" s="5">
        <v>0</v>
      </c>
      <c r="L653">
        <v>0</v>
      </c>
      <c r="M653">
        <f t="shared" si="50"/>
        <v>1</v>
      </c>
      <c r="N653">
        <f t="shared" si="51"/>
        <v>0</v>
      </c>
      <c r="O653">
        <f>IF(Table134[Sex]="male",1,0)</f>
        <v>0</v>
      </c>
      <c r="P653">
        <v>1</v>
      </c>
      <c r="AC653" s="3">
        <f>SUMPRODUCT(Table134[[#This Row],[SibSp]:[Ones]],$R$4:$AA$4)</f>
        <v>0.1906880552537385</v>
      </c>
      <c r="AD653" s="3">
        <f>SUMPRODUCT(Table134[[#This Row],[SibSp]:[Ones]],$R$5:$AA$5)</f>
        <v>0.11326023936998597</v>
      </c>
      <c r="AE653">
        <f t="shared" si="52"/>
        <v>0.1906880552537385</v>
      </c>
      <c r="AF653">
        <f t="shared" si="53"/>
        <v>0.11326023936998597</v>
      </c>
      <c r="AG653">
        <f t="shared" si="54"/>
        <v>0.30394829462372447</v>
      </c>
      <c r="AH653">
        <f>(Table134[[#This Row],[Survived]]-AG654)^2</f>
        <v>0.48448797655722153</v>
      </c>
    </row>
    <row r="654" spans="1:34" x14ac:dyDescent="0.35">
      <c r="A654">
        <v>0</v>
      </c>
      <c r="B654" t="s">
        <v>9</v>
      </c>
      <c r="C654">
        <v>3</v>
      </c>
      <c r="D654" t="s">
        <v>8</v>
      </c>
      <c r="F654" s="2">
        <v>7.8958000000000004</v>
      </c>
      <c r="G654">
        <v>0</v>
      </c>
      <c r="H654">
        <v>0</v>
      </c>
      <c r="I654" s="3">
        <f>Table134[Age]/$E$1</f>
        <v>0</v>
      </c>
      <c r="J654" s="3">
        <f>LOG10(Table134[Fare] + 1)</f>
        <v>0.94918501031343461</v>
      </c>
      <c r="K654" s="5">
        <v>0</v>
      </c>
      <c r="L654">
        <v>0</v>
      </c>
      <c r="M654">
        <f t="shared" si="50"/>
        <v>1</v>
      </c>
      <c r="N654">
        <f t="shared" si="51"/>
        <v>0</v>
      </c>
      <c r="O654">
        <f>IF(Table134[Sex]="male",1,0)</f>
        <v>1</v>
      </c>
      <c r="P654">
        <v>1</v>
      </c>
      <c r="AC654" s="3">
        <f>SUMPRODUCT(Table134[[#This Row],[SibSp]:[Ones]],$R$4:$AA$4)</f>
        <v>0.1906880552537385</v>
      </c>
      <c r="AD654" s="3">
        <f>SUMPRODUCT(Table134[[#This Row],[SibSp]:[Ones]],$R$5:$AA$5)</f>
        <v>0.11326023936998597</v>
      </c>
      <c r="AE654">
        <f t="shared" si="52"/>
        <v>0.1906880552537385</v>
      </c>
      <c r="AF654">
        <f t="shared" si="53"/>
        <v>0.11326023936998597</v>
      </c>
      <c r="AG654">
        <f t="shared" si="54"/>
        <v>0.30394829462372447</v>
      </c>
      <c r="AH654">
        <f>(Table134[[#This Row],[Survived]]-AG655)^2</f>
        <v>0.12509445784561915</v>
      </c>
    </row>
    <row r="655" spans="1:34" x14ac:dyDescent="0.35">
      <c r="A655">
        <v>1</v>
      </c>
      <c r="B655" t="s">
        <v>9</v>
      </c>
      <c r="C655">
        <v>2</v>
      </c>
      <c r="D655" t="s">
        <v>10</v>
      </c>
      <c r="E655">
        <v>18</v>
      </c>
      <c r="F655" s="2">
        <v>23</v>
      </c>
      <c r="G655">
        <v>0</v>
      </c>
      <c r="H655">
        <v>1</v>
      </c>
      <c r="I655" s="3">
        <f>Table134[Age]/$E$1</f>
        <v>0.22500000000000001</v>
      </c>
      <c r="J655" s="3">
        <f>LOG10(Table134[Fare] + 1)</f>
        <v>1.3802112417116059</v>
      </c>
      <c r="K655" s="5">
        <v>0</v>
      </c>
      <c r="L655">
        <v>1</v>
      </c>
      <c r="M655">
        <f t="shared" si="50"/>
        <v>0</v>
      </c>
      <c r="N655">
        <f t="shared" si="51"/>
        <v>0</v>
      </c>
      <c r="O655">
        <f>IF(Table134[Sex]="male",1,0)</f>
        <v>0</v>
      </c>
      <c r="P655">
        <v>1</v>
      </c>
      <c r="AC655" s="3">
        <f>SUMPRODUCT(Table134[[#This Row],[SibSp]:[Ones]],$R$4:$AA$4)</f>
        <v>0.24285993322391197</v>
      </c>
      <c r="AD655" s="3">
        <f>SUMPRODUCT(Table134[[#This Row],[SibSp]:[Ones]],$R$5:$AA$5)</f>
        <v>0.11082701570920761</v>
      </c>
      <c r="AE655">
        <f t="shared" si="52"/>
        <v>0.24285993322391197</v>
      </c>
      <c r="AF655">
        <f t="shared" si="53"/>
        <v>0.11082701570920761</v>
      </c>
      <c r="AG655">
        <f t="shared" si="54"/>
        <v>0.35368694893311958</v>
      </c>
      <c r="AH655">
        <f>(Table134[[#This Row],[Survived]]-AG656)^2</f>
        <v>0.52165227745614984</v>
      </c>
    </row>
    <row r="656" spans="1:34" x14ac:dyDescent="0.35">
      <c r="A656">
        <v>0</v>
      </c>
      <c r="B656" t="s">
        <v>9</v>
      </c>
      <c r="C656">
        <v>3</v>
      </c>
      <c r="D656" t="s">
        <v>8</v>
      </c>
      <c r="E656">
        <v>21</v>
      </c>
      <c r="F656" s="2">
        <v>8.4332999999999991</v>
      </c>
      <c r="G656">
        <v>0</v>
      </c>
      <c r="H656">
        <v>0</v>
      </c>
      <c r="I656" s="3">
        <f>Table134[Age]/$E$1</f>
        <v>0.26250000000000001</v>
      </c>
      <c r="J656" s="3">
        <f>LOG10(Table134[Fare] + 1)</f>
        <v>0.97466364619243973</v>
      </c>
      <c r="K656" s="5">
        <v>0</v>
      </c>
      <c r="L656">
        <v>0</v>
      </c>
      <c r="M656">
        <f t="shared" si="50"/>
        <v>0</v>
      </c>
      <c r="N656">
        <f t="shared" si="51"/>
        <v>0</v>
      </c>
      <c r="O656">
        <f>IF(Table134[Sex]="male",1,0)</f>
        <v>1</v>
      </c>
      <c r="P656">
        <v>1</v>
      </c>
      <c r="AC656" s="3">
        <f>SUMPRODUCT(Table134[[#This Row],[SibSp]:[Ones]],$R$4:$AA$4)</f>
        <v>0.16691798953052778</v>
      </c>
      <c r="AD656" s="3">
        <f>SUMPRODUCT(Table134[[#This Row],[SibSp]:[Ones]],$R$5:$AA$5)</f>
        <v>0.11082701570920761</v>
      </c>
      <c r="AE656">
        <f t="shared" si="52"/>
        <v>0.16691798953052778</v>
      </c>
      <c r="AF656">
        <f t="shared" si="53"/>
        <v>0.11082701570920761</v>
      </c>
      <c r="AG656">
        <f t="shared" si="54"/>
        <v>0.27774500523973539</v>
      </c>
      <c r="AH656">
        <f>(Table134[[#This Row],[Survived]]-AG657)^2</f>
        <v>9.2384565804670415E-2</v>
      </c>
    </row>
    <row r="657" spans="1:34" x14ac:dyDescent="0.35">
      <c r="A657">
        <v>1</v>
      </c>
      <c r="B657" t="s">
        <v>12</v>
      </c>
      <c r="C657">
        <v>3</v>
      </c>
      <c r="D657" t="s">
        <v>10</v>
      </c>
      <c r="F657" s="2">
        <v>7.8292000000000002</v>
      </c>
      <c r="G657">
        <v>0</v>
      </c>
      <c r="H657">
        <v>0</v>
      </c>
      <c r="I657" s="3">
        <f>Table134[Age]/$E$1</f>
        <v>0</v>
      </c>
      <c r="J657" s="3">
        <f>LOG10(Table134[Fare] + 1)</f>
        <v>0.94592135461660087</v>
      </c>
      <c r="K657" s="5">
        <v>0</v>
      </c>
      <c r="L657">
        <v>0</v>
      </c>
      <c r="M657">
        <f t="shared" si="50"/>
        <v>1</v>
      </c>
      <c r="N657">
        <f t="shared" si="51"/>
        <v>0</v>
      </c>
      <c r="O657">
        <f>IF(Table134[Sex]="male",1,0)</f>
        <v>0</v>
      </c>
      <c r="P657">
        <v>1</v>
      </c>
      <c r="AC657" s="3">
        <f>SUMPRODUCT(Table134[[#This Row],[SibSp]:[Ones]],$R$4:$AA$4)</f>
        <v>0.1906880552537385</v>
      </c>
      <c r="AD657" s="3">
        <f>SUMPRODUCT(Table134[[#This Row],[SibSp]:[Ones]],$R$5:$AA$5)</f>
        <v>0.11326023936998597</v>
      </c>
      <c r="AE657">
        <f t="shared" si="52"/>
        <v>0.1906880552537385</v>
      </c>
      <c r="AF657">
        <f t="shared" si="53"/>
        <v>0.11326023936998597</v>
      </c>
      <c r="AG657">
        <f t="shared" si="54"/>
        <v>0.30394829462372447</v>
      </c>
      <c r="AH657">
        <f>(Table134[[#This Row],[Survived]]-AG658)^2</f>
        <v>0.48448797655722153</v>
      </c>
    </row>
    <row r="658" spans="1:34" x14ac:dyDescent="0.35">
      <c r="A658">
        <v>0</v>
      </c>
      <c r="B658" t="s">
        <v>12</v>
      </c>
      <c r="C658">
        <v>3</v>
      </c>
      <c r="D658" t="s">
        <v>10</v>
      </c>
      <c r="E658">
        <v>18</v>
      </c>
      <c r="F658" s="2">
        <v>6.75</v>
      </c>
      <c r="G658">
        <v>0</v>
      </c>
      <c r="H658">
        <v>0</v>
      </c>
      <c r="I658" s="3">
        <f>Table134[Age]/$E$1</f>
        <v>0.22500000000000001</v>
      </c>
      <c r="J658" s="3">
        <f>LOG10(Table134[Fare] + 1)</f>
        <v>0.88930170250631024</v>
      </c>
      <c r="K658" s="5">
        <v>0</v>
      </c>
      <c r="L658">
        <v>0</v>
      </c>
      <c r="M658">
        <f t="shared" si="50"/>
        <v>1</v>
      </c>
      <c r="N658">
        <f t="shared" si="51"/>
        <v>0</v>
      </c>
      <c r="O658">
        <f>IF(Table134[Sex]="male",1,0)</f>
        <v>0</v>
      </c>
      <c r="P658">
        <v>1</v>
      </c>
      <c r="AC658" s="3">
        <f>SUMPRODUCT(Table134[[#This Row],[SibSp]:[Ones]],$R$4:$AA$4)</f>
        <v>0.1906880552537385</v>
      </c>
      <c r="AD658" s="3">
        <f>SUMPRODUCT(Table134[[#This Row],[SibSp]:[Ones]],$R$5:$AA$5)</f>
        <v>0.11326023936998597</v>
      </c>
      <c r="AE658">
        <f t="shared" si="52"/>
        <v>0.1906880552537385</v>
      </c>
      <c r="AF658">
        <f t="shared" si="53"/>
        <v>0.11326023936998597</v>
      </c>
      <c r="AG658">
        <f t="shared" si="54"/>
        <v>0.30394829462372447</v>
      </c>
      <c r="AH658">
        <f>(Table134[[#This Row],[Survived]]-AG659)^2</f>
        <v>7.714228793562064E-2</v>
      </c>
    </row>
    <row r="659" spans="1:34" x14ac:dyDescent="0.35">
      <c r="A659">
        <v>0</v>
      </c>
      <c r="B659" t="s">
        <v>9</v>
      </c>
      <c r="C659">
        <v>2</v>
      </c>
      <c r="D659" t="s">
        <v>8</v>
      </c>
      <c r="E659">
        <v>24</v>
      </c>
      <c r="F659" s="2">
        <v>73.5</v>
      </c>
      <c r="G659">
        <v>2</v>
      </c>
      <c r="H659">
        <v>0</v>
      </c>
      <c r="I659" s="3">
        <f>Table134[Age]/$E$1</f>
        <v>0.3</v>
      </c>
      <c r="J659" s="3">
        <f>LOG10(Table134[Fare] + 1)</f>
        <v>1.8721562727482928</v>
      </c>
      <c r="K659" s="5">
        <v>0</v>
      </c>
      <c r="L659">
        <v>1</v>
      </c>
      <c r="M659">
        <f t="shared" si="50"/>
        <v>0</v>
      </c>
      <c r="N659">
        <f t="shared" si="51"/>
        <v>0</v>
      </c>
      <c r="O659">
        <f>IF(Table134[Sex]="male",1,0)</f>
        <v>1</v>
      </c>
      <c r="P659">
        <v>1</v>
      </c>
      <c r="AC659" s="3">
        <f>SUMPRODUCT(Table134[[#This Row],[SibSp]:[Ones]],$R$4:$AA$4)</f>
        <v>0.16691798953052778</v>
      </c>
      <c r="AD659" s="3">
        <f>SUMPRODUCT(Table134[[#This Row],[SibSp]:[Ones]],$R$5:$AA$5)</f>
        <v>0.11082701570920761</v>
      </c>
      <c r="AE659">
        <f t="shared" si="52"/>
        <v>0.16691798953052778</v>
      </c>
      <c r="AF659">
        <f t="shared" si="53"/>
        <v>0.11082701570920761</v>
      </c>
      <c r="AG659">
        <f t="shared" si="54"/>
        <v>0.27774500523973539</v>
      </c>
      <c r="AH659">
        <f>(Table134[[#This Row],[Survived]]-AG660)^2</f>
        <v>9.2384565804670415E-2</v>
      </c>
    </row>
    <row r="660" spans="1:34" x14ac:dyDescent="0.35">
      <c r="A660">
        <v>0</v>
      </c>
      <c r="B660" t="s">
        <v>9</v>
      </c>
      <c r="C660">
        <v>3</v>
      </c>
      <c r="D660" t="s">
        <v>8</v>
      </c>
      <c r="F660" s="2">
        <v>7.8958000000000004</v>
      </c>
      <c r="G660">
        <v>0</v>
      </c>
      <c r="H660">
        <v>0</v>
      </c>
      <c r="I660" s="3">
        <f>Table134[Age]/$E$1</f>
        <v>0</v>
      </c>
      <c r="J660" s="3">
        <f>LOG10(Table134[Fare] + 1)</f>
        <v>0.94918501031343461</v>
      </c>
      <c r="K660" s="5">
        <v>0</v>
      </c>
      <c r="L660">
        <v>0</v>
      </c>
      <c r="M660">
        <f t="shared" si="50"/>
        <v>1</v>
      </c>
      <c r="N660">
        <f t="shared" si="51"/>
        <v>0</v>
      </c>
      <c r="O660">
        <f>IF(Table134[Sex]="male",1,0)</f>
        <v>1</v>
      </c>
      <c r="P660">
        <v>1</v>
      </c>
      <c r="AC660" s="3">
        <f>SUMPRODUCT(Table134[[#This Row],[SibSp]:[Ones]],$R$4:$AA$4)</f>
        <v>0.1906880552537385</v>
      </c>
      <c r="AD660" s="3">
        <f>SUMPRODUCT(Table134[[#This Row],[SibSp]:[Ones]],$R$5:$AA$5)</f>
        <v>0.11326023936998597</v>
      </c>
      <c r="AE660">
        <f t="shared" si="52"/>
        <v>0.1906880552537385</v>
      </c>
      <c r="AF660">
        <f t="shared" si="53"/>
        <v>0.11326023936998597</v>
      </c>
      <c r="AG660">
        <f t="shared" si="54"/>
        <v>0.30394829462372447</v>
      </c>
      <c r="AH660">
        <f>(Table134[[#This Row],[Survived]]-AG661)^2</f>
        <v>0.12509445784561915</v>
      </c>
    </row>
    <row r="661" spans="1:34" x14ac:dyDescent="0.35">
      <c r="A661">
        <v>0</v>
      </c>
      <c r="B661" t="s">
        <v>12</v>
      </c>
      <c r="C661">
        <v>3</v>
      </c>
      <c r="D661" t="s">
        <v>10</v>
      </c>
      <c r="E661">
        <v>32</v>
      </c>
      <c r="F661" s="2">
        <v>15.5</v>
      </c>
      <c r="G661">
        <v>1</v>
      </c>
      <c r="H661">
        <v>1</v>
      </c>
      <c r="I661" s="3">
        <f>Table134[Age]/$E$1</f>
        <v>0.4</v>
      </c>
      <c r="J661" s="3">
        <f>LOG10(Table134[Fare] + 1)</f>
        <v>1.2174839442139063</v>
      </c>
      <c r="K661" s="5">
        <v>0</v>
      </c>
      <c r="L661">
        <v>0</v>
      </c>
      <c r="M661">
        <f t="shared" si="50"/>
        <v>0</v>
      </c>
      <c r="N661">
        <f t="shared" si="51"/>
        <v>1</v>
      </c>
      <c r="O661">
        <f>IF(Table134[Sex]="male",1,0)</f>
        <v>0</v>
      </c>
      <c r="P661">
        <v>1</v>
      </c>
      <c r="AC661" s="3">
        <f>SUMPRODUCT(Table134[[#This Row],[SibSp]:[Ones]],$R$4:$AA$4)</f>
        <v>0.24285993322391197</v>
      </c>
      <c r="AD661" s="3">
        <f>SUMPRODUCT(Table134[[#This Row],[SibSp]:[Ones]],$R$5:$AA$5)</f>
        <v>0.11082701570920761</v>
      </c>
      <c r="AE661">
        <f t="shared" si="52"/>
        <v>0.24285993322391197</v>
      </c>
      <c r="AF661">
        <f t="shared" si="53"/>
        <v>0.11082701570920761</v>
      </c>
      <c r="AG661">
        <f t="shared" si="54"/>
        <v>0.35368694893311958</v>
      </c>
      <c r="AH661">
        <f>(Table134[[#This Row],[Survived]]-AG662)^2</f>
        <v>9.2384565804670415E-2</v>
      </c>
    </row>
    <row r="662" spans="1:34" x14ac:dyDescent="0.35">
      <c r="A662">
        <v>0</v>
      </c>
      <c r="B662" t="s">
        <v>9</v>
      </c>
      <c r="C662">
        <v>2</v>
      </c>
      <c r="D662" t="s">
        <v>8</v>
      </c>
      <c r="E662">
        <v>23</v>
      </c>
      <c r="F662" s="2">
        <v>13</v>
      </c>
      <c r="G662">
        <v>0</v>
      </c>
      <c r="H662">
        <v>0</v>
      </c>
      <c r="I662" s="3">
        <f>Table134[Age]/$E$1</f>
        <v>0.28749999999999998</v>
      </c>
      <c r="J662" s="3">
        <f>LOG10(Table134[Fare] + 1)</f>
        <v>1.146128035678238</v>
      </c>
      <c r="K662" s="5">
        <v>0</v>
      </c>
      <c r="L662">
        <v>1</v>
      </c>
      <c r="M662">
        <f t="shared" si="50"/>
        <v>1</v>
      </c>
      <c r="N662">
        <f t="shared" si="51"/>
        <v>0</v>
      </c>
      <c r="O662">
        <f>IF(Table134[Sex]="male",1,0)</f>
        <v>1</v>
      </c>
      <c r="P662">
        <v>1</v>
      </c>
      <c r="AC662" s="3">
        <f>SUMPRODUCT(Table134[[#This Row],[SibSp]:[Ones]],$R$4:$AA$4)</f>
        <v>0.1906880552537385</v>
      </c>
      <c r="AD662" s="3">
        <f>SUMPRODUCT(Table134[[#This Row],[SibSp]:[Ones]],$R$5:$AA$5)</f>
        <v>0.11326023936998597</v>
      </c>
      <c r="AE662">
        <f t="shared" si="52"/>
        <v>0.1906880552537385</v>
      </c>
      <c r="AF662">
        <f t="shared" si="53"/>
        <v>0.11326023936998597</v>
      </c>
      <c r="AG662">
        <f t="shared" si="54"/>
        <v>0.30394829462372447</v>
      </c>
      <c r="AH662">
        <f>(Table134[[#This Row],[Survived]]-AG663)^2</f>
        <v>0.31435741494609803</v>
      </c>
    </row>
    <row r="663" spans="1:34" x14ac:dyDescent="0.35">
      <c r="A663">
        <v>0</v>
      </c>
      <c r="B663" t="s">
        <v>11</v>
      </c>
      <c r="C663">
        <v>1</v>
      </c>
      <c r="D663" t="s">
        <v>8</v>
      </c>
      <c r="E663">
        <v>58</v>
      </c>
      <c r="F663" s="2">
        <v>113.27500000000001</v>
      </c>
      <c r="G663">
        <v>0</v>
      </c>
      <c r="H663">
        <v>2</v>
      </c>
      <c r="I663" s="3">
        <f>Table134[Age]/$E$1</f>
        <v>0.72499999999999998</v>
      </c>
      <c r="J663" s="3">
        <f>LOG10(Table134[Fare] + 1)</f>
        <v>2.0579512299613683</v>
      </c>
      <c r="K663" s="5">
        <v>1</v>
      </c>
      <c r="L663">
        <v>0</v>
      </c>
      <c r="M663">
        <f t="shared" si="50"/>
        <v>0</v>
      </c>
      <c r="N663">
        <f t="shared" si="51"/>
        <v>1</v>
      </c>
      <c r="O663">
        <f>IF(Table134[Sex]="male",1,0)</f>
        <v>1</v>
      </c>
      <c r="P663">
        <v>1</v>
      </c>
      <c r="AC663" s="3">
        <f>SUMPRODUCT(Table134[[#This Row],[SibSp]:[Ones]],$R$4:$AA$4)</f>
        <v>0.3734645250844093</v>
      </c>
      <c r="AD663" s="3">
        <f>SUMPRODUCT(Table134[[#This Row],[SibSp]:[Ones]],$R$5:$AA$5)</f>
        <v>0.18721133042044297</v>
      </c>
      <c r="AE663">
        <f t="shared" si="52"/>
        <v>0.3734645250844093</v>
      </c>
      <c r="AF663">
        <f t="shared" si="53"/>
        <v>0.18721133042044297</v>
      </c>
      <c r="AG663">
        <f t="shared" si="54"/>
        <v>0.56067585550485233</v>
      </c>
      <c r="AH663">
        <f>(Table134[[#This Row],[Survived]]-AG664)^2</f>
        <v>0.1892208740492948</v>
      </c>
    </row>
    <row r="664" spans="1:34" x14ac:dyDescent="0.35">
      <c r="A664">
        <v>1</v>
      </c>
      <c r="B664" t="s">
        <v>9</v>
      </c>
      <c r="C664">
        <v>1</v>
      </c>
      <c r="D664" t="s">
        <v>8</v>
      </c>
      <c r="E664">
        <v>50</v>
      </c>
      <c r="F664" s="2">
        <v>133.65</v>
      </c>
      <c r="G664">
        <v>2</v>
      </c>
      <c r="H664">
        <v>0</v>
      </c>
      <c r="I664" s="3">
        <f>Table134[Age]/$E$1</f>
        <v>0.625</v>
      </c>
      <c r="J664" s="3">
        <f>LOG10(Table134[Fare] + 1)</f>
        <v>2.1292063577475293</v>
      </c>
      <c r="K664" s="5">
        <v>1</v>
      </c>
      <c r="L664">
        <v>0</v>
      </c>
      <c r="M664">
        <f t="shared" si="50"/>
        <v>1</v>
      </c>
      <c r="N664">
        <f t="shared" si="51"/>
        <v>0</v>
      </c>
      <c r="O664">
        <f>IF(Table134[Sex]="male",1,0)</f>
        <v>1</v>
      </c>
      <c r="P664">
        <v>1</v>
      </c>
      <c r="AC664" s="3">
        <f>SUMPRODUCT(Table134[[#This Row],[SibSp]:[Ones]],$R$4:$AA$4)</f>
        <v>0.24535070342085169</v>
      </c>
      <c r="AD664" s="3">
        <f>SUMPRODUCT(Table134[[#This Row],[SibSp]:[Ones]],$R$5:$AA$5)</f>
        <v>0.18964455408122133</v>
      </c>
      <c r="AE664">
        <f t="shared" si="52"/>
        <v>0.24535070342085169</v>
      </c>
      <c r="AF664">
        <f t="shared" si="53"/>
        <v>0.18964455408122133</v>
      </c>
      <c r="AG664">
        <f t="shared" si="54"/>
        <v>0.43499525750207302</v>
      </c>
      <c r="AH664">
        <f>(Table134[[#This Row],[Survived]]-AG665)^2</f>
        <v>0.48448797655722153</v>
      </c>
    </row>
    <row r="665" spans="1:34" x14ac:dyDescent="0.35">
      <c r="A665">
        <v>0</v>
      </c>
      <c r="B665" t="s">
        <v>11</v>
      </c>
      <c r="C665">
        <v>3</v>
      </c>
      <c r="D665" t="s">
        <v>8</v>
      </c>
      <c r="E665">
        <v>40</v>
      </c>
      <c r="F665" s="2">
        <v>7.2249999999999996</v>
      </c>
      <c r="G665">
        <v>0</v>
      </c>
      <c r="H665">
        <v>0</v>
      </c>
      <c r="I665" s="3">
        <f>Table134[Age]/$E$1</f>
        <v>0.5</v>
      </c>
      <c r="J665" s="3">
        <f>LOG10(Table134[Fare] + 1)</f>
        <v>0.91513590662201194</v>
      </c>
      <c r="K665" s="5">
        <v>0</v>
      </c>
      <c r="L665">
        <v>0</v>
      </c>
      <c r="M665">
        <f t="shared" si="50"/>
        <v>1</v>
      </c>
      <c r="N665">
        <f t="shared" si="51"/>
        <v>0</v>
      </c>
      <c r="O665">
        <f>IF(Table134[Sex]="male",1,0)</f>
        <v>1</v>
      </c>
      <c r="P665">
        <v>1</v>
      </c>
      <c r="AC665" s="3">
        <f>SUMPRODUCT(Table134[[#This Row],[SibSp]:[Ones]],$R$4:$AA$4)</f>
        <v>0.1906880552537385</v>
      </c>
      <c r="AD665" s="3">
        <f>SUMPRODUCT(Table134[[#This Row],[SibSp]:[Ones]],$R$5:$AA$5)</f>
        <v>0.11326023936998597</v>
      </c>
      <c r="AE665">
        <f t="shared" si="52"/>
        <v>0.1906880552537385</v>
      </c>
      <c r="AF665">
        <f t="shared" si="53"/>
        <v>0.11326023936998597</v>
      </c>
      <c r="AG665">
        <f t="shared" si="54"/>
        <v>0.30394829462372447</v>
      </c>
      <c r="AH665">
        <f>(Table134[[#This Row],[Survived]]-AG666)^2</f>
        <v>0.1892208740492948</v>
      </c>
    </row>
    <row r="666" spans="1:34" x14ac:dyDescent="0.35">
      <c r="A666">
        <v>0</v>
      </c>
      <c r="B666" t="s">
        <v>9</v>
      </c>
      <c r="C666">
        <v>1</v>
      </c>
      <c r="D666" t="s">
        <v>8</v>
      </c>
      <c r="E666">
        <v>47</v>
      </c>
      <c r="F666" s="2">
        <v>25.587499999999999</v>
      </c>
      <c r="G666">
        <v>0</v>
      </c>
      <c r="H666">
        <v>0</v>
      </c>
      <c r="I666" s="3">
        <f>Table134[Age]/$E$1</f>
        <v>0.58750000000000002</v>
      </c>
      <c r="J666" s="3">
        <f>LOG10(Table134[Fare] + 1)</f>
        <v>1.4246775029107854</v>
      </c>
      <c r="K666" s="5">
        <v>1</v>
      </c>
      <c r="L666">
        <v>0</v>
      </c>
      <c r="M666">
        <f t="shared" si="50"/>
        <v>1</v>
      </c>
      <c r="N666">
        <f t="shared" si="51"/>
        <v>0</v>
      </c>
      <c r="O666">
        <f>IF(Table134[Sex]="male",1,0)</f>
        <v>1</v>
      </c>
      <c r="P666">
        <v>1</v>
      </c>
      <c r="AC666" s="3">
        <f>SUMPRODUCT(Table134[[#This Row],[SibSp]:[Ones]],$R$4:$AA$4)</f>
        <v>0.24535070342085169</v>
      </c>
      <c r="AD666" s="3">
        <f>SUMPRODUCT(Table134[[#This Row],[SibSp]:[Ones]],$R$5:$AA$5)</f>
        <v>0.18964455408122133</v>
      </c>
      <c r="AE666">
        <f t="shared" si="52"/>
        <v>0.24535070342085169</v>
      </c>
      <c r="AF666">
        <f t="shared" si="53"/>
        <v>0.18964455408122133</v>
      </c>
      <c r="AG666">
        <f t="shared" si="54"/>
        <v>0.43499525750207302</v>
      </c>
      <c r="AH666">
        <f>(Table134[[#This Row],[Survived]]-AG667)^2</f>
        <v>9.2384565804670415E-2</v>
      </c>
    </row>
    <row r="667" spans="1:34" x14ac:dyDescent="0.35">
      <c r="A667">
        <v>0</v>
      </c>
      <c r="B667" t="s">
        <v>9</v>
      </c>
      <c r="C667">
        <v>3</v>
      </c>
      <c r="D667" t="s">
        <v>8</v>
      </c>
      <c r="E667">
        <v>36</v>
      </c>
      <c r="F667" s="2">
        <v>7.4958</v>
      </c>
      <c r="G667">
        <v>0</v>
      </c>
      <c r="H667">
        <v>0</v>
      </c>
      <c r="I667" s="3">
        <f>Table134[Age]/$E$1</f>
        <v>0.45</v>
      </c>
      <c r="J667" s="3">
        <f>LOG10(Table134[Fare] + 1)</f>
        <v>0.92920428011230582</v>
      </c>
      <c r="K667" s="5">
        <v>0</v>
      </c>
      <c r="L667">
        <v>0</v>
      </c>
      <c r="M667">
        <f t="shared" si="50"/>
        <v>1</v>
      </c>
      <c r="N667">
        <f t="shared" si="51"/>
        <v>0</v>
      </c>
      <c r="O667">
        <f>IF(Table134[Sex]="male",1,0)</f>
        <v>1</v>
      </c>
      <c r="P667">
        <v>1</v>
      </c>
      <c r="AC667" s="3">
        <f>SUMPRODUCT(Table134[[#This Row],[SibSp]:[Ones]],$R$4:$AA$4)</f>
        <v>0.1906880552537385</v>
      </c>
      <c r="AD667" s="3">
        <f>SUMPRODUCT(Table134[[#This Row],[SibSp]:[Ones]],$R$5:$AA$5)</f>
        <v>0.11326023936998597</v>
      </c>
      <c r="AE667">
        <f t="shared" si="52"/>
        <v>0.1906880552537385</v>
      </c>
      <c r="AF667">
        <f t="shared" si="53"/>
        <v>0.11326023936998597</v>
      </c>
      <c r="AG667">
        <f t="shared" si="54"/>
        <v>0.30394829462372447</v>
      </c>
      <c r="AH667">
        <f>(Table134[[#This Row],[Survived]]-AG668)^2</f>
        <v>9.2384565804670415E-2</v>
      </c>
    </row>
    <row r="668" spans="1:34" x14ac:dyDescent="0.35">
      <c r="A668">
        <v>1</v>
      </c>
      <c r="B668" t="s">
        <v>9</v>
      </c>
      <c r="C668">
        <v>3</v>
      </c>
      <c r="D668" t="s">
        <v>8</v>
      </c>
      <c r="E668">
        <v>20</v>
      </c>
      <c r="F668" s="2">
        <v>7.9249999999999998</v>
      </c>
      <c r="G668">
        <v>1</v>
      </c>
      <c r="H668">
        <v>0</v>
      </c>
      <c r="I668" s="3">
        <f>Table134[Age]/$E$1</f>
        <v>0.25</v>
      </c>
      <c r="J668" s="3">
        <f>LOG10(Table134[Fare] + 1)</f>
        <v>0.95060822478423079</v>
      </c>
      <c r="K668" s="5">
        <v>0</v>
      </c>
      <c r="L668">
        <v>0</v>
      </c>
      <c r="M668">
        <f t="shared" si="50"/>
        <v>1</v>
      </c>
      <c r="N668">
        <f t="shared" si="51"/>
        <v>0</v>
      </c>
      <c r="O668">
        <f>IF(Table134[Sex]="male",1,0)</f>
        <v>1</v>
      </c>
      <c r="P668">
        <v>1</v>
      </c>
      <c r="AC668" s="3">
        <f>SUMPRODUCT(Table134[[#This Row],[SibSp]:[Ones]],$R$4:$AA$4)</f>
        <v>0.1906880552537385</v>
      </c>
      <c r="AD668" s="3">
        <f>SUMPRODUCT(Table134[[#This Row],[SibSp]:[Ones]],$R$5:$AA$5)</f>
        <v>0.11326023936998597</v>
      </c>
      <c r="AE668">
        <f t="shared" si="52"/>
        <v>0.1906880552537385</v>
      </c>
      <c r="AF668">
        <f t="shared" si="53"/>
        <v>0.11326023936998597</v>
      </c>
      <c r="AG668">
        <f t="shared" si="54"/>
        <v>0.30394829462372447</v>
      </c>
      <c r="AH668">
        <f>(Table134[[#This Row],[Survived]]-AG669)^2</f>
        <v>0.48448797655722153</v>
      </c>
    </row>
    <row r="669" spans="1:34" x14ac:dyDescent="0.35">
      <c r="A669">
        <v>0</v>
      </c>
      <c r="B669" t="s">
        <v>9</v>
      </c>
      <c r="C669">
        <v>2</v>
      </c>
      <c r="D669" t="s">
        <v>8</v>
      </c>
      <c r="E669">
        <v>32</v>
      </c>
      <c r="F669" s="2">
        <v>73.5</v>
      </c>
      <c r="G669">
        <v>2</v>
      </c>
      <c r="H669">
        <v>0</v>
      </c>
      <c r="I669" s="3">
        <f>Table134[Age]/$E$1</f>
        <v>0.4</v>
      </c>
      <c r="J669" s="3">
        <f>LOG10(Table134[Fare] + 1)</f>
        <v>1.8721562727482928</v>
      </c>
      <c r="K669" s="5">
        <v>0</v>
      </c>
      <c r="L669">
        <v>1</v>
      </c>
      <c r="M669">
        <f t="shared" si="50"/>
        <v>1</v>
      </c>
      <c r="N669">
        <f t="shared" si="51"/>
        <v>0</v>
      </c>
      <c r="O669">
        <f>IF(Table134[Sex]="male",1,0)</f>
        <v>1</v>
      </c>
      <c r="P669">
        <v>1</v>
      </c>
      <c r="AC669" s="3">
        <f>SUMPRODUCT(Table134[[#This Row],[SibSp]:[Ones]],$R$4:$AA$4)</f>
        <v>0.1906880552537385</v>
      </c>
      <c r="AD669" s="3">
        <f>SUMPRODUCT(Table134[[#This Row],[SibSp]:[Ones]],$R$5:$AA$5)</f>
        <v>0.11326023936998597</v>
      </c>
      <c r="AE669">
        <f t="shared" si="52"/>
        <v>0.1906880552537385</v>
      </c>
      <c r="AF669">
        <f t="shared" si="53"/>
        <v>0.11326023936998597</v>
      </c>
      <c r="AG669">
        <f t="shared" si="54"/>
        <v>0.30394829462372447</v>
      </c>
      <c r="AH669">
        <f>(Table134[[#This Row],[Survived]]-AG670)^2</f>
        <v>9.2384565804670415E-2</v>
      </c>
    </row>
    <row r="670" spans="1:34" x14ac:dyDescent="0.35">
      <c r="A670">
        <v>0</v>
      </c>
      <c r="B670" t="s">
        <v>9</v>
      </c>
      <c r="C670">
        <v>2</v>
      </c>
      <c r="D670" t="s">
        <v>8</v>
      </c>
      <c r="E670">
        <v>25</v>
      </c>
      <c r="F670" s="2">
        <v>13</v>
      </c>
      <c r="G670">
        <v>0</v>
      </c>
      <c r="H670">
        <v>0</v>
      </c>
      <c r="I670" s="3">
        <f>Table134[Age]/$E$1</f>
        <v>0.3125</v>
      </c>
      <c r="J670" s="3">
        <f>LOG10(Table134[Fare] + 1)</f>
        <v>1.146128035678238</v>
      </c>
      <c r="K670" s="5">
        <v>0</v>
      </c>
      <c r="L670">
        <v>1</v>
      </c>
      <c r="M670">
        <f t="shared" si="50"/>
        <v>1</v>
      </c>
      <c r="N670">
        <f t="shared" si="51"/>
        <v>0</v>
      </c>
      <c r="O670">
        <f>IF(Table134[Sex]="male",1,0)</f>
        <v>1</v>
      </c>
      <c r="P670">
        <v>1</v>
      </c>
      <c r="AC670" s="3">
        <f>SUMPRODUCT(Table134[[#This Row],[SibSp]:[Ones]],$R$4:$AA$4)</f>
        <v>0.1906880552537385</v>
      </c>
      <c r="AD670" s="3">
        <f>SUMPRODUCT(Table134[[#This Row],[SibSp]:[Ones]],$R$5:$AA$5)</f>
        <v>0.11326023936998597</v>
      </c>
      <c r="AE670">
        <f t="shared" si="52"/>
        <v>0.1906880552537385</v>
      </c>
      <c r="AF670">
        <f t="shared" si="53"/>
        <v>0.11326023936998597</v>
      </c>
      <c r="AG670">
        <f t="shared" si="54"/>
        <v>0.30394829462372447</v>
      </c>
      <c r="AH670">
        <f>(Table134[[#This Row],[Survived]]-AG671)^2</f>
        <v>9.2384565804670415E-2</v>
      </c>
    </row>
    <row r="671" spans="1:34" x14ac:dyDescent="0.35">
      <c r="A671">
        <v>0</v>
      </c>
      <c r="B671" t="s">
        <v>9</v>
      </c>
      <c r="C671">
        <v>3</v>
      </c>
      <c r="D671" t="s">
        <v>8</v>
      </c>
      <c r="F671" s="2">
        <v>7.7750000000000004</v>
      </c>
      <c r="G671">
        <v>0</v>
      </c>
      <c r="H671">
        <v>0</v>
      </c>
      <c r="I671" s="3">
        <f>Table134[Age]/$E$1</f>
        <v>0</v>
      </c>
      <c r="J671" s="3">
        <f>LOG10(Table134[Fare] + 1)</f>
        <v>0.94324712513786169</v>
      </c>
      <c r="K671" s="5">
        <v>0</v>
      </c>
      <c r="L671">
        <v>0</v>
      </c>
      <c r="M671">
        <f t="shared" si="50"/>
        <v>1</v>
      </c>
      <c r="N671">
        <f t="shared" si="51"/>
        <v>0</v>
      </c>
      <c r="O671">
        <f>IF(Table134[Sex]="male",1,0)</f>
        <v>1</v>
      </c>
      <c r="P671">
        <v>1</v>
      </c>
      <c r="AC671" s="3">
        <f>SUMPRODUCT(Table134[[#This Row],[SibSp]:[Ones]],$R$4:$AA$4)</f>
        <v>0.1906880552537385</v>
      </c>
      <c r="AD671" s="3">
        <f>SUMPRODUCT(Table134[[#This Row],[SibSp]:[Ones]],$R$5:$AA$5)</f>
        <v>0.11326023936998597</v>
      </c>
      <c r="AE671">
        <f t="shared" si="52"/>
        <v>0.1906880552537385</v>
      </c>
      <c r="AF671">
        <f t="shared" si="53"/>
        <v>0.11326023936998597</v>
      </c>
      <c r="AG671">
        <f t="shared" si="54"/>
        <v>0.30394829462372447</v>
      </c>
      <c r="AH671">
        <f>(Table134[[#This Row],[Survived]]-AG672)^2</f>
        <v>9.2384565804670415E-2</v>
      </c>
    </row>
    <row r="672" spans="1:34" x14ac:dyDescent="0.35">
      <c r="A672">
        <v>0</v>
      </c>
      <c r="B672" t="s">
        <v>9</v>
      </c>
      <c r="C672">
        <v>3</v>
      </c>
      <c r="D672" t="s">
        <v>8</v>
      </c>
      <c r="E672">
        <v>43</v>
      </c>
      <c r="F672" s="2">
        <v>8.0500000000000007</v>
      </c>
      <c r="G672">
        <v>0</v>
      </c>
      <c r="H672">
        <v>0</v>
      </c>
      <c r="I672" s="3">
        <f>Table134[Age]/$E$1</f>
        <v>0.53749999999999998</v>
      </c>
      <c r="J672" s="3">
        <f>LOG10(Table134[Fare] + 1)</f>
        <v>0.9566485792052033</v>
      </c>
      <c r="K672" s="5">
        <v>0</v>
      </c>
      <c r="L672">
        <v>0</v>
      </c>
      <c r="M672">
        <f t="shared" si="50"/>
        <v>1</v>
      </c>
      <c r="N672">
        <f t="shared" si="51"/>
        <v>0</v>
      </c>
      <c r="O672">
        <f>IF(Table134[Sex]="male",1,0)</f>
        <v>1</v>
      </c>
      <c r="P672">
        <v>1</v>
      </c>
      <c r="AC672" s="3">
        <f>SUMPRODUCT(Table134[[#This Row],[SibSp]:[Ones]],$R$4:$AA$4)</f>
        <v>0.1906880552537385</v>
      </c>
      <c r="AD672" s="3">
        <f>SUMPRODUCT(Table134[[#This Row],[SibSp]:[Ones]],$R$5:$AA$5)</f>
        <v>0.11326023936998597</v>
      </c>
      <c r="AE672">
        <f t="shared" si="52"/>
        <v>0.1906880552537385</v>
      </c>
      <c r="AF672">
        <f t="shared" si="53"/>
        <v>0.11326023936998597</v>
      </c>
      <c r="AG672">
        <f t="shared" si="54"/>
        <v>0.30394829462372447</v>
      </c>
      <c r="AH672">
        <f>(Table134[[#This Row],[Survived]]-AG673)^2</f>
        <v>0.1892208740492948</v>
      </c>
    </row>
    <row r="673" spans="1:34" x14ac:dyDescent="0.35">
      <c r="A673">
        <v>1</v>
      </c>
      <c r="B673" t="s">
        <v>9</v>
      </c>
      <c r="C673">
        <v>1</v>
      </c>
      <c r="D673" t="s">
        <v>10</v>
      </c>
      <c r="F673" s="2">
        <v>52</v>
      </c>
      <c r="G673">
        <v>1</v>
      </c>
      <c r="H673">
        <v>0</v>
      </c>
      <c r="I673" s="3">
        <f>Table134[Age]/$E$1</f>
        <v>0</v>
      </c>
      <c r="J673" s="3">
        <f>LOG10(Table134[Fare] + 1)</f>
        <v>1.7242758696007889</v>
      </c>
      <c r="K673" s="5">
        <v>1</v>
      </c>
      <c r="L673">
        <v>0</v>
      </c>
      <c r="M673">
        <f t="shared" si="50"/>
        <v>1</v>
      </c>
      <c r="N673">
        <f t="shared" si="51"/>
        <v>0</v>
      </c>
      <c r="O673">
        <f>IF(Table134[Sex]="male",1,0)</f>
        <v>0</v>
      </c>
      <c r="P673">
        <v>1</v>
      </c>
      <c r="AC673" s="3">
        <f>SUMPRODUCT(Table134[[#This Row],[SibSp]:[Ones]],$R$4:$AA$4)</f>
        <v>0.24535070342085169</v>
      </c>
      <c r="AD673" s="3">
        <f>SUMPRODUCT(Table134[[#This Row],[SibSp]:[Ones]],$R$5:$AA$5)</f>
        <v>0.18964455408122133</v>
      </c>
      <c r="AE673">
        <f t="shared" si="52"/>
        <v>0.24535070342085169</v>
      </c>
      <c r="AF673">
        <f t="shared" si="53"/>
        <v>0.18964455408122133</v>
      </c>
      <c r="AG673">
        <f t="shared" si="54"/>
        <v>0.43499525750207302</v>
      </c>
      <c r="AH673">
        <f>(Table134[[#This Row],[Survived]]-AG674)^2</f>
        <v>0.38453611653441228</v>
      </c>
    </row>
    <row r="674" spans="1:34" x14ac:dyDescent="0.35">
      <c r="A674">
        <v>1</v>
      </c>
      <c r="B674" t="s">
        <v>9</v>
      </c>
      <c r="C674">
        <v>2</v>
      </c>
      <c r="D674" t="s">
        <v>10</v>
      </c>
      <c r="E674">
        <v>40</v>
      </c>
      <c r="F674" s="2">
        <v>39</v>
      </c>
      <c r="G674">
        <v>1</v>
      </c>
      <c r="H674">
        <v>1</v>
      </c>
      <c r="I674" s="3">
        <f>Table134[Age]/$E$1</f>
        <v>0.5</v>
      </c>
      <c r="J674" s="3">
        <f>LOG10(Table134[Fare] + 1)</f>
        <v>1.6020599913279623</v>
      </c>
      <c r="K674" s="5">
        <v>0</v>
      </c>
      <c r="L674">
        <v>1</v>
      </c>
      <c r="M674">
        <f t="shared" si="50"/>
        <v>1</v>
      </c>
      <c r="N674">
        <f t="shared" si="51"/>
        <v>0</v>
      </c>
      <c r="O674">
        <f>IF(Table134[Sex]="male",1,0)</f>
        <v>0</v>
      </c>
      <c r="P674">
        <v>1</v>
      </c>
      <c r="AC674" s="3">
        <f>SUMPRODUCT(Table134[[#This Row],[SibSp]:[Ones]],$R$4:$AA$4)</f>
        <v>0.26662999894712269</v>
      </c>
      <c r="AD674" s="3">
        <f>SUMPRODUCT(Table134[[#This Row],[SibSp]:[Ones]],$R$5:$AA$5)</f>
        <v>0.11326023936998597</v>
      </c>
      <c r="AE674">
        <f t="shared" si="52"/>
        <v>0.26662999894712269</v>
      </c>
      <c r="AF674">
        <f t="shared" si="53"/>
        <v>0.11326023936998597</v>
      </c>
      <c r="AG674">
        <f t="shared" si="54"/>
        <v>0.37989023831710866</v>
      </c>
      <c r="AH674">
        <f>(Table134[[#This Row],[Survived]]-AG675)^2</f>
        <v>0.31923035904514879</v>
      </c>
    </row>
    <row r="675" spans="1:34" x14ac:dyDescent="0.35">
      <c r="A675">
        <v>0</v>
      </c>
      <c r="B675" t="s">
        <v>9</v>
      </c>
      <c r="C675">
        <v>1</v>
      </c>
      <c r="D675" t="s">
        <v>8</v>
      </c>
      <c r="E675">
        <v>31</v>
      </c>
      <c r="F675" s="2">
        <v>52</v>
      </c>
      <c r="G675">
        <v>1</v>
      </c>
      <c r="H675">
        <v>0</v>
      </c>
      <c r="I675" s="3">
        <f>Table134[Age]/$E$1</f>
        <v>0.38750000000000001</v>
      </c>
      <c r="J675" s="3">
        <f>LOG10(Table134[Fare] + 1)</f>
        <v>1.7242758696007889</v>
      </c>
      <c r="K675" s="5">
        <v>1</v>
      </c>
      <c r="L675">
        <v>0</v>
      </c>
      <c r="M675">
        <f t="shared" si="50"/>
        <v>1</v>
      </c>
      <c r="N675">
        <f t="shared" si="51"/>
        <v>0</v>
      </c>
      <c r="O675">
        <f>IF(Table134[Sex]="male",1,0)</f>
        <v>1</v>
      </c>
      <c r="P675">
        <v>1</v>
      </c>
      <c r="AC675" s="3">
        <f>SUMPRODUCT(Table134[[#This Row],[SibSp]:[Ones]],$R$4:$AA$4)</f>
        <v>0.24535070342085169</v>
      </c>
      <c r="AD675" s="3">
        <f>SUMPRODUCT(Table134[[#This Row],[SibSp]:[Ones]],$R$5:$AA$5)</f>
        <v>0.18964455408122133</v>
      </c>
      <c r="AE675">
        <f t="shared" si="52"/>
        <v>0.24535070342085169</v>
      </c>
      <c r="AF675">
        <f t="shared" si="53"/>
        <v>0.18964455408122133</v>
      </c>
      <c r="AG675">
        <f t="shared" si="54"/>
        <v>0.43499525750207302</v>
      </c>
      <c r="AH675">
        <f>(Table134[[#This Row],[Survived]]-AG676)^2</f>
        <v>9.2384565804670415E-2</v>
      </c>
    </row>
    <row r="676" spans="1:34" x14ac:dyDescent="0.35">
      <c r="A676">
        <v>0</v>
      </c>
      <c r="B676" t="s">
        <v>9</v>
      </c>
      <c r="C676">
        <v>2</v>
      </c>
      <c r="D676" t="s">
        <v>8</v>
      </c>
      <c r="E676">
        <v>70</v>
      </c>
      <c r="F676" s="2">
        <v>10.5</v>
      </c>
      <c r="G676">
        <v>0</v>
      </c>
      <c r="H676">
        <v>0</v>
      </c>
      <c r="I676" s="3">
        <f>Table134[Age]/$E$1</f>
        <v>0.875</v>
      </c>
      <c r="J676" s="3">
        <f>LOG10(Table134[Fare] + 1)</f>
        <v>1.0606978403536116</v>
      </c>
      <c r="K676" s="5">
        <v>0</v>
      </c>
      <c r="L676">
        <v>1</v>
      </c>
      <c r="M676">
        <f t="shared" si="50"/>
        <v>1</v>
      </c>
      <c r="N676">
        <f t="shared" si="51"/>
        <v>0</v>
      </c>
      <c r="O676">
        <f>IF(Table134[Sex]="male",1,0)</f>
        <v>1</v>
      </c>
      <c r="P676">
        <v>1</v>
      </c>
      <c r="AC676" s="3">
        <f>SUMPRODUCT(Table134[[#This Row],[SibSp]:[Ones]],$R$4:$AA$4)</f>
        <v>0.1906880552537385</v>
      </c>
      <c r="AD676" s="3">
        <f>SUMPRODUCT(Table134[[#This Row],[SibSp]:[Ones]],$R$5:$AA$5)</f>
        <v>0.11326023936998597</v>
      </c>
      <c r="AE676">
        <f t="shared" si="52"/>
        <v>0.1906880552537385</v>
      </c>
      <c r="AF676">
        <f t="shared" si="53"/>
        <v>0.11326023936998597</v>
      </c>
      <c r="AG676">
        <f t="shared" si="54"/>
        <v>0.30394829462372447</v>
      </c>
      <c r="AH676">
        <f>(Table134[[#This Row],[Survived]]-AG677)^2</f>
        <v>9.2384565804670415E-2</v>
      </c>
    </row>
    <row r="677" spans="1:34" x14ac:dyDescent="0.35">
      <c r="A677">
        <v>1</v>
      </c>
      <c r="B677" t="s">
        <v>9</v>
      </c>
      <c r="C677">
        <v>2</v>
      </c>
      <c r="D677" t="s">
        <v>8</v>
      </c>
      <c r="E677">
        <v>31</v>
      </c>
      <c r="F677" s="2">
        <v>13</v>
      </c>
      <c r="G677">
        <v>0</v>
      </c>
      <c r="H677">
        <v>0</v>
      </c>
      <c r="I677" s="3">
        <f>Table134[Age]/$E$1</f>
        <v>0.38750000000000001</v>
      </c>
      <c r="J677" s="3">
        <f>LOG10(Table134[Fare] + 1)</f>
        <v>1.146128035678238</v>
      </c>
      <c r="K677" s="5">
        <v>0</v>
      </c>
      <c r="L677">
        <v>1</v>
      </c>
      <c r="M677">
        <f t="shared" si="50"/>
        <v>1</v>
      </c>
      <c r="N677">
        <f t="shared" si="51"/>
        <v>0</v>
      </c>
      <c r="O677">
        <f>IF(Table134[Sex]="male",1,0)</f>
        <v>1</v>
      </c>
      <c r="P677">
        <v>1</v>
      </c>
      <c r="AC677" s="3">
        <f>SUMPRODUCT(Table134[[#This Row],[SibSp]:[Ones]],$R$4:$AA$4)</f>
        <v>0.1906880552537385</v>
      </c>
      <c r="AD677" s="3">
        <f>SUMPRODUCT(Table134[[#This Row],[SibSp]:[Ones]],$R$5:$AA$5)</f>
        <v>0.11326023936998597</v>
      </c>
      <c r="AE677">
        <f t="shared" si="52"/>
        <v>0.1906880552537385</v>
      </c>
      <c r="AF677">
        <f t="shared" si="53"/>
        <v>0.11326023936998597</v>
      </c>
      <c r="AG677">
        <f t="shared" si="54"/>
        <v>0.30394829462372447</v>
      </c>
      <c r="AH677">
        <f>(Table134[[#This Row],[Survived]]-AG678)^2</f>
        <v>0.48448797655722153</v>
      </c>
    </row>
    <row r="678" spans="1:34" x14ac:dyDescent="0.35">
      <c r="A678">
        <v>0</v>
      </c>
      <c r="B678" t="s">
        <v>9</v>
      </c>
      <c r="C678">
        <v>2</v>
      </c>
      <c r="D678" t="s">
        <v>8</v>
      </c>
      <c r="F678" s="2">
        <v>0</v>
      </c>
      <c r="G678">
        <v>0</v>
      </c>
      <c r="H678">
        <v>0</v>
      </c>
      <c r="I678" s="3">
        <f>Table134[Age]/$E$1</f>
        <v>0</v>
      </c>
      <c r="J678" s="3">
        <f>LOG10(Table134[Fare] + 1)</f>
        <v>0</v>
      </c>
      <c r="K678" s="5">
        <v>0</v>
      </c>
      <c r="L678">
        <v>1</v>
      </c>
      <c r="M678">
        <f t="shared" si="50"/>
        <v>1</v>
      </c>
      <c r="N678">
        <f t="shared" si="51"/>
        <v>0</v>
      </c>
      <c r="O678">
        <f>IF(Table134[Sex]="male",1,0)</f>
        <v>1</v>
      </c>
      <c r="P678">
        <v>1</v>
      </c>
      <c r="AC678" s="3">
        <f>SUMPRODUCT(Table134[[#This Row],[SibSp]:[Ones]],$R$4:$AA$4)</f>
        <v>0.1906880552537385</v>
      </c>
      <c r="AD678" s="3">
        <f>SUMPRODUCT(Table134[[#This Row],[SibSp]:[Ones]],$R$5:$AA$5)</f>
        <v>0.11326023936998597</v>
      </c>
      <c r="AE678">
        <f t="shared" si="52"/>
        <v>0.1906880552537385</v>
      </c>
      <c r="AF678">
        <f t="shared" si="53"/>
        <v>0.11326023936998597</v>
      </c>
      <c r="AG678">
        <f t="shared" si="54"/>
        <v>0.30394829462372447</v>
      </c>
      <c r="AH678">
        <f>(Table134[[#This Row],[Survived]]-AG679)^2</f>
        <v>9.2384565804670415E-2</v>
      </c>
    </row>
    <row r="679" spans="1:34" x14ac:dyDescent="0.35">
      <c r="A679">
        <v>0</v>
      </c>
      <c r="B679" t="s">
        <v>9</v>
      </c>
      <c r="C679">
        <v>3</v>
      </c>
      <c r="D679" t="s">
        <v>8</v>
      </c>
      <c r="E679">
        <v>18</v>
      </c>
      <c r="F679" s="2">
        <v>7.7750000000000004</v>
      </c>
      <c r="G679">
        <v>0</v>
      </c>
      <c r="H679">
        <v>0</v>
      </c>
      <c r="I679" s="3">
        <f>Table134[Age]/$E$1</f>
        <v>0.22500000000000001</v>
      </c>
      <c r="J679" s="3">
        <f>LOG10(Table134[Fare] + 1)</f>
        <v>0.94324712513786169</v>
      </c>
      <c r="K679" s="5">
        <v>0</v>
      </c>
      <c r="L679">
        <v>0</v>
      </c>
      <c r="M679">
        <f t="shared" si="50"/>
        <v>1</v>
      </c>
      <c r="N679">
        <f t="shared" si="51"/>
        <v>0</v>
      </c>
      <c r="O679">
        <f>IF(Table134[Sex]="male",1,0)</f>
        <v>1</v>
      </c>
      <c r="P679">
        <v>1</v>
      </c>
      <c r="AC679" s="3">
        <f>SUMPRODUCT(Table134[[#This Row],[SibSp]:[Ones]],$R$4:$AA$4)</f>
        <v>0.1906880552537385</v>
      </c>
      <c r="AD679" s="3">
        <f>SUMPRODUCT(Table134[[#This Row],[SibSp]:[Ones]],$R$5:$AA$5)</f>
        <v>0.11326023936998597</v>
      </c>
      <c r="AE679">
        <f t="shared" si="52"/>
        <v>0.1906880552537385</v>
      </c>
      <c r="AF679">
        <f t="shared" si="53"/>
        <v>0.11326023936998597</v>
      </c>
      <c r="AG679">
        <f t="shared" si="54"/>
        <v>0.30394829462372447</v>
      </c>
      <c r="AH679">
        <f>(Table134[[#This Row],[Survived]]-AG680)^2</f>
        <v>9.2384565804670415E-2</v>
      </c>
    </row>
    <row r="680" spans="1:34" x14ac:dyDescent="0.35">
      <c r="A680">
        <v>0</v>
      </c>
      <c r="B680" t="s">
        <v>9</v>
      </c>
      <c r="C680">
        <v>3</v>
      </c>
      <c r="D680" t="s">
        <v>8</v>
      </c>
      <c r="E680">
        <v>24.5</v>
      </c>
      <c r="F680" s="2">
        <v>8.0500000000000007</v>
      </c>
      <c r="G680">
        <v>0</v>
      </c>
      <c r="H680">
        <v>0</v>
      </c>
      <c r="I680" s="3">
        <f>Table134[Age]/$E$1</f>
        <v>0.30625000000000002</v>
      </c>
      <c r="J680" s="3">
        <f>LOG10(Table134[Fare] + 1)</f>
        <v>0.9566485792052033</v>
      </c>
      <c r="K680" s="5">
        <v>0</v>
      </c>
      <c r="L680">
        <v>0</v>
      </c>
      <c r="M680">
        <f t="shared" si="50"/>
        <v>1</v>
      </c>
      <c r="N680">
        <f t="shared" si="51"/>
        <v>0</v>
      </c>
      <c r="O680">
        <f>IF(Table134[Sex]="male",1,0)</f>
        <v>1</v>
      </c>
      <c r="P680">
        <v>1</v>
      </c>
      <c r="AC680" s="3">
        <f>SUMPRODUCT(Table134[[#This Row],[SibSp]:[Ones]],$R$4:$AA$4)</f>
        <v>0.1906880552537385</v>
      </c>
      <c r="AD680" s="3">
        <f>SUMPRODUCT(Table134[[#This Row],[SibSp]:[Ones]],$R$5:$AA$5)</f>
        <v>0.11326023936998597</v>
      </c>
      <c r="AE680">
        <f t="shared" si="52"/>
        <v>0.1906880552537385</v>
      </c>
      <c r="AF680">
        <f t="shared" si="53"/>
        <v>0.11326023936998597</v>
      </c>
      <c r="AG680">
        <f t="shared" si="54"/>
        <v>0.30394829462372447</v>
      </c>
      <c r="AH680">
        <f>(Table134[[#This Row],[Survived]]-AG681)^2</f>
        <v>7.714228793562064E-2</v>
      </c>
    </row>
    <row r="681" spans="1:34" x14ac:dyDescent="0.35">
      <c r="A681">
        <v>1</v>
      </c>
      <c r="B681" t="s">
        <v>9</v>
      </c>
      <c r="C681">
        <v>3</v>
      </c>
      <c r="D681" t="s">
        <v>10</v>
      </c>
      <c r="E681">
        <v>18</v>
      </c>
      <c r="F681" s="2">
        <v>9.8416999999999994</v>
      </c>
      <c r="G681">
        <v>0</v>
      </c>
      <c r="H681">
        <v>0</v>
      </c>
      <c r="I681" s="3">
        <f>Table134[Age]/$E$1</f>
        <v>0.22500000000000001</v>
      </c>
      <c r="J681" s="3">
        <f>LOG10(Table134[Fare] + 1)</f>
        <v>1.0350973857754964</v>
      </c>
      <c r="K681" s="5">
        <v>0</v>
      </c>
      <c r="L681">
        <v>0</v>
      </c>
      <c r="M681">
        <f t="shared" si="50"/>
        <v>0</v>
      </c>
      <c r="N681">
        <f t="shared" si="51"/>
        <v>1</v>
      </c>
      <c r="O681">
        <f>IF(Table134[Sex]="male",1,0)</f>
        <v>0</v>
      </c>
      <c r="P681">
        <v>1</v>
      </c>
      <c r="AC681" s="3">
        <f>SUMPRODUCT(Table134[[#This Row],[SibSp]:[Ones]],$R$4:$AA$4)</f>
        <v>0.16691798953052778</v>
      </c>
      <c r="AD681" s="3">
        <f>SUMPRODUCT(Table134[[#This Row],[SibSp]:[Ones]],$R$5:$AA$5)</f>
        <v>0.11082701570920761</v>
      </c>
      <c r="AE681">
        <f t="shared" si="52"/>
        <v>0.16691798953052778</v>
      </c>
      <c r="AF681">
        <f t="shared" si="53"/>
        <v>0.11082701570920761</v>
      </c>
      <c r="AG681">
        <f t="shared" si="54"/>
        <v>0.27774500523973539</v>
      </c>
      <c r="AH681">
        <f>(Table134[[#This Row],[Survived]]-AG682)^2</f>
        <v>7.1077336953404679E-2</v>
      </c>
    </row>
    <row r="682" spans="1:34" x14ac:dyDescent="0.35">
      <c r="A682">
        <v>0</v>
      </c>
      <c r="B682" t="s">
        <v>9</v>
      </c>
      <c r="C682">
        <v>3</v>
      </c>
      <c r="D682" t="s">
        <v>10</v>
      </c>
      <c r="E682">
        <v>43</v>
      </c>
      <c r="F682" s="2">
        <v>46.9</v>
      </c>
      <c r="G682">
        <v>1</v>
      </c>
      <c r="H682">
        <v>6</v>
      </c>
      <c r="I682" s="3">
        <f>Table134[Age]/$E$1</f>
        <v>0.53749999999999998</v>
      </c>
      <c r="J682" s="3">
        <f>LOG10(Table134[Fare] + 1)</f>
        <v>1.6803355134145632</v>
      </c>
      <c r="K682" s="5">
        <v>0</v>
      </c>
      <c r="L682">
        <v>0</v>
      </c>
      <c r="M682">
        <f t="shared" si="50"/>
        <v>0</v>
      </c>
      <c r="N682">
        <f t="shared" si="51"/>
        <v>0</v>
      </c>
      <c r="O682">
        <f>IF(Table134[Sex]="male",1,0)</f>
        <v>0</v>
      </c>
      <c r="P682">
        <v>1</v>
      </c>
      <c r="AC682" s="3">
        <f>SUMPRODUCT(Table134[[#This Row],[SibSp]:[Ones]],$R$4:$AA$4)</f>
        <v>0.62256965169083278</v>
      </c>
      <c r="AD682" s="3">
        <f>SUMPRODUCT(Table134[[#This Row],[SibSp]:[Ones]],$R$5:$AA$5)</f>
        <v>0.11082701570920761</v>
      </c>
      <c r="AE682">
        <f t="shared" si="52"/>
        <v>0.62256965169083278</v>
      </c>
      <c r="AF682">
        <f t="shared" si="53"/>
        <v>0.11082701570920761</v>
      </c>
      <c r="AG682">
        <f t="shared" si="54"/>
        <v>0.73339666740004039</v>
      </c>
      <c r="AH682">
        <f>(Table134[[#This Row],[Survived]]-AG683)^2</f>
        <v>0.23496696526004818</v>
      </c>
    </row>
    <row r="683" spans="1:34" x14ac:dyDescent="0.35">
      <c r="A683">
        <v>1</v>
      </c>
      <c r="B683" t="s">
        <v>11</v>
      </c>
      <c r="C683">
        <v>1</v>
      </c>
      <c r="D683" t="s">
        <v>8</v>
      </c>
      <c r="E683">
        <v>36</v>
      </c>
      <c r="F683" s="2">
        <v>512.32920000000001</v>
      </c>
      <c r="G683">
        <v>0</v>
      </c>
      <c r="H683">
        <v>1</v>
      </c>
      <c r="I683" s="3">
        <f>Table134[Age]/$E$1</f>
        <v>0.45</v>
      </c>
      <c r="J683" s="3">
        <f>LOG10(Table134[Fare] + 1)</f>
        <v>2.7103959691861146</v>
      </c>
      <c r="K683" s="5">
        <v>1</v>
      </c>
      <c r="L683">
        <v>0</v>
      </c>
      <c r="M683">
        <f t="shared" si="50"/>
        <v>0</v>
      </c>
      <c r="N683">
        <f t="shared" si="51"/>
        <v>1</v>
      </c>
      <c r="O683">
        <f>IF(Table134[Sex]="male",1,0)</f>
        <v>1</v>
      </c>
      <c r="P683">
        <v>1</v>
      </c>
      <c r="AC683" s="3">
        <f>SUMPRODUCT(Table134[[#This Row],[SibSp]:[Ones]],$R$4:$AA$4)</f>
        <v>0.29752258139102516</v>
      </c>
      <c r="AD683" s="3">
        <f>SUMPRODUCT(Table134[[#This Row],[SibSp]:[Ones]],$R$5:$AA$5)</f>
        <v>0.18721133042044297</v>
      </c>
      <c r="AE683">
        <f t="shared" si="52"/>
        <v>0.29752258139102516</v>
      </c>
      <c r="AF683">
        <f t="shared" si="53"/>
        <v>0.18721133042044297</v>
      </c>
      <c r="AG683">
        <f t="shared" si="54"/>
        <v>0.48473391181146813</v>
      </c>
      <c r="AH683">
        <f>(Table134[[#This Row],[Survived]]-AG684)^2</f>
        <v>0.48448797655722153</v>
      </c>
    </row>
    <row r="684" spans="1:34" x14ac:dyDescent="0.35">
      <c r="A684">
        <v>0</v>
      </c>
      <c r="B684" t="s">
        <v>12</v>
      </c>
      <c r="C684">
        <v>3</v>
      </c>
      <c r="D684" t="s">
        <v>10</v>
      </c>
      <c r="F684" s="2">
        <v>8.1374999999999993</v>
      </c>
      <c r="G684">
        <v>0</v>
      </c>
      <c r="H684">
        <v>0</v>
      </c>
      <c r="I684" s="3">
        <f>Table134[Age]/$E$1</f>
        <v>0</v>
      </c>
      <c r="J684" s="3">
        <f>LOG10(Table134[Fare] + 1)</f>
        <v>0.96082738996591688</v>
      </c>
      <c r="K684" s="5">
        <v>0</v>
      </c>
      <c r="L684">
        <v>0</v>
      </c>
      <c r="M684">
        <f t="shared" si="50"/>
        <v>1</v>
      </c>
      <c r="N684">
        <f t="shared" si="51"/>
        <v>0</v>
      </c>
      <c r="O684">
        <f>IF(Table134[Sex]="male",1,0)</f>
        <v>0</v>
      </c>
      <c r="P684">
        <v>1</v>
      </c>
      <c r="AC684" s="3">
        <f>SUMPRODUCT(Table134[[#This Row],[SibSp]:[Ones]],$R$4:$AA$4)</f>
        <v>0.1906880552537385</v>
      </c>
      <c r="AD684" s="3">
        <f>SUMPRODUCT(Table134[[#This Row],[SibSp]:[Ones]],$R$5:$AA$5)</f>
        <v>0.11326023936998597</v>
      </c>
      <c r="AE684">
        <f t="shared" si="52"/>
        <v>0.1906880552537385</v>
      </c>
      <c r="AF684">
        <f t="shared" si="53"/>
        <v>0.11326023936998597</v>
      </c>
      <c r="AG684">
        <f t="shared" si="54"/>
        <v>0.30394829462372447</v>
      </c>
      <c r="AH684">
        <f>(Table134[[#This Row],[Survived]]-AG685)^2</f>
        <v>0.1892208740492948</v>
      </c>
    </row>
    <row r="685" spans="1:34" x14ac:dyDescent="0.35">
      <c r="A685">
        <v>1</v>
      </c>
      <c r="B685" t="s">
        <v>11</v>
      </c>
      <c r="C685">
        <v>1</v>
      </c>
      <c r="D685" t="s">
        <v>8</v>
      </c>
      <c r="E685">
        <v>27</v>
      </c>
      <c r="F685" s="2">
        <v>76.729200000000006</v>
      </c>
      <c r="G685">
        <v>0</v>
      </c>
      <c r="H685">
        <v>0</v>
      </c>
      <c r="I685" s="3">
        <f>Table134[Age]/$E$1</f>
        <v>0.33750000000000002</v>
      </c>
      <c r="J685" s="3">
        <f>LOG10(Table134[Fare] + 1)</f>
        <v>1.8905841979078102</v>
      </c>
      <c r="K685" s="5">
        <v>1</v>
      </c>
      <c r="L685">
        <v>0</v>
      </c>
      <c r="M685">
        <f t="shared" si="50"/>
        <v>1</v>
      </c>
      <c r="N685">
        <f t="shared" si="51"/>
        <v>0</v>
      </c>
      <c r="O685">
        <f>IF(Table134[Sex]="male",1,0)</f>
        <v>1</v>
      </c>
      <c r="P685">
        <v>1</v>
      </c>
      <c r="AC685" s="3">
        <f>SUMPRODUCT(Table134[[#This Row],[SibSp]:[Ones]],$R$4:$AA$4)</f>
        <v>0.24535070342085169</v>
      </c>
      <c r="AD685" s="3">
        <f>SUMPRODUCT(Table134[[#This Row],[SibSp]:[Ones]],$R$5:$AA$5)</f>
        <v>0.18964455408122133</v>
      </c>
      <c r="AE685">
        <f t="shared" si="52"/>
        <v>0.24535070342085169</v>
      </c>
      <c r="AF685">
        <f t="shared" si="53"/>
        <v>0.18964455408122133</v>
      </c>
      <c r="AG685">
        <f t="shared" si="54"/>
        <v>0.43499525750207302</v>
      </c>
      <c r="AH685">
        <f>(Table134[[#This Row],[Survived]]-AG686)^2</f>
        <v>0.48448797655722153</v>
      </c>
    </row>
    <row r="686" spans="1:34" x14ac:dyDescent="0.35">
      <c r="A686">
        <v>0</v>
      </c>
      <c r="B686" t="s">
        <v>9</v>
      </c>
      <c r="C686">
        <v>3</v>
      </c>
      <c r="D686" t="s">
        <v>8</v>
      </c>
      <c r="E686">
        <v>20</v>
      </c>
      <c r="F686" s="2">
        <v>9.2249999999999996</v>
      </c>
      <c r="G686">
        <v>0</v>
      </c>
      <c r="H686">
        <v>0</v>
      </c>
      <c r="I686" s="3">
        <f>Table134[Age]/$E$1</f>
        <v>0.25</v>
      </c>
      <c r="J686" s="3">
        <f>LOG10(Table134[Fare] + 1)</f>
        <v>1.0096633166793794</v>
      </c>
      <c r="K686" s="5">
        <v>0</v>
      </c>
      <c r="L686">
        <v>0</v>
      </c>
      <c r="M686">
        <f t="shared" si="50"/>
        <v>1</v>
      </c>
      <c r="N686">
        <f t="shared" si="51"/>
        <v>0</v>
      </c>
      <c r="O686">
        <f>IF(Table134[Sex]="male",1,0)</f>
        <v>1</v>
      </c>
      <c r="P686">
        <v>1</v>
      </c>
      <c r="AC686" s="3">
        <f>SUMPRODUCT(Table134[[#This Row],[SibSp]:[Ones]],$R$4:$AA$4)</f>
        <v>0.1906880552537385</v>
      </c>
      <c r="AD686" s="3">
        <f>SUMPRODUCT(Table134[[#This Row],[SibSp]:[Ones]],$R$5:$AA$5)</f>
        <v>0.11326023936998597</v>
      </c>
      <c r="AE686">
        <f t="shared" si="52"/>
        <v>0.1906880552537385</v>
      </c>
      <c r="AF686">
        <f t="shared" si="53"/>
        <v>0.11326023936998597</v>
      </c>
      <c r="AG686">
        <f t="shared" si="54"/>
        <v>0.30394829462372447</v>
      </c>
      <c r="AH686">
        <f>(Table134[[#This Row],[Survived]]-AG687)^2</f>
        <v>0.18458098537947587</v>
      </c>
    </row>
    <row r="687" spans="1:34" x14ac:dyDescent="0.35">
      <c r="A687">
        <v>0</v>
      </c>
      <c r="B687" t="s">
        <v>9</v>
      </c>
      <c r="C687">
        <v>3</v>
      </c>
      <c r="D687" t="s">
        <v>8</v>
      </c>
      <c r="E687">
        <v>14</v>
      </c>
      <c r="F687" s="2">
        <v>46.9</v>
      </c>
      <c r="G687">
        <v>5</v>
      </c>
      <c r="H687">
        <v>2</v>
      </c>
      <c r="I687" s="3">
        <f>Table134[Age]/$E$1</f>
        <v>0.17499999999999999</v>
      </c>
      <c r="J687" s="3">
        <f>LOG10(Table134[Fare] + 1)</f>
        <v>1.6803355134145632</v>
      </c>
      <c r="K687" s="5">
        <v>0</v>
      </c>
      <c r="L687">
        <v>0</v>
      </c>
      <c r="M687">
        <f t="shared" si="50"/>
        <v>0</v>
      </c>
      <c r="N687">
        <f t="shared" si="51"/>
        <v>1</v>
      </c>
      <c r="O687">
        <f>IF(Table134[Sex]="male",1,0)</f>
        <v>1</v>
      </c>
      <c r="P687">
        <v>1</v>
      </c>
      <c r="AC687" s="3">
        <f>SUMPRODUCT(Table134[[#This Row],[SibSp]:[Ones]],$R$4:$AA$4)</f>
        <v>0.31880187691729611</v>
      </c>
      <c r="AD687" s="3">
        <f>SUMPRODUCT(Table134[[#This Row],[SibSp]:[Ones]],$R$5:$AA$5)</f>
        <v>0.11082701570920761</v>
      </c>
      <c r="AE687">
        <f t="shared" si="52"/>
        <v>0.31880187691729611</v>
      </c>
      <c r="AF687">
        <f t="shared" si="53"/>
        <v>0.11082701570920761</v>
      </c>
      <c r="AG687">
        <f t="shared" si="54"/>
        <v>0.42962889262650372</v>
      </c>
      <c r="AH687">
        <f>(Table134[[#This Row],[Survived]]-AG688)^2</f>
        <v>0.1443165931686296</v>
      </c>
    </row>
    <row r="688" spans="1:34" x14ac:dyDescent="0.35">
      <c r="A688">
        <v>0</v>
      </c>
      <c r="B688" t="s">
        <v>9</v>
      </c>
      <c r="C688">
        <v>2</v>
      </c>
      <c r="D688" t="s">
        <v>8</v>
      </c>
      <c r="E688">
        <v>60</v>
      </c>
      <c r="F688" s="2">
        <v>39</v>
      </c>
      <c r="G688">
        <v>1</v>
      </c>
      <c r="H688">
        <v>1</v>
      </c>
      <c r="I688" s="3">
        <f>Table134[Age]/$E$1</f>
        <v>0.75</v>
      </c>
      <c r="J688" s="3">
        <f>LOG10(Table134[Fare] + 1)</f>
        <v>1.6020599913279623</v>
      </c>
      <c r="K688" s="5">
        <v>0</v>
      </c>
      <c r="L688">
        <v>1</v>
      </c>
      <c r="M688">
        <f t="shared" si="50"/>
        <v>1</v>
      </c>
      <c r="N688">
        <f t="shared" si="51"/>
        <v>0</v>
      </c>
      <c r="O688">
        <f>IF(Table134[Sex]="male",1,0)</f>
        <v>1</v>
      </c>
      <c r="P688">
        <v>1</v>
      </c>
      <c r="AC688" s="3">
        <f>SUMPRODUCT(Table134[[#This Row],[SibSp]:[Ones]],$R$4:$AA$4)</f>
        <v>0.26662999894712269</v>
      </c>
      <c r="AD688" s="3">
        <f>SUMPRODUCT(Table134[[#This Row],[SibSp]:[Ones]],$R$5:$AA$5)</f>
        <v>0.11326023936998597</v>
      </c>
      <c r="AE688">
        <f t="shared" si="52"/>
        <v>0.26662999894712269</v>
      </c>
      <c r="AF688">
        <f t="shared" si="53"/>
        <v>0.11326023936998597</v>
      </c>
      <c r="AG688">
        <f t="shared" si="54"/>
        <v>0.37989023831710866</v>
      </c>
      <c r="AH688">
        <f>(Table134[[#This Row],[Survived]]-AG689)^2</f>
        <v>0.20778297815644703</v>
      </c>
    </row>
    <row r="689" spans="1:34" x14ac:dyDescent="0.35">
      <c r="A689">
        <v>0</v>
      </c>
      <c r="B689" t="s">
        <v>11</v>
      </c>
      <c r="C689">
        <v>2</v>
      </c>
      <c r="D689" t="s">
        <v>8</v>
      </c>
      <c r="E689">
        <v>25</v>
      </c>
      <c r="F689" s="2">
        <v>41.5792</v>
      </c>
      <c r="G689">
        <v>1</v>
      </c>
      <c r="H689">
        <v>2</v>
      </c>
      <c r="I689" s="3">
        <f>Table134[Age]/$E$1</f>
        <v>0.3125</v>
      </c>
      <c r="J689" s="3">
        <f>LOG10(Table134[Fare] + 1)</f>
        <v>1.6291974974299364</v>
      </c>
      <c r="K689" s="5">
        <v>0</v>
      </c>
      <c r="L689">
        <v>1</v>
      </c>
      <c r="M689">
        <f t="shared" si="50"/>
        <v>1</v>
      </c>
      <c r="N689">
        <f t="shared" si="51"/>
        <v>0</v>
      </c>
      <c r="O689">
        <f>IF(Table134[Sex]="male",1,0)</f>
        <v>1</v>
      </c>
      <c r="P689">
        <v>1</v>
      </c>
      <c r="AC689" s="3">
        <f>SUMPRODUCT(Table134[[#This Row],[SibSp]:[Ones]],$R$4:$AA$4)</f>
        <v>0.34257194264050683</v>
      </c>
      <c r="AD689" s="3">
        <f>SUMPRODUCT(Table134[[#This Row],[SibSp]:[Ones]],$R$5:$AA$5)</f>
        <v>0.11326023936998597</v>
      </c>
      <c r="AE689">
        <f t="shared" si="52"/>
        <v>0.34257194264050683</v>
      </c>
      <c r="AF689">
        <f t="shared" si="53"/>
        <v>0.11326023936998597</v>
      </c>
      <c r="AG689">
        <f t="shared" si="54"/>
        <v>0.4558321820104928</v>
      </c>
      <c r="AH689">
        <f>(Table134[[#This Row],[Survived]]-AG690)^2</f>
        <v>0.1443165931686296</v>
      </c>
    </row>
    <row r="690" spans="1:34" x14ac:dyDescent="0.35">
      <c r="A690">
        <v>0</v>
      </c>
      <c r="B690" t="s">
        <v>9</v>
      </c>
      <c r="C690">
        <v>3</v>
      </c>
      <c r="D690" t="s">
        <v>8</v>
      </c>
      <c r="E690">
        <v>14</v>
      </c>
      <c r="F690" s="2">
        <v>39.6875</v>
      </c>
      <c r="G690">
        <v>4</v>
      </c>
      <c r="H690">
        <v>1</v>
      </c>
      <c r="I690" s="3">
        <f>Table134[Age]/$E$1</f>
        <v>0.17499999999999999</v>
      </c>
      <c r="J690" s="3">
        <f>LOG10(Table134[Fare] + 1)</f>
        <v>1.6094610059122672</v>
      </c>
      <c r="K690" s="5">
        <v>0</v>
      </c>
      <c r="L690">
        <v>0</v>
      </c>
      <c r="M690">
        <f t="shared" si="50"/>
        <v>1</v>
      </c>
      <c r="N690">
        <f t="shared" si="51"/>
        <v>0</v>
      </c>
      <c r="O690">
        <f>IF(Table134[Sex]="male",1,0)</f>
        <v>1</v>
      </c>
      <c r="P690">
        <v>1</v>
      </c>
      <c r="AC690" s="3">
        <f>SUMPRODUCT(Table134[[#This Row],[SibSp]:[Ones]],$R$4:$AA$4)</f>
        <v>0.26662999894712269</v>
      </c>
      <c r="AD690" s="3">
        <f>SUMPRODUCT(Table134[[#This Row],[SibSp]:[Ones]],$R$5:$AA$5)</f>
        <v>0.11326023936998597</v>
      </c>
      <c r="AE690">
        <f t="shared" si="52"/>
        <v>0.26662999894712269</v>
      </c>
      <c r="AF690">
        <f t="shared" si="53"/>
        <v>0.11326023936998597</v>
      </c>
      <c r="AG690">
        <f t="shared" si="54"/>
        <v>0.37989023831710866</v>
      </c>
      <c r="AH690">
        <f>(Table134[[#This Row],[Survived]]-AG691)^2</f>
        <v>9.2384565804670415E-2</v>
      </c>
    </row>
    <row r="691" spans="1:34" x14ac:dyDescent="0.35">
      <c r="A691">
        <v>0</v>
      </c>
      <c r="B691" t="s">
        <v>9</v>
      </c>
      <c r="C691">
        <v>3</v>
      </c>
      <c r="D691" t="s">
        <v>8</v>
      </c>
      <c r="E691">
        <v>19</v>
      </c>
      <c r="F691" s="2">
        <v>10.1708</v>
      </c>
      <c r="G691">
        <v>0</v>
      </c>
      <c r="H691">
        <v>0</v>
      </c>
      <c r="I691" s="3">
        <f>Table134[Age]/$E$1</f>
        <v>0.23749999999999999</v>
      </c>
      <c r="J691" s="3">
        <f>LOG10(Table134[Fare] + 1)</f>
        <v>1.0480842763514531</v>
      </c>
      <c r="K691" s="5">
        <v>0</v>
      </c>
      <c r="L691">
        <v>0</v>
      </c>
      <c r="M691">
        <f t="shared" si="50"/>
        <v>1</v>
      </c>
      <c r="N691">
        <f t="shared" si="51"/>
        <v>0</v>
      </c>
      <c r="O691">
        <f>IF(Table134[Sex]="male",1,0)</f>
        <v>1</v>
      </c>
      <c r="P691">
        <v>1</v>
      </c>
      <c r="AC691" s="3">
        <f>SUMPRODUCT(Table134[[#This Row],[SibSp]:[Ones]],$R$4:$AA$4)</f>
        <v>0.1906880552537385</v>
      </c>
      <c r="AD691" s="3">
        <f>SUMPRODUCT(Table134[[#This Row],[SibSp]:[Ones]],$R$5:$AA$5)</f>
        <v>0.11326023936998597</v>
      </c>
      <c r="AE691">
        <f t="shared" si="52"/>
        <v>0.1906880552537385</v>
      </c>
      <c r="AF691">
        <f t="shared" si="53"/>
        <v>0.11326023936998597</v>
      </c>
      <c r="AG691">
        <f t="shared" si="54"/>
        <v>0.30394829462372447</v>
      </c>
      <c r="AH691">
        <f>(Table134[[#This Row],[Survived]]-AG692)^2</f>
        <v>9.2384565804670415E-2</v>
      </c>
    </row>
    <row r="692" spans="1:34" x14ac:dyDescent="0.35">
      <c r="A692">
        <v>0</v>
      </c>
      <c r="B692" t="s">
        <v>9</v>
      </c>
      <c r="C692">
        <v>3</v>
      </c>
      <c r="D692" t="s">
        <v>8</v>
      </c>
      <c r="E692">
        <v>18</v>
      </c>
      <c r="F692" s="2">
        <v>7.7957999999999998</v>
      </c>
      <c r="G692">
        <v>0</v>
      </c>
      <c r="H692">
        <v>0</v>
      </c>
      <c r="I692" s="3">
        <f>Table134[Age]/$E$1</f>
        <v>0.22500000000000001</v>
      </c>
      <c r="J692" s="3">
        <f>LOG10(Table134[Fare] + 1)</f>
        <v>0.94427534575879857</v>
      </c>
      <c r="K692" s="5">
        <v>0</v>
      </c>
      <c r="L692">
        <v>0</v>
      </c>
      <c r="M692">
        <f t="shared" si="50"/>
        <v>1</v>
      </c>
      <c r="N692">
        <f t="shared" si="51"/>
        <v>0</v>
      </c>
      <c r="O692">
        <f>IF(Table134[Sex]="male",1,0)</f>
        <v>1</v>
      </c>
      <c r="P692">
        <v>1</v>
      </c>
      <c r="AC692" s="3">
        <f>SUMPRODUCT(Table134[[#This Row],[SibSp]:[Ones]],$R$4:$AA$4)</f>
        <v>0.1906880552537385</v>
      </c>
      <c r="AD692" s="3">
        <f>SUMPRODUCT(Table134[[#This Row],[SibSp]:[Ones]],$R$5:$AA$5)</f>
        <v>0.11326023936998597</v>
      </c>
      <c r="AE692">
        <f t="shared" si="52"/>
        <v>0.1906880552537385</v>
      </c>
      <c r="AF692">
        <f t="shared" si="53"/>
        <v>0.11326023936998597</v>
      </c>
      <c r="AG692">
        <f t="shared" si="54"/>
        <v>0.30394829462372447</v>
      </c>
      <c r="AH692">
        <f>(Table134[[#This Row],[Survived]]-AG693)^2</f>
        <v>0.23496696526004818</v>
      </c>
    </row>
    <row r="693" spans="1:34" x14ac:dyDescent="0.35">
      <c r="A693">
        <v>1</v>
      </c>
      <c r="B693" t="s">
        <v>9</v>
      </c>
      <c r="C693">
        <v>1</v>
      </c>
      <c r="D693" t="s">
        <v>10</v>
      </c>
      <c r="E693">
        <v>15</v>
      </c>
      <c r="F693" s="2">
        <v>211.33750000000001</v>
      </c>
      <c r="G693">
        <v>0</v>
      </c>
      <c r="H693">
        <v>1</v>
      </c>
      <c r="I693" s="3">
        <f>Table134[Age]/$E$1</f>
        <v>0.1875</v>
      </c>
      <c r="J693" s="3">
        <f>LOG10(Table134[Fare] + 1)</f>
        <v>2.3270266997942759</v>
      </c>
      <c r="K693" s="5">
        <v>1</v>
      </c>
      <c r="L693">
        <v>0</v>
      </c>
      <c r="M693">
        <f t="shared" si="50"/>
        <v>0</v>
      </c>
      <c r="N693">
        <f t="shared" si="51"/>
        <v>1</v>
      </c>
      <c r="O693">
        <f>IF(Table134[Sex]="male",1,0)</f>
        <v>0</v>
      </c>
      <c r="P693">
        <v>1</v>
      </c>
      <c r="AC693" s="3">
        <f>SUMPRODUCT(Table134[[#This Row],[SibSp]:[Ones]],$R$4:$AA$4)</f>
        <v>0.29752258139102516</v>
      </c>
      <c r="AD693" s="3">
        <f>SUMPRODUCT(Table134[[#This Row],[SibSp]:[Ones]],$R$5:$AA$5)</f>
        <v>0.18721133042044297</v>
      </c>
      <c r="AE693">
        <f t="shared" si="52"/>
        <v>0.29752258139102516</v>
      </c>
      <c r="AF693">
        <f t="shared" si="53"/>
        <v>0.18721133042044297</v>
      </c>
      <c r="AG693">
        <f t="shared" si="54"/>
        <v>0.48473391181146813</v>
      </c>
      <c r="AH693">
        <f>(Table134[[#This Row],[Survived]]-AG694)^2</f>
        <v>0.31923035904514879</v>
      </c>
    </row>
    <row r="694" spans="1:34" x14ac:dyDescent="0.35">
      <c r="A694">
        <v>1</v>
      </c>
      <c r="B694" t="s">
        <v>9</v>
      </c>
      <c r="C694">
        <v>1</v>
      </c>
      <c r="D694" t="s">
        <v>8</v>
      </c>
      <c r="E694">
        <v>31</v>
      </c>
      <c r="F694" s="2">
        <v>57</v>
      </c>
      <c r="G694">
        <v>1</v>
      </c>
      <c r="H694">
        <v>0</v>
      </c>
      <c r="I694" s="3">
        <f>Table134[Age]/$E$1</f>
        <v>0.38750000000000001</v>
      </c>
      <c r="J694" s="3">
        <f>LOG10(Table134[Fare] + 1)</f>
        <v>1.7634279935629373</v>
      </c>
      <c r="K694" s="5">
        <v>1</v>
      </c>
      <c r="L694">
        <v>0</v>
      </c>
      <c r="M694">
        <f t="shared" si="50"/>
        <v>1</v>
      </c>
      <c r="N694">
        <f t="shared" si="51"/>
        <v>0</v>
      </c>
      <c r="O694">
        <f>IF(Table134[Sex]="male",1,0)</f>
        <v>1</v>
      </c>
      <c r="P694">
        <v>1</v>
      </c>
      <c r="AC694" s="3">
        <f>SUMPRODUCT(Table134[[#This Row],[SibSp]:[Ones]],$R$4:$AA$4)</f>
        <v>0.24535070342085169</v>
      </c>
      <c r="AD694" s="3">
        <f>SUMPRODUCT(Table134[[#This Row],[SibSp]:[Ones]],$R$5:$AA$5)</f>
        <v>0.18964455408122133</v>
      </c>
      <c r="AE694">
        <f t="shared" si="52"/>
        <v>0.24535070342085169</v>
      </c>
      <c r="AF694">
        <f t="shared" si="53"/>
        <v>0.18964455408122133</v>
      </c>
      <c r="AG694">
        <f t="shared" si="54"/>
        <v>0.43499525750207302</v>
      </c>
      <c r="AH694">
        <f>(Table134[[#This Row],[Survived]]-AG695)^2</f>
        <v>0.41772055997937996</v>
      </c>
    </row>
    <row r="695" spans="1:34" x14ac:dyDescent="0.35">
      <c r="A695">
        <v>1</v>
      </c>
      <c r="B695" t="s">
        <v>11</v>
      </c>
      <c r="C695">
        <v>3</v>
      </c>
      <c r="D695" t="s">
        <v>10</v>
      </c>
      <c r="E695">
        <v>4</v>
      </c>
      <c r="F695" s="2">
        <v>13.416700000000001</v>
      </c>
      <c r="G695">
        <v>0</v>
      </c>
      <c r="H695">
        <v>1</v>
      </c>
      <c r="I695" s="3">
        <f>Table134[Age]/$E$1</f>
        <v>0.05</v>
      </c>
      <c r="J695" s="3">
        <f>LOG10(Table134[Fare] + 1)</f>
        <v>1.1588658612291007</v>
      </c>
      <c r="K695" s="5">
        <v>0</v>
      </c>
      <c r="L695">
        <v>0</v>
      </c>
      <c r="M695">
        <f t="shared" si="50"/>
        <v>0</v>
      </c>
      <c r="N695">
        <f t="shared" si="51"/>
        <v>1</v>
      </c>
      <c r="O695">
        <f>IF(Table134[Sex]="male",1,0)</f>
        <v>0</v>
      </c>
      <c r="P695">
        <v>1</v>
      </c>
      <c r="AC695" s="3">
        <f>SUMPRODUCT(Table134[[#This Row],[SibSp]:[Ones]],$R$4:$AA$4)</f>
        <v>0.24285993322391197</v>
      </c>
      <c r="AD695" s="3">
        <f>SUMPRODUCT(Table134[[#This Row],[SibSp]:[Ones]],$R$5:$AA$5)</f>
        <v>0.11082701570920761</v>
      </c>
      <c r="AE695">
        <f t="shared" si="52"/>
        <v>0.24285993322391197</v>
      </c>
      <c r="AF695">
        <f t="shared" si="53"/>
        <v>0.11082701570920761</v>
      </c>
      <c r="AG695">
        <f t="shared" si="54"/>
        <v>0.35368694893311958</v>
      </c>
      <c r="AH695">
        <f>(Table134[[#This Row],[Survived]]-AG696)^2</f>
        <v>0.48448797655722153</v>
      </c>
    </row>
    <row r="696" spans="1:34" x14ac:dyDescent="0.35">
      <c r="A696">
        <v>1</v>
      </c>
      <c r="B696" t="s">
        <v>9</v>
      </c>
      <c r="C696">
        <v>3</v>
      </c>
      <c r="D696" t="s">
        <v>8</v>
      </c>
      <c r="F696" s="2">
        <v>56.495800000000003</v>
      </c>
      <c r="G696">
        <v>0</v>
      </c>
      <c r="H696">
        <v>0</v>
      </c>
      <c r="I696" s="3">
        <f>Table134[Age]/$E$1</f>
        <v>0</v>
      </c>
      <c r="J696" s="3">
        <f>LOG10(Table134[Fare] + 1)</f>
        <v>1.7596361211514699</v>
      </c>
      <c r="K696" s="5">
        <v>0</v>
      </c>
      <c r="L696">
        <v>0</v>
      </c>
      <c r="M696">
        <f t="shared" si="50"/>
        <v>1</v>
      </c>
      <c r="N696">
        <f t="shared" si="51"/>
        <v>0</v>
      </c>
      <c r="O696">
        <f>IF(Table134[Sex]="male",1,0)</f>
        <v>1</v>
      </c>
      <c r="P696">
        <v>1</v>
      </c>
      <c r="AC696" s="3">
        <f>SUMPRODUCT(Table134[[#This Row],[SibSp]:[Ones]],$R$4:$AA$4)</f>
        <v>0.1906880552537385</v>
      </c>
      <c r="AD696" s="3">
        <f>SUMPRODUCT(Table134[[#This Row],[SibSp]:[Ones]],$R$5:$AA$5)</f>
        <v>0.11326023936998597</v>
      </c>
      <c r="AE696">
        <f t="shared" si="52"/>
        <v>0.1906880552537385</v>
      </c>
      <c r="AF696">
        <f t="shared" si="53"/>
        <v>0.11326023936998597</v>
      </c>
      <c r="AG696">
        <f t="shared" si="54"/>
        <v>0.30394829462372447</v>
      </c>
      <c r="AH696">
        <f>(Table134[[#This Row],[Survived]]-AG697)^2</f>
        <v>0.48448797655722153</v>
      </c>
    </row>
    <row r="697" spans="1:34" x14ac:dyDescent="0.35">
      <c r="A697">
        <v>0</v>
      </c>
      <c r="B697" t="s">
        <v>11</v>
      </c>
      <c r="C697">
        <v>3</v>
      </c>
      <c r="D697" t="s">
        <v>8</v>
      </c>
      <c r="E697">
        <v>25</v>
      </c>
      <c r="F697" s="2">
        <v>7.2249999999999996</v>
      </c>
      <c r="G697">
        <v>0</v>
      </c>
      <c r="H697">
        <v>0</v>
      </c>
      <c r="I697" s="3">
        <f>Table134[Age]/$E$1</f>
        <v>0.3125</v>
      </c>
      <c r="J697" s="3">
        <f>LOG10(Table134[Fare] + 1)</f>
        <v>0.91513590662201194</v>
      </c>
      <c r="K697" s="5">
        <v>0</v>
      </c>
      <c r="L697">
        <v>0</v>
      </c>
      <c r="M697">
        <f t="shared" si="50"/>
        <v>1</v>
      </c>
      <c r="N697">
        <f t="shared" si="51"/>
        <v>0</v>
      </c>
      <c r="O697">
        <f>IF(Table134[Sex]="male",1,0)</f>
        <v>1</v>
      </c>
      <c r="P697">
        <v>1</v>
      </c>
      <c r="AC697" s="3">
        <f>SUMPRODUCT(Table134[[#This Row],[SibSp]:[Ones]],$R$4:$AA$4)</f>
        <v>0.1906880552537385</v>
      </c>
      <c r="AD697" s="3">
        <f>SUMPRODUCT(Table134[[#This Row],[SibSp]:[Ones]],$R$5:$AA$5)</f>
        <v>0.11326023936998597</v>
      </c>
      <c r="AE697">
        <f t="shared" si="52"/>
        <v>0.1906880552537385</v>
      </c>
      <c r="AF697">
        <f t="shared" si="53"/>
        <v>0.11326023936998597</v>
      </c>
      <c r="AG697">
        <f t="shared" si="54"/>
        <v>0.30394829462372447</v>
      </c>
      <c r="AH697">
        <f>(Table134[[#This Row],[Survived]]-AG698)^2</f>
        <v>0.1892208740492948</v>
      </c>
    </row>
    <row r="698" spans="1:34" x14ac:dyDescent="0.35">
      <c r="A698">
        <v>0</v>
      </c>
      <c r="B698" t="s">
        <v>9</v>
      </c>
      <c r="C698">
        <v>1</v>
      </c>
      <c r="D698" t="s">
        <v>8</v>
      </c>
      <c r="E698">
        <v>60</v>
      </c>
      <c r="F698" s="2">
        <v>26.55</v>
      </c>
      <c r="G698">
        <v>0</v>
      </c>
      <c r="H698">
        <v>0</v>
      </c>
      <c r="I698" s="3">
        <f>Table134[Age]/$E$1</f>
        <v>0.75</v>
      </c>
      <c r="J698" s="3">
        <f>LOG10(Table134[Fare] + 1)</f>
        <v>1.4401216031878039</v>
      </c>
      <c r="K698" s="5">
        <v>1</v>
      </c>
      <c r="L698">
        <v>0</v>
      </c>
      <c r="M698">
        <f t="shared" si="50"/>
        <v>1</v>
      </c>
      <c r="N698">
        <f t="shared" si="51"/>
        <v>0</v>
      </c>
      <c r="O698">
        <f>IF(Table134[Sex]="male",1,0)</f>
        <v>1</v>
      </c>
      <c r="P698">
        <v>1</v>
      </c>
      <c r="AC698" s="3">
        <f>SUMPRODUCT(Table134[[#This Row],[SibSp]:[Ones]],$R$4:$AA$4)</f>
        <v>0.24535070342085169</v>
      </c>
      <c r="AD698" s="3">
        <f>SUMPRODUCT(Table134[[#This Row],[SibSp]:[Ones]],$R$5:$AA$5)</f>
        <v>0.18964455408122133</v>
      </c>
      <c r="AE698">
        <f t="shared" si="52"/>
        <v>0.24535070342085169</v>
      </c>
      <c r="AF698">
        <f t="shared" si="53"/>
        <v>0.18964455408122133</v>
      </c>
      <c r="AG698">
        <f t="shared" si="54"/>
        <v>0.43499525750207302</v>
      </c>
      <c r="AH698">
        <f>(Table134[[#This Row],[Survived]]-AG699)^2</f>
        <v>7.714228793562064E-2</v>
      </c>
    </row>
    <row r="699" spans="1:34" x14ac:dyDescent="0.35">
      <c r="A699">
        <v>0</v>
      </c>
      <c r="B699" t="s">
        <v>9</v>
      </c>
      <c r="C699">
        <v>2</v>
      </c>
      <c r="D699" t="s">
        <v>8</v>
      </c>
      <c r="E699">
        <v>52</v>
      </c>
      <c r="F699" s="2">
        <v>13.5</v>
      </c>
      <c r="G699">
        <v>0</v>
      </c>
      <c r="H699">
        <v>0</v>
      </c>
      <c r="I699" s="3">
        <f>Table134[Age]/$E$1</f>
        <v>0.65</v>
      </c>
      <c r="J699" s="3">
        <f>LOG10(Table134[Fare] + 1)</f>
        <v>1.1613680022349748</v>
      </c>
      <c r="K699" s="5">
        <v>0</v>
      </c>
      <c r="L699">
        <v>1</v>
      </c>
      <c r="M699">
        <f t="shared" si="50"/>
        <v>0</v>
      </c>
      <c r="N699">
        <f t="shared" si="51"/>
        <v>0</v>
      </c>
      <c r="O699">
        <f>IF(Table134[Sex]="male",1,0)</f>
        <v>1</v>
      </c>
      <c r="P699">
        <v>1</v>
      </c>
      <c r="AC699" s="3">
        <f>SUMPRODUCT(Table134[[#This Row],[SibSp]:[Ones]],$R$4:$AA$4)</f>
        <v>0.16691798953052778</v>
      </c>
      <c r="AD699" s="3">
        <f>SUMPRODUCT(Table134[[#This Row],[SibSp]:[Ones]],$R$5:$AA$5)</f>
        <v>0.11082701570920761</v>
      </c>
      <c r="AE699">
        <f t="shared" si="52"/>
        <v>0.16691798953052778</v>
      </c>
      <c r="AF699">
        <f t="shared" si="53"/>
        <v>0.11082701570920761</v>
      </c>
      <c r="AG699">
        <f t="shared" si="54"/>
        <v>0.27774500523973539</v>
      </c>
      <c r="AH699">
        <f>(Table134[[#This Row],[Survived]]-AG700)^2</f>
        <v>7.714228793562064E-2</v>
      </c>
    </row>
    <row r="700" spans="1:34" x14ac:dyDescent="0.35">
      <c r="A700">
        <v>0</v>
      </c>
      <c r="B700" t="s">
        <v>9</v>
      </c>
      <c r="C700">
        <v>3</v>
      </c>
      <c r="D700" t="s">
        <v>8</v>
      </c>
      <c r="E700">
        <v>44</v>
      </c>
      <c r="F700" s="2">
        <v>8.0500000000000007</v>
      </c>
      <c r="G700">
        <v>0</v>
      </c>
      <c r="H700">
        <v>0</v>
      </c>
      <c r="I700" s="3">
        <f>Table134[Age]/$E$1</f>
        <v>0.55000000000000004</v>
      </c>
      <c r="J700" s="3">
        <f>LOG10(Table134[Fare] + 1)</f>
        <v>0.9566485792052033</v>
      </c>
      <c r="K700" s="5">
        <v>0</v>
      </c>
      <c r="L700">
        <v>0</v>
      </c>
      <c r="M700">
        <f t="shared" si="50"/>
        <v>0</v>
      </c>
      <c r="N700">
        <f t="shared" si="51"/>
        <v>1</v>
      </c>
      <c r="O700">
        <f>IF(Table134[Sex]="male",1,0)</f>
        <v>1</v>
      </c>
      <c r="P700">
        <v>1</v>
      </c>
      <c r="AC700" s="3">
        <f>SUMPRODUCT(Table134[[#This Row],[SibSp]:[Ones]],$R$4:$AA$4)</f>
        <v>0.16691798953052778</v>
      </c>
      <c r="AD700" s="3">
        <f>SUMPRODUCT(Table134[[#This Row],[SibSp]:[Ones]],$R$5:$AA$5)</f>
        <v>0.11082701570920761</v>
      </c>
      <c r="AE700">
        <f t="shared" si="52"/>
        <v>0.16691798953052778</v>
      </c>
      <c r="AF700">
        <f t="shared" si="53"/>
        <v>0.11082701570920761</v>
      </c>
      <c r="AG700">
        <f t="shared" si="54"/>
        <v>0.27774500523973539</v>
      </c>
      <c r="AH700">
        <f>(Table134[[#This Row],[Survived]]-AG701)^2</f>
        <v>9.2384565804670415E-2</v>
      </c>
    </row>
    <row r="701" spans="1:34" x14ac:dyDescent="0.35">
      <c r="A701">
        <v>1</v>
      </c>
      <c r="B701" t="s">
        <v>12</v>
      </c>
      <c r="C701">
        <v>3</v>
      </c>
      <c r="D701" t="s">
        <v>10</v>
      </c>
      <c r="F701" s="2">
        <v>7.7332999999999998</v>
      </c>
      <c r="G701">
        <v>0</v>
      </c>
      <c r="H701">
        <v>0</v>
      </c>
      <c r="I701" s="3">
        <f>Table134[Age]/$E$1</f>
        <v>0</v>
      </c>
      <c r="J701" s="3">
        <f>LOG10(Table134[Fare] + 1)</f>
        <v>0.94117837898439327</v>
      </c>
      <c r="K701" s="5">
        <v>0</v>
      </c>
      <c r="L701">
        <v>0</v>
      </c>
      <c r="M701">
        <f t="shared" si="50"/>
        <v>1</v>
      </c>
      <c r="N701">
        <f t="shared" si="51"/>
        <v>0</v>
      </c>
      <c r="O701">
        <f>IF(Table134[Sex]="male",1,0)</f>
        <v>0</v>
      </c>
      <c r="P701">
        <v>1</v>
      </c>
      <c r="AC701" s="3">
        <f>SUMPRODUCT(Table134[[#This Row],[SibSp]:[Ones]],$R$4:$AA$4)</f>
        <v>0.1906880552537385</v>
      </c>
      <c r="AD701" s="3">
        <f>SUMPRODUCT(Table134[[#This Row],[SibSp]:[Ones]],$R$5:$AA$5)</f>
        <v>0.11326023936998597</v>
      </c>
      <c r="AE701">
        <f t="shared" si="52"/>
        <v>0.1906880552537385</v>
      </c>
      <c r="AF701">
        <f t="shared" si="53"/>
        <v>0.11326023936998597</v>
      </c>
      <c r="AG701">
        <f t="shared" si="54"/>
        <v>0.30394829462372447</v>
      </c>
      <c r="AH701">
        <f>(Table134[[#This Row],[Survived]]-AG702)^2</f>
        <v>0.26549914163711186</v>
      </c>
    </row>
    <row r="702" spans="1:34" x14ac:dyDescent="0.35">
      <c r="A702">
        <v>0</v>
      </c>
      <c r="B702" t="s">
        <v>11</v>
      </c>
      <c r="C702">
        <v>1</v>
      </c>
      <c r="D702" t="s">
        <v>8</v>
      </c>
      <c r="E702">
        <v>49</v>
      </c>
      <c r="F702" s="2">
        <v>110.88330000000001</v>
      </c>
      <c r="G702">
        <v>1</v>
      </c>
      <c r="H702">
        <v>1</v>
      </c>
      <c r="I702" s="3">
        <f>Table134[Age]/$E$1</f>
        <v>0.61250000000000004</v>
      </c>
      <c r="J702" s="3">
        <f>LOG10(Table134[Fare] + 1)</f>
        <v>2.048765267412167</v>
      </c>
      <c r="K702" s="5">
        <v>1</v>
      </c>
      <c r="L702">
        <v>0</v>
      </c>
      <c r="M702">
        <f t="shared" si="50"/>
        <v>0</v>
      </c>
      <c r="N702">
        <f t="shared" si="51"/>
        <v>1</v>
      </c>
      <c r="O702">
        <f>IF(Table134[Sex]="male",1,0)</f>
        <v>1</v>
      </c>
      <c r="P702">
        <v>1</v>
      </c>
      <c r="AC702" s="3">
        <f>SUMPRODUCT(Table134[[#This Row],[SibSp]:[Ones]],$R$4:$AA$4)</f>
        <v>0.29752258139102516</v>
      </c>
      <c r="AD702" s="3">
        <f>SUMPRODUCT(Table134[[#This Row],[SibSp]:[Ones]],$R$5:$AA$5)</f>
        <v>0.18721133042044297</v>
      </c>
      <c r="AE702">
        <f t="shared" si="52"/>
        <v>0.29752258139102516</v>
      </c>
      <c r="AF702">
        <f t="shared" si="53"/>
        <v>0.18721133042044297</v>
      </c>
      <c r="AG702">
        <f t="shared" si="54"/>
        <v>0.48473391181146813</v>
      </c>
      <c r="AH702">
        <f>(Table134[[#This Row],[Survived]]-AG703)^2</f>
        <v>9.2384565804670415E-2</v>
      </c>
    </row>
    <row r="703" spans="1:34" x14ac:dyDescent="0.35">
      <c r="A703">
        <v>0</v>
      </c>
      <c r="B703" t="s">
        <v>9</v>
      </c>
      <c r="C703">
        <v>3</v>
      </c>
      <c r="D703" t="s">
        <v>8</v>
      </c>
      <c r="E703">
        <v>42</v>
      </c>
      <c r="F703" s="2">
        <v>7.65</v>
      </c>
      <c r="G703">
        <v>0</v>
      </c>
      <c r="H703">
        <v>0</v>
      </c>
      <c r="I703" s="3">
        <f>Table134[Age]/$E$1</f>
        <v>0.52500000000000002</v>
      </c>
      <c r="J703" s="3">
        <f>LOG10(Table134[Fare] + 1)</f>
        <v>0.93701610746481423</v>
      </c>
      <c r="K703" s="5">
        <v>0</v>
      </c>
      <c r="L703">
        <v>0</v>
      </c>
      <c r="M703">
        <f t="shared" si="50"/>
        <v>1</v>
      </c>
      <c r="N703">
        <f t="shared" si="51"/>
        <v>0</v>
      </c>
      <c r="O703">
        <f>IF(Table134[Sex]="male",1,0)</f>
        <v>1</v>
      </c>
      <c r="P703">
        <v>1</v>
      </c>
      <c r="AC703" s="3">
        <f>SUMPRODUCT(Table134[[#This Row],[SibSp]:[Ones]],$R$4:$AA$4)</f>
        <v>0.1906880552537385</v>
      </c>
      <c r="AD703" s="3">
        <f>SUMPRODUCT(Table134[[#This Row],[SibSp]:[Ones]],$R$5:$AA$5)</f>
        <v>0.11326023936998597</v>
      </c>
      <c r="AE703">
        <f t="shared" si="52"/>
        <v>0.1906880552537385</v>
      </c>
      <c r="AF703">
        <f t="shared" si="53"/>
        <v>0.11326023936998597</v>
      </c>
      <c r="AG703">
        <f t="shared" si="54"/>
        <v>0.30394829462372447</v>
      </c>
      <c r="AH703">
        <f>(Table134[[#This Row],[Survived]]-AG704)^2</f>
        <v>0.16711087319785656</v>
      </c>
    </row>
    <row r="704" spans="1:34" x14ac:dyDescent="0.35">
      <c r="A704">
        <v>1</v>
      </c>
      <c r="B704" t="s">
        <v>11</v>
      </c>
      <c r="C704">
        <v>1</v>
      </c>
      <c r="D704" t="s">
        <v>10</v>
      </c>
      <c r="E704">
        <v>18</v>
      </c>
      <c r="F704" s="2">
        <v>227.52500000000001</v>
      </c>
      <c r="G704">
        <v>1</v>
      </c>
      <c r="H704">
        <v>0</v>
      </c>
      <c r="I704" s="3">
        <f>Table134[Age]/$E$1</f>
        <v>0.22500000000000001</v>
      </c>
      <c r="J704" s="3">
        <f>LOG10(Table134[Fare] + 1)</f>
        <v>2.3589337176143736</v>
      </c>
      <c r="K704" s="5">
        <v>1</v>
      </c>
      <c r="L704">
        <v>0</v>
      </c>
      <c r="M704">
        <f t="shared" si="50"/>
        <v>0</v>
      </c>
      <c r="N704">
        <f t="shared" si="51"/>
        <v>1</v>
      </c>
      <c r="O704">
        <f>IF(Table134[Sex]="male",1,0)</f>
        <v>0</v>
      </c>
      <c r="P704">
        <v>1</v>
      </c>
      <c r="AC704" s="3">
        <f>SUMPRODUCT(Table134[[#This Row],[SibSp]:[Ones]],$R$4:$AA$4)</f>
        <v>0.22158063769764097</v>
      </c>
      <c r="AD704" s="3">
        <f>SUMPRODUCT(Table134[[#This Row],[SibSp]:[Ones]],$R$5:$AA$5)</f>
        <v>0.18721133042044297</v>
      </c>
      <c r="AE704">
        <f t="shared" si="52"/>
        <v>0.22158063769764097</v>
      </c>
      <c r="AF704">
        <f t="shared" si="53"/>
        <v>0.18721133042044297</v>
      </c>
      <c r="AG704">
        <f t="shared" si="54"/>
        <v>0.40879196811808394</v>
      </c>
      <c r="AH704">
        <f>(Table134[[#This Row],[Survived]]-AG705)^2</f>
        <v>0.34952693696168868</v>
      </c>
    </row>
    <row r="705" spans="1:34" x14ac:dyDescent="0.35">
      <c r="A705">
        <v>1</v>
      </c>
      <c r="B705" t="s">
        <v>9</v>
      </c>
      <c r="C705">
        <v>1</v>
      </c>
      <c r="D705" t="s">
        <v>8</v>
      </c>
      <c r="E705">
        <v>35</v>
      </c>
      <c r="F705" s="2">
        <v>26.287500000000001</v>
      </c>
      <c r="G705">
        <v>0</v>
      </c>
      <c r="H705">
        <v>0</v>
      </c>
      <c r="I705" s="3">
        <f>Table134[Age]/$E$1</f>
        <v>0.4375</v>
      </c>
      <c r="J705" s="3">
        <f>LOG10(Table134[Fare] + 1)</f>
        <v>1.4359637487171957</v>
      </c>
      <c r="K705" s="5">
        <v>1</v>
      </c>
      <c r="L705">
        <v>0</v>
      </c>
      <c r="M705">
        <f t="shared" si="50"/>
        <v>0</v>
      </c>
      <c r="N705">
        <f t="shared" si="51"/>
        <v>0</v>
      </c>
      <c r="O705">
        <f>IF(Table134[Sex]="male",1,0)</f>
        <v>1</v>
      </c>
      <c r="P705">
        <v>1</v>
      </c>
      <c r="AC705" s="3">
        <f>SUMPRODUCT(Table134[[#This Row],[SibSp]:[Ones]],$R$4:$AA$4)</f>
        <v>0.22158063769764097</v>
      </c>
      <c r="AD705" s="3">
        <f>SUMPRODUCT(Table134[[#This Row],[SibSp]:[Ones]],$R$5:$AA$5)</f>
        <v>0.18721133042044297</v>
      </c>
      <c r="AE705">
        <f t="shared" si="52"/>
        <v>0.22158063769764097</v>
      </c>
      <c r="AF705">
        <f t="shared" si="53"/>
        <v>0.18721133042044297</v>
      </c>
      <c r="AG705">
        <f t="shared" si="54"/>
        <v>0.40879196811808394</v>
      </c>
      <c r="AH705">
        <f>(Table134[[#This Row],[Survived]]-AG706)^2</f>
        <v>0.38453611653441228</v>
      </c>
    </row>
    <row r="706" spans="1:34" x14ac:dyDescent="0.35">
      <c r="A706">
        <v>0</v>
      </c>
      <c r="B706" t="s">
        <v>11</v>
      </c>
      <c r="C706">
        <v>3</v>
      </c>
      <c r="D706" t="s">
        <v>10</v>
      </c>
      <c r="E706">
        <v>18</v>
      </c>
      <c r="F706" s="2">
        <v>14.4542</v>
      </c>
      <c r="G706">
        <v>0</v>
      </c>
      <c r="H706">
        <v>1</v>
      </c>
      <c r="I706" s="3">
        <f>Table134[Age]/$E$1</f>
        <v>0.22500000000000001</v>
      </c>
      <c r="J706" s="3">
        <f>LOG10(Table134[Fare] + 1)</f>
        <v>1.1890465283525415</v>
      </c>
      <c r="K706" s="5">
        <v>0</v>
      </c>
      <c r="L706">
        <v>0</v>
      </c>
      <c r="M706">
        <f t="shared" si="50"/>
        <v>1</v>
      </c>
      <c r="N706">
        <f t="shared" si="51"/>
        <v>0</v>
      </c>
      <c r="O706">
        <f>IF(Table134[Sex]="male",1,0)</f>
        <v>0</v>
      </c>
      <c r="P706">
        <v>1</v>
      </c>
      <c r="AC706" s="3">
        <f>SUMPRODUCT(Table134[[#This Row],[SibSp]:[Ones]],$R$4:$AA$4)</f>
        <v>0.26662999894712269</v>
      </c>
      <c r="AD706" s="3">
        <f>SUMPRODUCT(Table134[[#This Row],[SibSp]:[Ones]],$R$5:$AA$5)</f>
        <v>0.11326023936998597</v>
      </c>
      <c r="AE706">
        <f t="shared" si="52"/>
        <v>0.26662999894712269</v>
      </c>
      <c r="AF706">
        <f t="shared" si="53"/>
        <v>0.11326023936998597</v>
      </c>
      <c r="AG706">
        <f t="shared" si="54"/>
        <v>0.37989023831710866</v>
      </c>
      <c r="AH706">
        <f>(Table134[[#This Row],[Survived]]-AG707)^2</f>
        <v>9.2384565804670415E-2</v>
      </c>
    </row>
    <row r="707" spans="1:34" x14ac:dyDescent="0.35">
      <c r="A707">
        <v>0</v>
      </c>
      <c r="B707" t="s">
        <v>12</v>
      </c>
      <c r="C707">
        <v>3</v>
      </c>
      <c r="D707" t="s">
        <v>8</v>
      </c>
      <c r="E707">
        <v>25</v>
      </c>
      <c r="F707" s="2">
        <v>7.7416999999999998</v>
      </c>
      <c r="G707">
        <v>0</v>
      </c>
      <c r="H707">
        <v>0</v>
      </c>
      <c r="I707" s="3">
        <f>Table134[Age]/$E$1</f>
        <v>0.3125</v>
      </c>
      <c r="J707" s="3">
        <f>LOG10(Table134[Fare] + 1)</f>
        <v>0.94159589817511846</v>
      </c>
      <c r="K707" s="5">
        <v>0</v>
      </c>
      <c r="L707">
        <v>0</v>
      </c>
      <c r="M707">
        <f t="shared" si="50"/>
        <v>1</v>
      </c>
      <c r="N707">
        <f t="shared" si="51"/>
        <v>0</v>
      </c>
      <c r="O707">
        <f>IF(Table134[Sex]="male",1,0)</f>
        <v>1</v>
      </c>
      <c r="P707">
        <v>1</v>
      </c>
      <c r="AC707" s="3">
        <f>SUMPRODUCT(Table134[[#This Row],[SibSp]:[Ones]],$R$4:$AA$4)</f>
        <v>0.1906880552537385</v>
      </c>
      <c r="AD707" s="3">
        <f>SUMPRODUCT(Table134[[#This Row],[SibSp]:[Ones]],$R$5:$AA$5)</f>
        <v>0.11326023936998597</v>
      </c>
      <c r="AE707">
        <f t="shared" si="52"/>
        <v>0.1906880552537385</v>
      </c>
      <c r="AF707">
        <f t="shared" si="53"/>
        <v>0.11326023936998597</v>
      </c>
      <c r="AG707">
        <f t="shared" si="54"/>
        <v>0.30394829462372447</v>
      </c>
      <c r="AH707">
        <f>(Table134[[#This Row],[Survived]]-AG708)^2</f>
        <v>9.2384565804670415E-2</v>
      </c>
    </row>
    <row r="708" spans="1:34" x14ac:dyDescent="0.35">
      <c r="A708">
        <v>0</v>
      </c>
      <c r="B708" t="s">
        <v>9</v>
      </c>
      <c r="C708">
        <v>3</v>
      </c>
      <c r="D708" t="s">
        <v>8</v>
      </c>
      <c r="E708">
        <v>26</v>
      </c>
      <c r="F708" s="2">
        <v>7.8541999999999996</v>
      </c>
      <c r="G708">
        <v>1</v>
      </c>
      <c r="H708">
        <v>0</v>
      </c>
      <c r="I708" s="3">
        <f>Table134[Age]/$E$1</f>
        <v>0.32500000000000001</v>
      </c>
      <c r="J708" s="3">
        <f>LOG10(Table134[Fare] + 1)</f>
        <v>0.94714932766263737</v>
      </c>
      <c r="K708" s="5">
        <v>0</v>
      </c>
      <c r="L708">
        <v>0</v>
      </c>
      <c r="M708">
        <f t="shared" ref="M708:M771" si="55">IF(Embarked="S",1,0)</f>
        <v>1</v>
      </c>
      <c r="N708">
        <f t="shared" ref="N708:N771" si="56">IF(Embarked="C",1,0)</f>
        <v>0</v>
      </c>
      <c r="O708">
        <f>IF(Table134[Sex]="male",1,0)</f>
        <v>1</v>
      </c>
      <c r="P708">
        <v>1</v>
      </c>
      <c r="AC708" s="3">
        <f>SUMPRODUCT(Table134[[#This Row],[SibSp]:[Ones]],$R$4:$AA$4)</f>
        <v>0.1906880552537385</v>
      </c>
      <c r="AD708" s="3">
        <f>SUMPRODUCT(Table134[[#This Row],[SibSp]:[Ones]],$R$5:$AA$5)</f>
        <v>0.11326023936998597</v>
      </c>
      <c r="AE708">
        <f t="shared" si="52"/>
        <v>0.1906880552537385</v>
      </c>
      <c r="AF708">
        <f t="shared" si="53"/>
        <v>0.11326023936998597</v>
      </c>
      <c r="AG708">
        <f t="shared" si="54"/>
        <v>0.30394829462372447</v>
      </c>
      <c r="AH708">
        <f>(Table134[[#This Row],[Survived]]-AG709)^2</f>
        <v>9.2384565804670415E-2</v>
      </c>
    </row>
    <row r="709" spans="1:34" x14ac:dyDescent="0.35">
      <c r="A709">
        <v>0</v>
      </c>
      <c r="B709" t="s">
        <v>9</v>
      </c>
      <c r="C709">
        <v>2</v>
      </c>
      <c r="D709" t="s">
        <v>8</v>
      </c>
      <c r="E709">
        <v>39</v>
      </c>
      <c r="F709" s="2">
        <v>26</v>
      </c>
      <c r="G709">
        <v>0</v>
      </c>
      <c r="H709">
        <v>0</v>
      </c>
      <c r="I709" s="3">
        <f>Table134[Age]/$E$1</f>
        <v>0.48749999999999999</v>
      </c>
      <c r="J709" s="3">
        <f>LOG10(Table134[Fare] + 1)</f>
        <v>1.4313637641589874</v>
      </c>
      <c r="K709" s="5">
        <v>0</v>
      </c>
      <c r="L709">
        <v>1</v>
      </c>
      <c r="M709">
        <f t="shared" si="55"/>
        <v>1</v>
      </c>
      <c r="N709">
        <f t="shared" si="56"/>
        <v>0</v>
      </c>
      <c r="O709">
        <f>IF(Table134[Sex]="male",1,0)</f>
        <v>1</v>
      </c>
      <c r="P709">
        <v>1</v>
      </c>
      <c r="AC709" s="3">
        <f>SUMPRODUCT(Table134[[#This Row],[SibSp]:[Ones]],$R$4:$AA$4)</f>
        <v>0.1906880552537385</v>
      </c>
      <c r="AD709" s="3">
        <f>SUMPRODUCT(Table134[[#This Row],[SibSp]:[Ones]],$R$5:$AA$5)</f>
        <v>0.11326023936998597</v>
      </c>
      <c r="AE709">
        <f t="shared" ref="AE709:AE772" si="57">IF(AC709&lt;0,0,AC709)</f>
        <v>0.1906880552537385</v>
      </c>
      <c r="AF709">
        <f t="shared" ref="AF709:AF772" si="58">IF(AD709&lt;0,0,AD709)</f>
        <v>0.11326023936998597</v>
      </c>
      <c r="AG709">
        <f t="shared" ref="AG709:AG772" si="59">AE709+AF709</f>
        <v>0.30394829462372447</v>
      </c>
      <c r="AH709">
        <f>(Table134[[#This Row],[Survived]]-AG710)^2</f>
        <v>9.2384565804670415E-2</v>
      </c>
    </row>
    <row r="710" spans="1:34" x14ac:dyDescent="0.35">
      <c r="A710">
        <v>1</v>
      </c>
      <c r="B710" t="s">
        <v>9</v>
      </c>
      <c r="C710">
        <v>2</v>
      </c>
      <c r="D710" t="s">
        <v>10</v>
      </c>
      <c r="E710">
        <v>45</v>
      </c>
      <c r="F710" s="2">
        <v>13.5</v>
      </c>
      <c r="G710">
        <v>0</v>
      </c>
      <c r="H710">
        <v>0</v>
      </c>
      <c r="I710" s="3">
        <f>Table134[Age]/$E$1</f>
        <v>0.5625</v>
      </c>
      <c r="J710" s="3">
        <f>LOG10(Table134[Fare] + 1)</f>
        <v>1.1613680022349748</v>
      </c>
      <c r="K710" s="5">
        <v>0</v>
      </c>
      <c r="L710">
        <v>1</v>
      </c>
      <c r="M710">
        <f t="shared" si="55"/>
        <v>1</v>
      </c>
      <c r="N710">
        <f t="shared" si="56"/>
        <v>0</v>
      </c>
      <c r="O710">
        <f>IF(Table134[Sex]="male",1,0)</f>
        <v>0</v>
      </c>
      <c r="P710">
        <v>1</v>
      </c>
      <c r="AC710" s="3">
        <f>SUMPRODUCT(Table134[[#This Row],[SibSp]:[Ones]],$R$4:$AA$4)</f>
        <v>0.1906880552537385</v>
      </c>
      <c r="AD710" s="3">
        <f>SUMPRODUCT(Table134[[#This Row],[SibSp]:[Ones]],$R$5:$AA$5)</f>
        <v>0.11326023936998597</v>
      </c>
      <c r="AE710">
        <f t="shared" si="57"/>
        <v>0.1906880552537385</v>
      </c>
      <c r="AF710">
        <f t="shared" si="58"/>
        <v>0.11326023936998597</v>
      </c>
      <c r="AG710">
        <f t="shared" si="59"/>
        <v>0.30394829462372447</v>
      </c>
      <c r="AH710">
        <f>(Table134[[#This Row],[Survived]]-AG711)^2</f>
        <v>0.34952693696168868</v>
      </c>
    </row>
    <row r="711" spans="1:34" x14ac:dyDescent="0.35">
      <c r="A711">
        <v>1</v>
      </c>
      <c r="B711" t="s">
        <v>9</v>
      </c>
      <c r="C711">
        <v>1</v>
      </c>
      <c r="D711" t="s">
        <v>8</v>
      </c>
      <c r="E711">
        <v>42</v>
      </c>
      <c r="F711" s="2">
        <v>26.287500000000001</v>
      </c>
      <c r="G711">
        <v>0</v>
      </c>
      <c r="H711">
        <v>0</v>
      </c>
      <c r="I711" s="3">
        <f>Table134[Age]/$E$1</f>
        <v>0.52500000000000002</v>
      </c>
      <c r="J711" s="3">
        <f>LOG10(Table134[Fare] + 1)</f>
        <v>1.4359637487171957</v>
      </c>
      <c r="K711" s="5">
        <v>1</v>
      </c>
      <c r="L711">
        <v>0</v>
      </c>
      <c r="M711">
        <f t="shared" si="55"/>
        <v>0</v>
      </c>
      <c r="N711">
        <f t="shared" si="56"/>
        <v>1</v>
      </c>
      <c r="O711">
        <f>IF(Table134[Sex]="male",1,0)</f>
        <v>1</v>
      </c>
      <c r="P711">
        <v>1</v>
      </c>
      <c r="AC711" s="3">
        <f>SUMPRODUCT(Table134[[#This Row],[SibSp]:[Ones]],$R$4:$AA$4)</f>
        <v>0.22158063769764097</v>
      </c>
      <c r="AD711" s="3">
        <f>SUMPRODUCT(Table134[[#This Row],[SibSp]:[Ones]],$R$5:$AA$5)</f>
        <v>0.18721133042044297</v>
      </c>
      <c r="AE711">
        <f t="shared" si="57"/>
        <v>0.22158063769764097</v>
      </c>
      <c r="AF711">
        <f t="shared" si="58"/>
        <v>0.18721133042044297</v>
      </c>
      <c r="AG711">
        <f t="shared" si="59"/>
        <v>0.40879196811808394</v>
      </c>
      <c r="AH711">
        <f>(Table134[[#This Row],[Survived]]-AG712)^2</f>
        <v>0.34952693696168868</v>
      </c>
    </row>
    <row r="712" spans="1:34" x14ac:dyDescent="0.35">
      <c r="A712">
        <v>1</v>
      </c>
      <c r="B712" t="s">
        <v>9</v>
      </c>
      <c r="C712">
        <v>1</v>
      </c>
      <c r="D712" t="s">
        <v>10</v>
      </c>
      <c r="E712">
        <v>22</v>
      </c>
      <c r="F712" s="2">
        <v>151.55000000000001</v>
      </c>
      <c r="G712">
        <v>0</v>
      </c>
      <c r="H712">
        <v>0</v>
      </c>
      <c r="I712" s="3">
        <f>Table134[Age]/$E$1</f>
        <v>0.27500000000000002</v>
      </c>
      <c r="J712" s="3">
        <f>LOG10(Table134[Fare] + 1)</f>
        <v>2.1834122119784261</v>
      </c>
      <c r="K712" s="5">
        <v>1</v>
      </c>
      <c r="L712">
        <v>0</v>
      </c>
      <c r="M712">
        <f t="shared" si="55"/>
        <v>0</v>
      </c>
      <c r="N712">
        <f t="shared" si="56"/>
        <v>1</v>
      </c>
      <c r="O712">
        <f>IF(Table134[Sex]="male",1,0)</f>
        <v>0</v>
      </c>
      <c r="P712">
        <v>1</v>
      </c>
      <c r="AC712" s="3">
        <f>SUMPRODUCT(Table134[[#This Row],[SibSp]:[Ones]],$R$4:$AA$4)</f>
        <v>0.22158063769764097</v>
      </c>
      <c r="AD712" s="3">
        <f>SUMPRODUCT(Table134[[#This Row],[SibSp]:[Ones]],$R$5:$AA$5)</f>
        <v>0.18721133042044297</v>
      </c>
      <c r="AE712">
        <f t="shared" si="57"/>
        <v>0.22158063769764097</v>
      </c>
      <c r="AF712">
        <f t="shared" si="58"/>
        <v>0.18721133042044297</v>
      </c>
      <c r="AG712">
        <f t="shared" si="59"/>
        <v>0.40879196811808394</v>
      </c>
      <c r="AH712">
        <f>(Table134[[#This Row],[Survived]]-AG713)^2</f>
        <v>0.38453611653441228</v>
      </c>
    </row>
    <row r="713" spans="1:34" x14ac:dyDescent="0.35">
      <c r="A713">
        <v>1</v>
      </c>
      <c r="B713" t="s">
        <v>11</v>
      </c>
      <c r="C713">
        <v>3</v>
      </c>
      <c r="D713" t="s">
        <v>8</v>
      </c>
      <c r="F713" s="2">
        <v>15.245799999999999</v>
      </c>
      <c r="G713">
        <v>1</v>
      </c>
      <c r="H713">
        <v>1</v>
      </c>
      <c r="I713" s="3">
        <f>Table134[Age]/$E$1</f>
        <v>0</v>
      </c>
      <c r="J713" s="3">
        <f>LOG10(Table134[Fare] + 1)</f>
        <v>1.2107411023865056</v>
      </c>
      <c r="K713" s="5">
        <v>0</v>
      </c>
      <c r="L713">
        <v>0</v>
      </c>
      <c r="M713">
        <f t="shared" si="55"/>
        <v>1</v>
      </c>
      <c r="N713">
        <f t="shared" si="56"/>
        <v>0</v>
      </c>
      <c r="O713">
        <f>IF(Table134[Sex]="male",1,0)</f>
        <v>1</v>
      </c>
      <c r="P713">
        <v>1</v>
      </c>
      <c r="AC713" s="3">
        <f>SUMPRODUCT(Table134[[#This Row],[SibSp]:[Ones]],$R$4:$AA$4)</f>
        <v>0.26662999894712269</v>
      </c>
      <c r="AD713" s="3">
        <f>SUMPRODUCT(Table134[[#This Row],[SibSp]:[Ones]],$R$5:$AA$5)</f>
        <v>0.11326023936998597</v>
      </c>
      <c r="AE713">
        <f t="shared" si="57"/>
        <v>0.26662999894712269</v>
      </c>
      <c r="AF713">
        <f t="shared" si="58"/>
        <v>0.11326023936998597</v>
      </c>
      <c r="AG713">
        <f t="shared" si="59"/>
        <v>0.37989023831710866</v>
      </c>
      <c r="AH713">
        <f>(Table134[[#This Row],[Survived]]-AG714)^2</f>
        <v>0.31923035904514879</v>
      </c>
    </row>
    <row r="714" spans="1:34" x14ac:dyDescent="0.35">
      <c r="A714">
        <v>1</v>
      </c>
      <c r="B714" t="s">
        <v>11</v>
      </c>
      <c r="C714">
        <v>1</v>
      </c>
      <c r="D714" t="s">
        <v>10</v>
      </c>
      <c r="E714">
        <v>24</v>
      </c>
      <c r="F714" s="2">
        <v>49.504199999999997</v>
      </c>
      <c r="G714">
        <v>0</v>
      </c>
      <c r="H714">
        <v>0</v>
      </c>
      <c r="I714" s="3">
        <f>Table134[Age]/$E$1</f>
        <v>0.3</v>
      </c>
      <c r="J714" s="3">
        <f>LOG10(Table134[Fare] + 1)</f>
        <v>1.7033274961578131</v>
      </c>
      <c r="K714" s="5">
        <v>1</v>
      </c>
      <c r="L714">
        <v>0</v>
      </c>
      <c r="M714">
        <f t="shared" si="55"/>
        <v>1</v>
      </c>
      <c r="N714">
        <f t="shared" si="56"/>
        <v>0</v>
      </c>
      <c r="O714">
        <f>IF(Table134[Sex]="male",1,0)</f>
        <v>0</v>
      </c>
      <c r="P714">
        <v>1</v>
      </c>
      <c r="AC714" s="3">
        <f>SUMPRODUCT(Table134[[#This Row],[SibSp]:[Ones]],$R$4:$AA$4)</f>
        <v>0.24535070342085169</v>
      </c>
      <c r="AD714" s="3">
        <f>SUMPRODUCT(Table134[[#This Row],[SibSp]:[Ones]],$R$5:$AA$5)</f>
        <v>0.18964455408122133</v>
      </c>
      <c r="AE714">
        <f t="shared" si="57"/>
        <v>0.24535070342085169</v>
      </c>
      <c r="AF714">
        <f t="shared" si="58"/>
        <v>0.18964455408122133</v>
      </c>
      <c r="AG714">
        <f t="shared" si="59"/>
        <v>0.43499525750207302</v>
      </c>
      <c r="AH714">
        <f>(Table134[[#This Row],[Survived]]-AG715)^2</f>
        <v>0.31923035904514879</v>
      </c>
    </row>
    <row r="715" spans="1:34" x14ac:dyDescent="0.35">
      <c r="A715">
        <v>0</v>
      </c>
      <c r="B715" t="s">
        <v>9</v>
      </c>
      <c r="C715">
        <v>1</v>
      </c>
      <c r="D715" t="s">
        <v>8</v>
      </c>
      <c r="F715" s="2">
        <v>26.55</v>
      </c>
      <c r="G715">
        <v>0</v>
      </c>
      <c r="H715">
        <v>0</v>
      </c>
      <c r="I715" s="3">
        <f>Table134[Age]/$E$1</f>
        <v>0</v>
      </c>
      <c r="J715" s="3">
        <f>LOG10(Table134[Fare] + 1)</f>
        <v>1.4401216031878039</v>
      </c>
      <c r="K715" s="5">
        <v>1</v>
      </c>
      <c r="L715">
        <v>0</v>
      </c>
      <c r="M715">
        <f t="shared" si="55"/>
        <v>1</v>
      </c>
      <c r="N715">
        <f t="shared" si="56"/>
        <v>0</v>
      </c>
      <c r="O715">
        <f>IF(Table134[Sex]="male",1,0)</f>
        <v>1</v>
      </c>
      <c r="P715">
        <v>1</v>
      </c>
      <c r="AC715" s="3">
        <f>SUMPRODUCT(Table134[[#This Row],[SibSp]:[Ones]],$R$4:$AA$4)</f>
        <v>0.24535070342085169</v>
      </c>
      <c r="AD715" s="3">
        <f>SUMPRODUCT(Table134[[#This Row],[SibSp]:[Ones]],$R$5:$AA$5)</f>
        <v>0.18964455408122133</v>
      </c>
      <c r="AE715">
        <f t="shared" si="57"/>
        <v>0.24535070342085169</v>
      </c>
      <c r="AF715">
        <f t="shared" si="58"/>
        <v>0.18964455408122133</v>
      </c>
      <c r="AG715">
        <f t="shared" si="59"/>
        <v>0.43499525750207302</v>
      </c>
      <c r="AH715">
        <f>(Table134[[#This Row],[Survived]]-AG716)^2</f>
        <v>0.1892208740492948</v>
      </c>
    </row>
    <row r="716" spans="1:34" x14ac:dyDescent="0.35">
      <c r="A716">
        <v>1</v>
      </c>
      <c r="B716" t="s">
        <v>9</v>
      </c>
      <c r="C716">
        <v>1</v>
      </c>
      <c r="D716" t="s">
        <v>8</v>
      </c>
      <c r="E716">
        <v>48</v>
      </c>
      <c r="F716" s="2">
        <v>52</v>
      </c>
      <c r="G716">
        <v>1</v>
      </c>
      <c r="H716">
        <v>0</v>
      </c>
      <c r="I716" s="3">
        <f>Table134[Age]/$E$1</f>
        <v>0.6</v>
      </c>
      <c r="J716" s="3">
        <f>LOG10(Table134[Fare] + 1)</f>
        <v>1.7242758696007889</v>
      </c>
      <c r="K716" s="5">
        <v>1</v>
      </c>
      <c r="L716">
        <v>0</v>
      </c>
      <c r="M716">
        <f t="shared" si="55"/>
        <v>1</v>
      </c>
      <c r="N716">
        <f t="shared" si="56"/>
        <v>0</v>
      </c>
      <c r="O716">
        <f>IF(Table134[Sex]="male",1,0)</f>
        <v>1</v>
      </c>
      <c r="P716">
        <v>1</v>
      </c>
      <c r="AC716" s="3">
        <f>SUMPRODUCT(Table134[[#This Row],[SibSp]:[Ones]],$R$4:$AA$4)</f>
        <v>0.24535070342085169</v>
      </c>
      <c r="AD716" s="3">
        <f>SUMPRODUCT(Table134[[#This Row],[SibSp]:[Ones]],$R$5:$AA$5)</f>
        <v>0.18964455408122133</v>
      </c>
      <c r="AE716">
        <f t="shared" si="57"/>
        <v>0.24535070342085169</v>
      </c>
      <c r="AF716">
        <f t="shared" si="58"/>
        <v>0.18964455408122133</v>
      </c>
      <c r="AG716">
        <f t="shared" si="59"/>
        <v>0.43499525750207302</v>
      </c>
      <c r="AH716">
        <f>(Table134[[#This Row],[Survived]]-AG717)^2</f>
        <v>0.48448797655722153</v>
      </c>
    </row>
    <row r="717" spans="1:34" x14ac:dyDescent="0.35">
      <c r="A717">
        <v>0</v>
      </c>
      <c r="B717" t="s">
        <v>9</v>
      </c>
      <c r="C717">
        <v>3</v>
      </c>
      <c r="D717" t="s">
        <v>8</v>
      </c>
      <c r="E717">
        <v>29</v>
      </c>
      <c r="F717" s="2">
        <v>9.4832999999999998</v>
      </c>
      <c r="G717">
        <v>0</v>
      </c>
      <c r="H717">
        <v>0</v>
      </c>
      <c r="I717" s="3">
        <f>Table134[Age]/$E$1</f>
        <v>0.36249999999999999</v>
      </c>
      <c r="J717" s="3">
        <f>LOG10(Table134[Fare] + 1)</f>
        <v>1.020498014154877</v>
      </c>
      <c r="K717" s="5">
        <v>0</v>
      </c>
      <c r="L717">
        <v>0</v>
      </c>
      <c r="M717">
        <f t="shared" si="55"/>
        <v>1</v>
      </c>
      <c r="N717">
        <f t="shared" si="56"/>
        <v>0</v>
      </c>
      <c r="O717">
        <f>IF(Table134[Sex]="male",1,0)</f>
        <v>1</v>
      </c>
      <c r="P717">
        <v>1</v>
      </c>
      <c r="AC717" s="3">
        <f>SUMPRODUCT(Table134[[#This Row],[SibSp]:[Ones]],$R$4:$AA$4)</f>
        <v>0.1906880552537385</v>
      </c>
      <c r="AD717" s="3">
        <f>SUMPRODUCT(Table134[[#This Row],[SibSp]:[Ones]],$R$5:$AA$5)</f>
        <v>0.11326023936998597</v>
      </c>
      <c r="AE717">
        <f t="shared" si="57"/>
        <v>0.1906880552537385</v>
      </c>
      <c r="AF717">
        <f t="shared" si="58"/>
        <v>0.11326023936998597</v>
      </c>
      <c r="AG717">
        <f t="shared" si="59"/>
        <v>0.30394829462372447</v>
      </c>
      <c r="AH717">
        <f>(Table134[[#This Row],[Survived]]-AG718)^2</f>
        <v>7.714228793562064E-2</v>
      </c>
    </row>
    <row r="718" spans="1:34" x14ac:dyDescent="0.35">
      <c r="A718">
        <v>0</v>
      </c>
      <c r="B718" t="s">
        <v>9</v>
      </c>
      <c r="C718">
        <v>2</v>
      </c>
      <c r="D718" t="s">
        <v>8</v>
      </c>
      <c r="E718">
        <v>52</v>
      </c>
      <c r="F718" s="2">
        <v>13</v>
      </c>
      <c r="G718">
        <v>0</v>
      </c>
      <c r="H718">
        <v>0</v>
      </c>
      <c r="I718" s="3">
        <f>Table134[Age]/$E$1</f>
        <v>0.65</v>
      </c>
      <c r="J718" s="3">
        <f>LOG10(Table134[Fare] + 1)</f>
        <v>1.146128035678238</v>
      </c>
      <c r="K718" s="5">
        <v>0</v>
      </c>
      <c r="L718">
        <v>1</v>
      </c>
      <c r="M718">
        <f t="shared" si="55"/>
        <v>0</v>
      </c>
      <c r="N718">
        <f t="shared" si="56"/>
        <v>1</v>
      </c>
      <c r="O718">
        <f>IF(Table134[Sex]="male",1,0)</f>
        <v>1</v>
      </c>
      <c r="P718">
        <v>1</v>
      </c>
      <c r="AC718" s="3">
        <f>SUMPRODUCT(Table134[[#This Row],[SibSp]:[Ones]],$R$4:$AA$4)</f>
        <v>0.16691798953052778</v>
      </c>
      <c r="AD718" s="3">
        <f>SUMPRODUCT(Table134[[#This Row],[SibSp]:[Ones]],$R$5:$AA$5)</f>
        <v>0.11082701570920761</v>
      </c>
      <c r="AE718">
        <f t="shared" si="57"/>
        <v>0.16691798953052778</v>
      </c>
      <c r="AF718">
        <f t="shared" si="58"/>
        <v>0.11082701570920761</v>
      </c>
      <c r="AG718">
        <f t="shared" si="59"/>
        <v>0.27774500523973539</v>
      </c>
      <c r="AH718">
        <f>(Table134[[#This Row],[Survived]]-AG719)^2</f>
        <v>9.2384565804670415E-2</v>
      </c>
    </row>
    <row r="719" spans="1:34" x14ac:dyDescent="0.35">
      <c r="A719">
        <v>0</v>
      </c>
      <c r="B719" t="s">
        <v>9</v>
      </c>
      <c r="C719">
        <v>3</v>
      </c>
      <c r="D719" t="s">
        <v>8</v>
      </c>
      <c r="E719">
        <v>19</v>
      </c>
      <c r="F719" s="2">
        <v>7.65</v>
      </c>
      <c r="G719">
        <v>0</v>
      </c>
      <c r="H719">
        <v>0</v>
      </c>
      <c r="I719" s="3">
        <f>Table134[Age]/$E$1</f>
        <v>0.23749999999999999</v>
      </c>
      <c r="J719" s="3">
        <f>LOG10(Table134[Fare] + 1)</f>
        <v>0.93701610746481423</v>
      </c>
      <c r="K719" s="5">
        <v>0</v>
      </c>
      <c r="L719">
        <v>0</v>
      </c>
      <c r="M719">
        <f t="shared" si="55"/>
        <v>1</v>
      </c>
      <c r="N719">
        <f t="shared" si="56"/>
        <v>0</v>
      </c>
      <c r="O719">
        <f>IF(Table134[Sex]="male",1,0)</f>
        <v>1</v>
      </c>
      <c r="P719">
        <v>1</v>
      </c>
      <c r="AC719" s="3">
        <f>SUMPRODUCT(Table134[[#This Row],[SibSp]:[Ones]],$R$4:$AA$4)</f>
        <v>0.1906880552537385</v>
      </c>
      <c r="AD719" s="3">
        <f>SUMPRODUCT(Table134[[#This Row],[SibSp]:[Ones]],$R$5:$AA$5)</f>
        <v>0.11326023936998597</v>
      </c>
      <c r="AE719">
        <f t="shared" si="57"/>
        <v>0.1906880552537385</v>
      </c>
      <c r="AF719">
        <f t="shared" si="58"/>
        <v>0.11326023936998597</v>
      </c>
      <c r="AG719">
        <f t="shared" si="59"/>
        <v>0.30394829462372447</v>
      </c>
      <c r="AH719">
        <f>(Table134[[#This Row],[Survived]]-AG720)^2</f>
        <v>0.16711087319785656</v>
      </c>
    </row>
    <row r="720" spans="1:34" x14ac:dyDescent="0.35">
      <c r="A720">
        <v>1</v>
      </c>
      <c r="B720" t="s">
        <v>11</v>
      </c>
      <c r="C720">
        <v>1</v>
      </c>
      <c r="D720" t="s">
        <v>10</v>
      </c>
      <c r="E720">
        <v>38</v>
      </c>
      <c r="F720" s="2">
        <v>227.52500000000001</v>
      </c>
      <c r="G720">
        <v>0</v>
      </c>
      <c r="H720">
        <v>0</v>
      </c>
      <c r="I720" s="3">
        <f>Table134[Age]/$E$1</f>
        <v>0.47499999999999998</v>
      </c>
      <c r="J720" s="3">
        <f>LOG10(Table134[Fare] + 1)</f>
        <v>2.3589337176143736</v>
      </c>
      <c r="K720" s="5">
        <v>1</v>
      </c>
      <c r="L720">
        <v>0</v>
      </c>
      <c r="M720">
        <f t="shared" si="55"/>
        <v>0</v>
      </c>
      <c r="N720">
        <f t="shared" si="56"/>
        <v>0</v>
      </c>
      <c r="O720">
        <f>IF(Table134[Sex]="male",1,0)</f>
        <v>0</v>
      </c>
      <c r="P720">
        <v>1</v>
      </c>
      <c r="AC720" s="3">
        <f>SUMPRODUCT(Table134[[#This Row],[SibSp]:[Ones]],$R$4:$AA$4)</f>
        <v>0.22158063769764097</v>
      </c>
      <c r="AD720" s="3">
        <f>SUMPRODUCT(Table134[[#This Row],[SibSp]:[Ones]],$R$5:$AA$5)</f>
        <v>0.18721133042044297</v>
      </c>
      <c r="AE720">
        <f t="shared" si="57"/>
        <v>0.22158063769764097</v>
      </c>
      <c r="AF720">
        <f t="shared" si="58"/>
        <v>0.18721133042044297</v>
      </c>
      <c r="AG720">
        <f t="shared" si="59"/>
        <v>0.40879196811808394</v>
      </c>
      <c r="AH720">
        <f>(Table134[[#This Row],[Survived]]-AG721)^2</f>
        <v>0.48448797655722153</v>
      </c>
    </row>
    <row r="721" spans="1:34" x14ac:dyDescent="0.35">
      <c r="A721">
        <v>1</v>
      </c>
      <c r="B721" t="s">
        <v>9</v>
      </c>
      <c r="C721">
        <v>2</v>
      </c>
      <c r="D721" t="s">
        <v>10</v>
      </c>
      <c r="E721">
        <v>27</v>
      </c>
      <c r="F721" s="2">
        <v>10.5</v>
      </c>
      <c r="G721">
        <v>0</v>
      </c>
      <c r="H721">
        <v>0</v>
      </c>
      <c r="I721" s="3">
        <f>Table134[Age]/$E$1</f>
        <v>0.33750000000000002</v>
      </c>
      <c r="J721" s="3">
        <f>LOG10(Table134[Fare] + 1)</f>
        <v>1.0606978403536116</v>
      </c>
      <c r="K721" s="5">
        <v>0</v>
      </c>
      <c r="L721">
        <v>1</v>
      </c>
      <c r="M721">
        <f t="shared" si="55"/>
        <v>1</v>
      </c>
      <c r="N721">
        <f t="shared" si="56"/>
        <v>0</v>
      </c>
      <c r="O721">
        <f>IF(Table134[Sex]="male",1,0)</f>
        <v>0</v>
      </c>
      <c r="P721">
        <v>1</v>
      </c>
      <c r="AC721" s="3">
        <f>SUMPRODUCT(Table134[[#This Row],[SibSp]:[Ones]],$R$4:$AA$4)</f>
        <v>0.1906880552537385</v>
      </c>
      <c r="AD721" s="3">
        <f>SUMPRODUCT(Table134[[#This Row],[SibSp]:[Ones]],$R$5:$AA$5)</f>
        <v>0.11326023936998597</v>
      </c>
      <c r="AE721">
        <f t="shared" si="57"/>
        <v>0.1906880552537385</v>
      </c>
      <c r="AF721">
        <f t="shared" si="58"/>
        <v>0.11326023936998597</v>
      </c>
      <c r="AG721">
        <f t="shared" si="59"/>
        <v>0.30394829462372447</v>
      </c>
      <c r="AH721">
        <f>(Table134[[#This Row],[Survived]]-AG722)^2</f>
        <v>0.48448797655722153</v>
      </c>
    </row>
    <row r="722" spans="1:34" x14ac:dyDescent="0.35">
      <c r="A722">
        <v>0</v>
      </c>
      <c r="B722" t="s">
        <v>12</v>
      </c>
      <c r="C722">
        <v>3</v>
      </c>
      <c r="D722" t="s">
        <v>8</v>
      </c>
      <c r="F722" s="2">
        <v>15.5</v>
      </c>
      <c r="G722">
        <v>0</v>
      </c>
      <c r="H722">
        <v>0</v>
      </c>
      <c r="I722" s="3">
        <f>Table134[Age]/$E$1</f>
        <v>0</v>
      </c>
      <c r="J722" s="3">
        <f>LOG10(Table134[Fare] + 1)</f>
        <v>1.2174839442139063</v>
      </c>
      <c r="K722" s="5">
        <v>0</v>
      </c>
      <c r="L722">
        <v>0</v>
      </c>
      <c r="M722">
        <f t="shared" si="55"/>
        <v>1</v>
      </c>
      <c r="N722">
        <f t="shared" si="56"/>
        <v>0</v>
      </c>
      <c r="O722">
        <f>IF(Table134[Sex]="male",1,0)</f>
        <v>1</v>
      </c>
      <c r="P722">
        <v>1</v>
      </c>
      <c r="AC722" s="3">
        <f>SUMPRODUCT(Table134[[#This Row],[SibSp]:[Ones]],$R$4:$AA$4)</f>
        <v>0.1906880552537385</v>
      </c>
      <c r="AD722" s="3">
        <f>SUMPRODUCT(Table134[[#This Row],[SibSp]:[Ones]],$R$5:$AA$5)</f>
        <v>0.11326023936998597</v>
      </c>
      <c r="AE722">
        <f t="shared" si="57"/>
        <v>0.1906880552537385</v>
      </c>
      <c r="AF722">
        <f t="shared" si="58"/>
        <v>0.11326023936998597</v>
      </c>
      <c r="AG722">
        <f t="shared" si="59"/>
        <v>0.30394829462372447</v>
      </c>
      <c r="AH722">
        <f>(Table134[[#This Row],[Survived]]-AG723)^2</f>
        <v>9.2384565804670415E-2</v>
      </c>
    </row>
    <row r="723" spans="1:34" x14ac:dyDescent="0.35">
      <c r="A723">
        <v>0</v>
      </c>
      <c r="B723" t="s">
        <v>9</v>
      </c>
      <c r="C723">
        <v>3</v>
      </c>
      <c r="D723" t="s">
        <v>8</v>
      </c>
      <c r="E723">
        <v>33</v>
      </c>
      <c r="F723" s="2">
        <v>7.7750000000000004</v>
      </c>
      <c r="G723">
        <v>0</v>
      </c>
      <c r="H723">
        <v>0</v>
      </c>
      <c r="I723" s="3">
        <f>Table134[Age]/$E$1</f>
        <v>0.41249999999999998</v>
      </c>
      <c r="J723" s="3">
        <f>LOG10(Table134[Fare] + 1)</f>
        <v>0.94324712513786169</v>
      </c>
      <c r="K723" s="5">
        <v>0</v>
      </c>
      <c r="L723">
        <v>0</v>
      </c>
      <c r="M723">
        <f t="shared" si="55"/>
        <v>1</v>
      </c>
      <c r="N723">
        <f t="shared" si="56"/>
        <v>0</v>
      </c>
      <c r="O723">
        <f>IF(Table134[Sex]="male",1,0)</f>
        <v>1</v>
      </c>
      <c r="P723">
        <v>1</v>
      </c>
      <c r="AC723" s="3">
        <f>SUMPRODUCT(Table134[[#This Row],[SibSp]:[Ones]],$R$4:$AA$4)</f>
        <v>0.1906880552537385</v>
      </c>
      <c r="AD723" s="3">
        <f>SUMPRODUCT(Table134[[#This Row],[SibSp]:[Ones]],$R$5:$AA$5)</f>
        <v>0.11326023936998597</v>
      </c>
      <c r="AE723">
        <f t="shared" si="57"/>
        <v>0.1906880552537385</v>
      </c>
      <c r="AF723">
        <f t="shared" si="58"/>
        <v>0.11326023936998597</v>
      </c>
      <c r="AG723">
        <f t="shared" si="59"/>
        <v>0.30394829462372447</v>
      </c>
      <c r="AH723">
        <f>(Table134[[#This Row],[Survived]]-AG724)^2</f>
        <v>0.1443165931686296</v>
      </c>
    </row>
    <row r="724" spans="1:34" x14ac:dyDescent="0.35">
      <c r="A724">
        <v>1</v>
      </c>
      <c r="B724" t="s">
        <v>9</v>
      </c>
      <c r="C724">
        <v>2</v>
      </c>
      <c r="D724" t="s">
        <v>10</v>
      </c>
      <c r="E724">
        <v>6</v>
      </c>
      <c r="F724" s="2">
        <v>33</v>
      </c>
      <c r="G724">
        <v>0</v>
      </c>
      <c r="H724">
        <v>1</v>
      </c>
      <c r="I724" s="3">
        <f>Table134[Age]/$E$1</f>
        <v>7.4999999999999997E-2</v>
      </c>
      <c r="J724" s="3">
        <f>LOG10(Table134[Fare] + 1)</f>
        <v>1.5314789170422551</v>
      </c>
      <c r="K724" s="5">
        <v>0</v>
      </c>
      <c r="L724">
        <v>1</v>
      </c>
      <c r="M724">
        <f t="shared" si="55"/>
        <v>1</v>
      </c>
      <c r="N724">
        <f t="shared" si="56"/>
        <v>0</v>
      </c>
      <c r="O724">
        <f>IF(Table134[Sex]="male",1,0)</f>
        <v>0</v>
      </c>
      <c r="P724">
        <v>1</v>
      </c>
      <c r="AC724" s="3">
        <f>SUMPRODUCT(Table134[[#This Row],[SibSp]:[Ones]],$R$4:$AA$4)</f>
        <v>0.26662999894712269</v>
      </c>
      <c r="AD724" s="3">
        <f>SUMPRODUCT(Table134[[#This Row],[SibSp]:[Ones]],$R$5:$AA$5)</f>
        <v>0.11326023936998597</v>
      </c>
      <c r="AE724">
        <f t="shared" si="57"/>
        <v>0.26662999894712269</v>
      </c>
      <c r="AF724">
        <f t="shared" si="58"/>
        <v>0.11326023936998597</v>
      </c>
      <c r="AG724">
        <f t="shared" si="59"/>
        <v>0.37989023831710866</v>
      </c>
      <c r="AH724">
        <f>(Table134[[#This Row],[Survived]]-AG725)^2</f>
        <v>0.48448797655722153</v>
      </c>
    </row>
    <row r="725" spans="1:34" x14ac:dyDescent="0.35">
      <c r="A725">
        <v>0</v>
      </c>
      <c r="B725" t="s">
        <v>9</v>
      </c>
      <c r="C725">
        <v>3</v>
      </c>
      <c r="D725" t="s">
        <v>8</v>
      </c>
      <c r="E725">
        <v>17</v>
      </c>
      <c r="F725" s="2">
        <v>7.0541999999999998</v>
      </c>
      <c r="G725">
        <v>1</v>
      </c>
      <c r="H725">
        <v>0</v>
      </c>
      <c r="I725" s="3">
        <f>Table134[Age]/$E$1</f>
        <v>0.21249999999999999</v>
      </c>
      <c r="J725" s="3">
        <f>LOG10(Table134[Fare] + 1)</f>
        <v>0.90602240970373726</v>
      </c>
      <c r="K725" s="5">
        <v>0</v>
      </c>
      <c r="L725">
        <v>0</v>
      </c>
      <c r="M725">
        <f t="shared" si="55"/>
        <v>1</v>
      </c>
      <c r="N725">
        <f t="shared" si="56"/>
        <v>0</v>
      </c>
      <c r="O725">
        <f>IF(Table134[Sex]="male",1,0)</f>
        <v>1</v>
      </c>
      <c r="P725">
        <v>1</v>
      </c>
      <c r="AC725" s="3">
        <f>SUMPRODUCT(Table134[[#This Row],[SibSp]:[Ones]],$R$4:$AA$4)</f>
        <v>0.1906880552537385</v>
      </c>
      <c r="AD725" s="3">
        <f>SUMPRODUCT(Table134[[#This Row],[SibSp]:[Ones]],$R$5:$AA$5)</f>
        <v>0.11326023936998597</v>
      </c>
      <c r="AE725">
        <f t="shared" si="57"/>
        <v>0.1906880552537385</v>
      </c>
      <c r="AF725">
        <f t="shared" si="58"/>
        <v>0.11326023936998597</v>
      </c>
      <c r="AG725">
        <f t="shared" si="59"/>
        <v>0.30394829462372447</v>
      </c>
      <c r="AH725">
        <f>(Table134[[#This Row],[Survived]]-AG726)^2</f>
        <v>9.2384565804670415E-2</v>
      </c>
    </row>
    <row r="726" spans="1:34" x14ac:dyDescent="0.35">
      <c r="A726">
        <v>0</v>
      </c>
      <c r="B726" t="s">
        <v>9</v>
      </c>
      <c r="C726">
        <v>2</v>
      </c>
      <c r="D726" t="s">
        <v>8</v>
      </c>
      <c r="E726">
        <v>34</v>
      </c>
      <c r="F726" s="2">
        <v>13</v>
      </c>
      <c r="G726">
        <v>0</v>
      </c>
      <c r="H726">
        <v>0</v>
      </c>
      <c r="I726" s="3">
        <f>Table134[Age]/$E$1</f>
        <v>0.42499999999999999</v>
      </c>
      <c r="J726" s="3">
        <f>LOG10(Table134[Fare] + 1)</f>
        <v>1.146128035678238</v>
      </c>
      <c r="K726" s="5">
        <v>0</v>
      </c>
      <c r="L726">
        <v>1</v>
      </c>
      <c r="M726">
        <f t="shared" si="55"/>
        <v>1</v>
      </c>
      <c r="N726">
        <f t="shared" si="56"/>
        <v>0</v>
      </c>
      <c r="O726">
        <f>IF(Table134[Sex]="male",1,0)</f>
        <v>1</v>
      </c>
      <c r="P726">
        <v>1</v>
      </c>
      <c r="AC726" s="3">
        <f>SUMPRODUCT(Table134[[#This Row],[SibSp]:[Ones]],$R$4:$AA$4)</f>
        <v>0.1906880552537385</v>
      </c>
      <c r="AD726" s="3">
        <f>SUMPRODUCT(Table134[[#This Row],[SibSp]:[Ones]],$R$5:$AA$5)</f>
        <v>0.11326023936998597</v>
      </c>
      <c r="AE726">
        <f t="shared" si="57"/>
        <v>0.1906880552537385</v>
      </c>
      <c r="AF726">
        <f t="shared" si="58"/>
        <v>0.11326023936998597</v>
      </c>
      <c r="AG726">
        <f t="shared" si="59"/>
        <v>0.30394829462372447</v>
      </c>
      <c r="AH726">
        <f>(Table134[[#This Row],[Survived]]-AG727)^2</f>
        <v>9.2384565804670415E-2</v>
      </c>
    </row>
    <row r="727" spans="1:34" x14ac:dyDescent="0.35">
      <c r="A727">
        <v>0</v>
      </c>
      <c r="B727" t="s">
        <v>9</v>
      </c>
      <c r="C727">
        <v>2</v>
      </c>
      <c r="D727" t="s">
        <v>8</v>
      </c>
      <c r="E727">
        <v>50</v>
      </c>
      <c r="F727" s="2">
        <v>13</v>
      </c>
      <c r="G727">
        <v>0</v>
      </c>
      <c r="H727">
        <v>0</v>
      </c>
      <c r="I727" s="3">
        <f>Table134[Age]/$E$1</f>
        <v>0.625</v>
      </c>
      <c r="J727" s="3">
        <f>LOG10(Table134[Fare] + 1)</f>
        <v>1.146128035678238</v>
      </c>
      <c r="K727" s="5">
        <v>0</v>
      </c>
      <c r="L727">
        <v>1</v>
      </c>
      <c r="M727">
        <f t="shared" si="55"/>
        <v>1</v>
      </c>
      <c r="N727">
        <f t="shared" si="56"/>
        <v>0</v>
      </c>
      <c r="O727">
        <f>IF(Table134[Sex]="male",1,0)</f>
        <v>1</v>
      </c>
      <c r="P727">
        <v>1</v>
      </c>
      <c r="AC727" s="3">
        <f>SUMPRODUCT(Table134[[#This Row],[SibSp]:[Ones]],$R$4:$AA$4)</f>
        <v>0.1906880552537385</v>
      </c>
      <c r="AD727" s="3">
        <f>SUMPRODUCT(Table134[[#This Row],[SibSp]:[Ones]],$R$5:$AA$5)</f>
        <v>0.11326023936998597</v>
      </c>
      <c r="AE727">
        <f t="shared" si="57"/>
        <v>0.1906880552537385</v>
      </c>
      <c r="AF727">
        <f t="shared" si="58"/>
        <v>0.11326023936998597</v>
      </c>
      <c r="AG727">
        <f t="shared" si="59"/>
        <v>0.30394829462372447</v>
      </c>
      <c r="AH727">
        <f>(Table134[[#This Row],[Survived]]-AG728)^2</f>
        <v>0.1892208740492948</v>
      </c>
    </row>
    <row r="728" spans="1:34" x14ac:dyDescent="0.35">
      <c r="A728">
        <v>1</v>
      </c>
      <c r="B728" t="s">
        <v>9</v>
      </c>
      <c r="C728">
        <v>1</v>
      </c>
      <c r="D728" t="s">
        <v>8</v>
      </c>
      <c r="E728">
        <v>27</v>
      </c>
      <c r="F728" s="2">
        <v>53.1</v>
      </c>
      <c r="G728">
        <v>1</v>
      </c>
      <c r="H728">
        <v>0</v>
      </c>
      <c r="I728" s="3">
        <f>Table134[Age]/$E$1</f>
        <v>0.33750000000000002</v>
      </c>
      <c r="J728" s="3">
        <f>LOG10(Table134[Fare] + 1)</f>
        <v>1.7331972651065695</v>
      </c>
      <c r="K728" s="5">
        <v>1</v>
      </c>
      <c r="L728">
        <v>0</v>
      </c>
      <c r="M728">
        <f t="shared" si="55"/>
        <v>1</v>
      </c>
      <c r="N728">
        <f t="shared" si="56"/>
        <v>0</v>
      </c>
      <c r="O728">
        <f>IF(Table134[Sex]="male",1,0)</f>
        <v>1</v>
      </c>
      <c r="P728">
        <v>1</v>
      </c>
      <c r="AC728" s="3">
        <f>SUMPRODUCT(Table134[[#This Row],[SibSp]:[Ones]],$R$4:$AA$4)</f>
        <v>0.24535070342085169</v>
      </c>
      <c r="AD728" s="3">
        <f>SUMPRODUCT(Table134[[#This Row],[SibSp]:[Ones]],$R$5:$AA$5)</f>
        <v>0.18964455408122133</v>
      </c>
      <c r="AE728">
        <f t="shared" si="57"/>
        <v>0.24535070342085169</v>
      </c>
      <c r="AF728">
        <f t="shared" si="58"/>
        <v>0.18964455408122133</v>
      </c>
      <c r="AG728">
        <f t="shared" si="59"/>
        <v>0.43499525750207302</v>
      </c>
      <c r="AH728">
        <f>(Table134[[#This Row],[Survived]]-AG729)^2</f>
        <v>0.52165227745614984</v>
      </c>
    </row>
    <row r="729" spans="1:34" x14ac:dyDescent="0.35">
      <c r="A729">
        <v>0</v>
      </c>
      <c r="B729" t="s">
        <v>9</v>
      </c>
      <c r="C729">
        <v>3</v>
      </c>
      <c r="D729" t="s">
        <v>8</v>
      </c>
      <c r="E729">
        <v>20</v>
      </c>
      <c r="F729" s="2">
        <v>8.6624999999999996</v>
      </c>
      <c r="G729">
        <v>0</v>
      </c>
      <c r="H729">
        <v>0</v>
      </c>
      <c r="I729" s="3">
        <f>Table134[Age]/$E$1</f>
        <v>0.25</v>
      </c>
      <c r="J729" s="3">
        <f>LOG10(Table134[Fare] + 1)</f>
        <v>0.98508950692638131</v>
      </c>
      <c r="K729" s="5">
        <v>0</v>
      </c>
      <c r="L729">
        <v>0</v>
      </c>
      <c r="M729">
        <f t="shared" si="55"/>
        <v>0</v>
      </c>
      <c r="N729">
        <f t="shared" si="56"/>
        <v>0</v>
      </c>
      <c r="O729">
        <f>IF(Table134[Sex]="male",1,0)</f>
        <v>1</v>
      </c>
      <c r="P729">
        <v>1</v>
      </c>
      <c r="AC729" s="3">
        <f>SUMPRODUCT(Table134[[#This Row],[SibSp]:[Ones]],$R$4:$AA$4)</f>
        <v>0.16691798953052778</v>
      </c>
      <c r="AD729" s="3">
        <f>SUMPRODUCT(Table134[[#This Row],[SibSp]:[Ones]],$R$5:$AA$5)</f>
        <v>0.11082701570920761</v>
      </c>
      <c r="AE729">
        <f t="shared" si="57"/>
        <v>0.16691798953052778</v>
      </c>
      <c r="AF729">
        <f t="shared" si="58"/>
        <v>0.11082701570920761</v>
      </c>
      <c r="AG729">
        <f t="shared" si="59"/>
        <v>0.27774500523973539</v>
      </c>
      <c r="AH729">
        <f>(Table134[[#This Row],[Survived]]-AG730)^2</f>
        <v>9.2384565804670415E-2</v>
      </c>
    </row>
    <row r="730" spans="1:34" x14ac:dyDescent="0.35">
      <c r="A730">
        <v>1</v>
      </c>
      <c r="B730" t="s">
        <v>9</v>
      </c>
      <c r="C730">
        <v>2</v>
      </c>
      <c r="D730" t="s">
        <v>10</v>
      </c>
      <c r="E730">
        <v>30</v>
      </c>
      <c r="F730" s="2">
        <v>21</v>
      </c>
      <c r="G730">
        <v>3</v>
      </c>
      <c r="H730">
        <v>0</v>
      </c>
      <c r="I730" s="3">
        <f>Table134[Age]/$E$1</f>
        <v>0.375</v>
      </c>
      <c r="J730" s="3">
        <f>LOG10(Table134[Fare] + 1)</f>
        <v>1.3424226808222062</v>
      </c>
      <c r="K730" s="5">
        <v>0</v>
      </c>
      <c r="L730">
        <v>1</v>
      </c>
      <c r="M730">
        <f t="shared" si="55"/>
        <v>1</v>
      </c>
      <c r="N730">
        <f t="shared" si="56"/>
        <v>0</v>
      </c>
      <c r="O730">
        <f>IF(Table134[Sex]="male",1,0)</f>
        <v>0</v>
      </c>
      <c r="P730">
        <v>1</v>
      </c>
      <c r="AC730" s="3">
        <f>SUMPRODUCT(Table134[[#This Row],[SibSp]:[Ones]],$R$4:$AA$4)</f>
        <v>0.1906880552537385</v>
      </c>
      <c r="AD730" s="3">
        <f>SUMPRODUCT(Table134[[#This Row],[SibSp]:[Ones]],$R$5:$AA$5)</f>
        <v>0.11326023936998597</v>
      </c>
      <c r="AE730">
        <f t="shared" si="57"/>
        <v>0.1906880552537385</v>
      </c>
      <c r="AF730">
        <f t="shared" si="58"/>
        <v>0.11326023936998597</v>
      </c>
      <c r="AG730">
        <f t="shared" si="59"/>
        <v>0.30394829462372447</v>
      </c>
      <c r="AH730">
        <f>(Table134[[#This Row],[Survived]]-AG731)^2</f>
        <v>0.48448797655722153</v>
      </c>
    </row>
    <row r="731" spans="1:34" x14ac:dyDescent="0.35">
      <c r="A731">
        <v>1</v>
      </c>
      <c r="B731" t="s">
        <v>12</v>
      </c>
      <c r="C731">
        <v>3</v>
      </c>
      <c r="D731" t="s">
        <v>10</v>
      </c>
      <c r="F731" s="2">
        <v>7.7374999999999998</v>
      </c>
      <c r="G731">
        <v>0</v>
      </c>
      <c r="H731">
        <v>0</v>
      </c>
      <c r="I731" s="3">
        <f>Table134[Age]/$E$1</f>
        <v>0</v>
      </c>
      <c r="J731" s="3">
        <f>LOG10(Table134[Fare] + 1)</f>
        <v>0.94138718875373784</v>
      </c>
      <c r="K731" s="5">
        <v>0</v>
      </c>
      <c r="L731">
        <v>0</v>
      </c>
      <c r="M731">
        <f t="shared" si="55"/>
        <v>1</v>
      </c>
      <c r="N731">
        <f t="shared" si="56"/>
        <v>0</v>
      </c>
      <c r="O731">
        <f>IF(Table134[Sex]="male",1,0)</f>
        <v>0</v>
      </c>
      <c r="P731">
        <v>1</v>
      </c>
      <c r="AC731" s="3">
        <f>SUMPRODUCT(Table134[[#This Row],[SibSp]:[Ones]],$R$4:$AA$4)</f>
        <v>0.1906880552537385</v>
      </c>
      <c r="AD731" s="3">
        <f>SUMPRODUCT(Table134[[#This Row],[SibSp]:[Ones]],$R$5:$AA$5)</f>
        <v>0.11326023936998597</v>
      </c>
      <c r="AE731">
        <f t="shared" si="57"/>
        <v>0.1906880552537385</v>
      </c>
      <c r="AF731">
        <f t="shared" si="58"/>
        <v>0.11326023936998597</v>
      </c>
      <c r="AG731">
        <f t="shared" si="59"/>
        <v>0.30394829462372447</v>
      </c>
      <c r="AH731">
        <f>(Table134[[#This Row],[Survived]]-AG732)^2</f>
        <v>0.48448797655722153</v>
      </c>
    </row>
    <row r="732" spans="1:34" x14ac:dyDescent="0.35">
      <c r="A732">
        <v>0</v>
      </c>
      <c r="B732" t="s">
        <v>9</v>
      </c>
      <c r="C732">
        <v>2</v>
      </c>
      <c r="D732" t="s">
        <v>8</v>
      </c>
      <c r="E732">
        <v>25</v>
      </c>
      <c r="F732" s="2">
        <v>26</v>
      </c>
      <c r="G732">
        <v>1</v>
      </c>
      <c r="H732">
        <v>0</v>
      </c>
      <c r="I732" s="3">
        <f>Table134[Age]/$E$1</f>
        <v>0.3125</v>
      </c>
      <c r="J732" s="3">
        <f>LOG10(Table134[Fare] + 1)</f>
        <v>1.4313637641589874</v>
      </c>
      <c r="K732" s="5">
        <v>0</v>
      </c>
      <c r="L732">
        <v>1</v>
      </c>
      <c r="M732">
        <f t="shared" si="55"/>
        <v>1</v>
      </c>
      <c r="N732">
        <f t="shared" si="56"/>
        <v>0</v>
      </c>
      <c r="O732">
        <f>IF(Table134[Sex]="male",1,0)</f>
        <v>1</v>
      </c>
      <c r="P732">
        <v>1</v>
      </c>
      <c r="AC732" s="3">
        <f>SUMPRODUCT(Table134[[#This Row],[SibSp]:[Ones]],$R$4:$AA$4)</f>
        <v>0.1906880552537385</v>
      </c>
      <c r="AD732" s="3">
        <f>SUMPRODUCT(Table134[[#This Row],[SibSp]:[Ones]],$R$5:$AA$5)</f>
        <v>0.11326023936998597</v>
      </c>
      <c r="AE732">
        <f t="shared" si="57"/>
        <v>0.1906880552537385</v>
      </c>
      <c r="AF732">
        <f t="shared" si="58"/>
        <v>0.11326023936998597</v>
      </c>
      <c r="AG732">
        <f t="shared" si="59"/>
        <v>0.30394829462372447</v>
      </c>
      <c r="AH732">
        <f>(Table134[[#This Row],[Survived]]-AG733)^2</f>
        <v>7.714228793562064E-2</v>
      </c>
    </row>
    <row r="733" spans="1:34" x14ac:dyDescent="0.35">
      <c r="A733">
        <v>0</v>
      </c>
      <c r="B733" t="s">
        <v>9</v>
      </c>
      <c r="C733">
        <v>3</v>
      </c>
      <c r="D733" t="s">
        <v>10</v>
      </c>
      <c r="E733">
        <v>25</v>
      </c>
      <c r="F733" s="2">
        <v>7.9249999999999998</v>
      </c>
      <c r="G733">
        <v>1</v>
      </c>
      <c r="H733">
        <v>0</v>
      </c>
      <c r="I733" s="3">
        <f>Table134[Age]/$E$1</f>
        <v>0.3125</v>
      </c>
      <c r="J733" s="3">
        <f>LOG10(Table134[Fare] + 1)</f>
        <v>0.95060822478423079</v>
      </c>
      <c r="K733" s="5">
        <v>0</v>
      </c>
      <c r="L733">
        <v>0</v>
      </c>
      <c r="M733">
        <f t="shared" si="55"/>
        <v>0</v>
      </c>
      <c r="N733">
        <f t="shared" si="56"/>
        <v>1</v>
      </c>
      <c r="O733">
        <f>IF(Table134[Sex]="male",1,0)</f>
        <v>0</v>
      </c>
      <c r="P733">
        <v>1</v>
      </c>
      <c r="AC733" s="3">
        <f>SUMPRODUCT(Table134[[#This Row],[SibSp]:[Ones]],$R$4:$AA$4)</f>
        <v>0.16691798953052778</v>
      </c>
      <c r="AD733" s="3">
        <f>SUMPRODUCT(Table134[[#This Row],[SibSp]:[Ones]],$R$5:$AA$5)</f>
        <v>0.11082701570920761</v>
      </c>
      <c r="AE733">
        <f t="shared" si="57"/>
        <v>0.16691798953052778</v>
      </c>
      <c r="AF733">
        <f t="shared" si="58"/>
        <v>0.11082701570920761</v>
      </c>
      <c r="AG733">
        <f t="shared" si="59"/>
        <v>0.27774500523973539</v>
      </c>
      <c r="AH733">
        <f>(Table134[[#This Row],[Survived]]-AG734)^2</f>
        <v>0.1892208740492948</v>
      </c>
    </row>
    <row r="734" spans="1:34" x14ac:dyDescent="0.35">
      <c r="A734">
        <v>1</v>
      </c>
      <c r="B734" t="s">
        <v>9</v>
      </c>
      <c r="C734">
        <v>1</v>
      </c>
      <c r="D734" t="s">
        <v>10</v>
      </c>
      <c r="E734">
        <v>29</v>
      </c>
      <c r="F734" s="2">
        <v>211.33750000000001</v>
      </c>
      <c r="G734">
        <v>0</v>
      </c>
      <c r="H734">
        <v>0</v>
      </c>
      <c r="I734" s="3">
        <f>Table134[Age]/$E$1</f>
        <v>0.36249999999999999</v>
      </c>
      <c r="J734" s="3">
        <f>LOG10(Table134[Fare] + 1)</f>
        <v>2.3270266997942759</v>
      </c>
      <c r="K734" s="5">
        <v>1</v>
      </c>
      <c r="L734">
        <v>0</v>
      </c>
      <c r="M734">
        <f t="shared" si="55"/>
        <v>1</v>
      </c>
      <c r="N734">
        <f t="shared" si="56"/>
        <v>0</v>
      </c>
      <c r="O734">
        <f>IF(Table134[Sex]="male",1,0)</f>
        <v>0</v>
      </c>
      <c r="P734">
        <v>1</v>
      </c>
      <c r="AC734" s="3">
        <f>SUMPRODUCT(Table134[[#This Row],[SibSp]:[Ones]],$R$4:$AA$4)</f>
        <v>0.24535070342085169</v>
      </c>
      <c r="AD734" s="3">
        <f>SUMPRODUCT(Table134[[#This Row],[SibSp]:[Ones]],$R$5:$AA$5)</f>
        <v>0.18964455408122133</v>
      </c>
      <c r="AE734">
        <f t="shared" si="57"/>
        <v>0.24535070342085169</v>
      </c>
      <c r="AF734">
        <f t="shared" si="58"/>
        <v>0.18964455408122133</v>
      </c>
      <c r="AG734">
        <f t="shared" si="59"/>
        <v>0.43499525750207302</v>
      </c>
      <c r="AH734">
        <f>(Table134[[#This Row],[Survived]]-AG735)^2</f>
        <v>0.48448797655722153</v>
      </c>
    </row>
    <row r="735" spans="1:34" x14ac:dyDescent="0.35">
      <c r="A735">
        <v>0</v>
      </c>
      <c r="B735" t="s">
        <v>11</v>
      </c>
      <c r="C735">
        <v>3</v>
      </c>
      <c r="D735" t="s">
        <v>8</v>
      </c>
      <c r="E735">
        <v>11</v>
      </c>
      <c r="F735" s="2">
        <v>18.787500000000001</v>
      </c>
      <c r="G735">
        <v>0</v>
      </c>
      <c r="H735">
        <v>0</v>
      </c>
      <c r="I735" s="3">
        <f>Table134[Age]/$E$1</f>
        <v>0.13750000000000001</v>
      </c>
      <c r="J735" s="3">
        <f>LOG10(Table134[Fare] + 1)</f>
        <v>1.2963909278704124</v>
      </c>
      <c r="K735" s="5">
        <v>0</v>
      </c>
      <c r="L735">
        <v>0</v>
      </c>
      <c r="M735">
        <f t="shared" si="55"/>
        <v>1</v>
      </c>
      <c r="N735">
        <f t="shared" si="56"/>
        <v>0</v>
      </c>
      <c r="O735">
        <f>IF(Table134[Sex]="male",1,0)</f>
        <v>1</v>
      </c>
      <c r="P735">
        <v>1</v>
      </c>
      <c r="AC735" s="3">
        <f>SUMPRODUCT(Table134[[#This Row],[SibSp]:[Ones]],$R$4:$AA$4)</f>
        <v>0.1906880552537385</v>
      </c>
      <c r="AD735" s="3">
        <f>SUMPRODUCT(Table134[[#This Row],[SibSp]:[Ones]],$R$5:$AA$5)</f>
        <v>0.11326023936998597</v>
      </c>
      <c r="AE735">
        <f t="shared" si="57"/>
        <v>0.1906880552537385</v>
      </c>
      <c r="AF735">
        <f t="shared" si="58"/>
        <v>0.11326023936998597</v>
      </c>
      <c r="AG735">
        <f t="shared" si="59"/>
        <v>0.30394829462372447</v>
      </c>
      <c r="AH735">
        <f>(Table134[[#This Row],[Survived]]-AG736)^2</f>
        <v>9.2384565804670415E-2</v>
      </c>
    </row>
    <row r="736" spans="1:34" x14ac:dyDescent="0.35">
      <c r="A736">
        <v>0</v>
      </c>
      <c r="B736" t="s">
        <v>9</v>
      </c>
      <c r="C736">
        <v>2</v>
      </c>
      <c r="D736" t="s">
        <v>8</v>
      </c>
      <c r="F736" s="2">
        <v>0</v>
      </c>
      <c r="G736">
        <v>0</v>
      </c>
      <c r="H736">
        <v>0</v>
      </c>
      <c r="I736" s="3">
        <f>Table134[Age]/$E$1</f>
        <v>0</v>
      </c>
      <c r="J736" s="3">
        <f>LOG10(Table134[Fare] + 1)</f>
        <v>0</v>
      </c>
      <c r="K736" s="5">
        <v>0</v>
      </c>
      <c r="L736">
        <v>1</v>
      </c>
      <c r="M736">
        <f t="shared" si="55"/>
        <v>1</v>
      </c>
      <c r="N736">
        <f t="shared" si="56"/>
        <v>0</v>
      </c>
      <c r="O736">
        <f>IF(Table134[Sex]="male",1,0)</f>
        <v>1</v>
      </c>
      <c r="P736">
        <v>1</v>
      </c>
      <c r="AC736" s="3">
        <f>SUMPRODUCT(Table134[[#This Row],[SibSp]:[Ones]],$R$4:$AA$4)</f>
        <v>0.1906880552537385</v>
      </c>
      <c r="AD736" s="3">
        <f>SUMPRODUCT(Table134[[#This Row],[SibSp]:[Ones]],$R$5:$AA$5)</f>
        <v>0.11326023936998597</v>
      </c>
      <c r="AE736">
        <f t="shared" si="57"/>
        <v>0.1906880552537385</v>
      </c>
      <c r="AF736">
        <f t="shared" si="58"/>
        <v>0.11326023936998597</v>
      </c>
      <c r="AG736">
        <f t="shared" si="59"/>
        <v>0.30394829462372447</v>
      </c>
      <c r="AH736">
        <f>(Table134[[#This Row],[Survived]]-AG737)^2</f>
        <v>9.2384565804670415E-2</v>
      </c>
    </row>
    <row r="737" spans="1:34" x14ac:dyDescent="0.35">
      <c r="A737">
        <v>0</v>
      </c>
      <c r="B737" t="s">
        <v>9</v>
      </c>
      <c r="C737">
        <v>2</v>
      </c>
      <c r="D737" t="s">
        <v>8</v>
      </c>
      <c r="E737">
        <v>23</v>
      </c>
      <c r="F737" s="2">
        <v>13</v>
      </c>
      <c r="G737">
        <v>0</v>
      </c>
      <c r="H737">
        <v>0</v>
      </c>
      <c r="I737" s="3">
        <f>Table134[Age]/$E$1</f>
        <v>0.28749999999999998</v>
      </c>
      <c r="J737" s="3">
        <f>LOG10(Table134[Fare] + 1)</f>
        <v>1.146128035678238</v>
      </c>
      <c r="K737" s="5">
        <v>0</v>
      </c>
      <c r="L737">
        <v>1</v>
      </c>
      <c r="M737">
        <f t="shared" si="55"/>
        <v>1</v>
      </c>
      <c r="N737">
        <f t="shared" si="56"/>
        <v>0</v>
      </c>
      <c r="O737">
        <f>IF(Table134[Sex]="male",1,0)</f>
        <v>1</v>
      </c>
      <c r="P737">
        <v>1</v>
      </c>
      <c r="AC737" s="3">
        <f>SUMPRODUCT(Table134[[#This Row],[SibSp]:[Ones]],$R$4:$AA$4)</f>
        <v>0.1906880552537385</v>
      </c>
      <c r="AD737" s="3">
        <f>SUMPRODUCT(Table134[[#This Row],[SibSp]:[Ones]],$R$5:$AA$5)</f>
        <v>0.11326023936998597</v>
      </c>
      <c r="AE737">
        <f t="shared" si="57"/>
        <v>0.1906880552537385</v>
      </c>
      <c r="AF737">
        <f t="shared" si="58"/>
        <v>0.11326023936998597</v>
      </c>
      <c r="AG737">
        <f t="shared" si="59"/>
        <v>0.30394829462372447</v>
      </c>
      <c r="AH737">
        <f>(Table134[[#This Row],[Survived]]-AG738)^2</f>
        <v>9.2384565804670415E-2</v>
      </c>
    </row>
    <row r="738" spans="1:34" x14ac:dyDescent="0.35">
      <c r="A738">
        <v>0</v>
      </c>
      <c r="B738" t="s">
        <v>9</v>
      </c>
      <c r="C738">
        <v>2</v>
      </c>
      <c r="D738" t="s">
        <v>8</v>
      </c>
      <c r="E738">
        <v>23</v>
      </c>
      <c r="F738" s="2">
        <v>13</v>
      </c>
      <c r="G738">
        <v>0</v>
      </c>
      <c r="H738">
        <v>0</v>
      </c>
      <c r="I738" s="3">
        <f>Table134[Age]/$E$1</f>
        <v>0.28749999999999998</v>
      </c>
      <c r="J738" s="3">
        <f>LOG10(Table134[Fare] + 1)</f>
        <v>1.146128035678238</v>
      </c>
      <c r="K738" s="5">
        <v>0</v>
      </c>
      <c r="L738">
        <v>1</v>
      </c>
      <c r="M738">
        <f t="shared" si="55"/>
        <v>1</v>
      </c>
      <c r="N738">
        <f t="shared" si="56"/>
        <v>0</v>
      </c>
      <c r="O738">
        <f>IF(Table134[Sex]="male",1,0)</f>
        <v>1</v>
      </c>
      <c r="P738">
        <v>1</v>
      </c>
      <c r="AC738" s="3">
        <f>SUMPRODUCT(Table134[[#This Row],[SibSp]:[Ones]],$R$4:$AA$4)</f>
        <v>0.1906880552537385</v>
      </c>
      <c r="AD738" s="3">
        <f>SUMPRODUCT(Table134[[#This Row],[SibSp]:[Ones]],$R$5:$AA$5)</f>
        <v>0.11326023936998597</v>
      </c>
      <c r="AE738">
        <f t="shared" si="57"/>
        <v>0.1906880552537385</v>
      </c>
      <c r="AF738">
        <f t="shared" si="58"/>
        <v>0.11326023936998597</v>
      </c>
      <c r="AG738">
        <f t="shared" si="59"/>
        <v>0.30394829462372447</v>
      </c>
      <c r="AH738">
        <f>(Table134[[#This Row],[Survived]]-AG739)^2</f>
        <v>7.714228793562064E-2</v>
      </c>
    </row>
    <row r="739" spans="1:34" x14ac:dyDescent="0.35">
      <c r="A739">
        <v>0</v>
      </c>
      <c r="B739" t="s">
        <v>9</v>
      </c>
      <c r="C739">
        <v>3</v>
      </c>
      <c r="D739" t="s">
        <v>8</v>
      </c>
      <c r="E739">
        <v>28.5</v>
      </c>
      <c r="F739" s="2">
        <v>16.100000000000001</v>
      </c>
      <c r="G739">
        <v>0</v>
      </c>
      <c r="H739">
        <v>0</v>
      </c>
      <c r="I739" s="3">
        <f>Table134[Age]/$E$1</f>
        <v>0.35625000000000001</v>
      </c>
      <c r="J739" s="3">
        <f>LOG10(Table134[Fare] + 1)</f>
        <v>1.2329961103921538</v>
      </c>
      <c r="K739" s="5">
        <v>0</v>
      </c>
      <c r="L739">
        <v>0</v>
      </c>
      <c r="M739">
        <f t="shared" si="55"/>
        <v>0</v>
      </c>
      <c r="N739">
        <f t="shared" si="56"/>
        <v>1</v>
      </c>
      <c r="O739">
        <f>IF(Table134[Sex]="male",1,0)</f>
        <v>1</v>
      </c>
      <c r="P739">
        <v>1</v>
      </c>
      <c r="AC739" s="3">
        <f>SUMPRODUCT(Table134[[#This Row],[SibSp]:[Ones]],$R$4:$AA$4)</f>
        <v>0.16691798953052778</v>
      </c>
      <c r="AD739" s="3">
        <f>SUMPRODUCT(Table134[[#This Row],[SibSp]:[Ones]],$R$5:$AA$5)</f>
        <v>0.11082701570920761</v>
      </c>
      <c r="AE739">
        <f t="shared" si="57"/>
        <v>0.16691798953052778</v>
      </c>
      <c r="AF739">
        <f t="shared" si="58"/>
        <v>0.11082701570920761</v>
      </c>
      <c r="AG739">
        <f t="shared" si="59"/>
        <v>0.27774500523973539</v>
      </c>
      <c r="AH739">
        <f>(Table134[[#This Row],[Survived]]-AG740)^2</f>
        <v>0.28278372076812286</v>
      </c>
    </row>
    <row r="740" spans="1:34" x14ac:dyDescent="0.35">
      <c r="A740">
        <v>0</v>
      </c>
      <c r="B740" t="s">
        <v>9</v>
      </c>
      <c r="C740">
        <v>3</v>
      </c>
      <c r="D740" t="s">
        <v>10</v>
      </c>
      <c r="E740">
        <v>48</v>
      </c>
      <c r="F740" s="2">
        <v>34.375</v>
      </c>
      <c r="G740">
        <v>1</v>
      </c>
      <c r="H740">
        <v>3</v>
      </c>
      <c r="I740" s="3">
        <f>Table134[Age]/$E$1</f>
        <v>0.6</v>
      </c>
      <c r="J740" s="3">
        <f>LOG10(Table134[Fare] + 1)</f>
        <v>1.5486964485323467</v>
      </c>
      <c r="K740" s="5">
        <v>0</v>
      </c>
      <c r="L740">
        <v>0</v>
      </c>
      <c r="M740">
        <f t="shared" si="55"/>
        <v>1</v>
      </c>
      <c r="N740">
        <f t="shared" si="56"/>
        <v>0</v>
      </c>
      <c r="O740">
        <f>IF(Table134[Sex]="male",1,0)</f>
        <v>0</v>
      </c>
      <c r="P740">
        <v>1</v>
      </c>
      <c r="AC740" s="3">
        <f>SUMPRODUCT(Table134[[#This Row],[SibSp]:[Ones]],$R$4:$AA$4)</f>
        <v>0.41851388633389103</v>
      </c>
      <c r="AD740" s="3">
        <f>SUMPRODUCT(Table134[[#This Row],[SibSp]:[Ones]],$R$5:$AA$5)</f>
        <v>0.11326023936998597</v>
      </c>
      <c r="AE740">
        <f t="shared" si="57"/>
        <v>0.41851388633389103</v>
      </c>
      <c r="AF740">
        <f t="shared" si="58"/>
        <v>0.11326023936998597</v>
      </c>
      <c r="AG740">
        <f t="shared" si="59"/>
        <v>0.53177412570387705</v>
      </c>
      <c r="AH740">
        <f>(Table134[[#This Row],[Survived]]-AG741)^2</f>
        <v>0.1892208740492948</v>
      </c>
    </row>
    <row r="741" spans="1:34" x14ac:dyDescent="0.35">
      <c r="A741">
        <v>1</v>
      </c>
      <c r="B741" t="s">
        <v>11</v>
      </c>
      <c r="C741">
        <v>1</v>
      </c>
      <c r="D741" t="s">
        <v>8</v>
      </c>
      <c r="E741">
        <v>35</v>
      </c>
      <c r="F741" s="2">
        <v>512.32920000000001</v>
      </c>
      <c r="G741">
        <v>0</v>
      </c>
      <c r="H741">
        <v>0</v>
      </c>
      <c r="I741" s="3">
        <f>Table134[Age]/$E$1</f>
        <v>0.4375</v>
      </c>
      <c r="J741" s="3">
        <f>LOG10(Table134[Fare] + 1)</f>
        <v>2.7103959691861146</v>
      </c>
      <c r="K741" s="5">
        <v>1</v>
      </c>
      <c r="L741">
        <v>0</v>
      </c>
      <c r="M741">
        <f t="shared" si="55"/>
        <v>1</v>
      </c>
      <c r="N741">
        <f t="shared" si="56"/>
        <v>0</v>
      </c>
      <c r="O741">
        <f>IF(Table134[Sex]="male",1,0)</f>
        <v>1</v>
      </c>
      <c r="P741">
        <v>1</v>
      </c>
      <c r="AC741" s="3">
        <f>SUMPRODUCT(Table134[[#This Row],[SibSp]:[Ones]],$R$4:$AA$4)</f>
        <v>0.24535070342085169</v>
      </c>
      <c r="AD741" s="3">
        <f>SUMPRODUCT(Table134[[#This Row],[SibSp]:[Ones]],$R$5:$AA$5)</f>
        <v>0.18964455408122133</v>
      </c>
      <c r="AE741">
        <f t="shared" si="57"/>
        <v>0.24535070342085169</v>
      </c>
      <c r="AF741">
        <f t="shared" si="58"/>
        <v>0.18964455408122133</v>
      </c>
      <c r="AG741">
        <f t="shared" si="59"/>
        <v>0.43499525750207302</v>
      </c>
      <c r="AH741">
        <f>(Table134[[#This Row],[Survived]]-AG742)^2</f>
        <v>0.48448797655722153</v>
      </c>
    </row>
    <row r="742" spans="1:34" x14ac:dyDescent="0.35">
      <c r="A742">
        <v>0</v>
      </c>
      <c r="B742" t="s">
        <v>9</v>
      </c>
      <c r="C742">
        <v>3</v>
      </c>
      <c r="D742" t="s">
        <v>8</v>
      </c>
      <c r="F742" s="2">
        <v>7.8958000000000004</v>
      </c>
      <c r="G742">
        <v>0</v>
      </c>
      <c r="H742">
        <v>0</v>
      </c>
      <c r="I742" s="3">
        <f>Table134[Age]/$E$1</f>
        <v>0</v>
      </c>
      <c r="J742" s="3">
        <f>LOG10(Table134[Fare] + 1)</f>
        <v>0.94918501031343461</v>
      </c>
      <c r="K742" s="5">
        <v>0</v>
      </c>
      <c r="L742">
        <v>0</v>
      </c>
      <c r="M742">
        <f t="shared" si="55"/>
        <v>1</v>
      </c>
      <c r="N742">
        <f t="shared" si="56"/>
        <v>0</v>
      </c>
      <c r="O742">
        <f>IF(Table134[Sex]="male",1,0)</f>
        <v>1</v>
      </c>
      <c r="P742">
        <v>1</v>
      </c>
      <c r="AC742" s="3">
        <f>SUMPRODUCT(Table134[[#This Row],[SibSp]:[Ones]],$R$4:$AA$4)</f>
        <v>0.1906880552537385</v>
      </c>
      <c r="AD742" s="3">
        <f>SUMPRODUCT(Table134[[#This Row],[SibSp]:[Ones]],$R$5:$AA$5)</f>
        <v>0.11326023936998597</v>
      </c>
      <c r="AE742">
        <f t="shared" si="57"/>
        <v>0.1906880552537385</v>
      </c>
      <c r="AF742">
        <f t="shared" si="58"/>
        <v>0.11326023936998597</v>
      </c>
      <c r="AG742">
        <f t="shared" si="59"/>
        <v>0.30394829462372447</v>
      </c>
      <c r="AH742">
        <f>(Table134[[#This Row],[Survived]]-AG743)^2</f>
        <v>9.2384565804670415E-2</v>
      </c>
    </row>
    <row r="743" spans="1:34" x14ac:dyDescent="0.35">
      <c r="A743">
        <v>0</v>
      </c>
      <c r="B743" t="s">
        <v>9</v>
      </c>
      <c r="C743">
        <v>3</v>
      </c>
      <c r="D743" t="s">
        <v>8</v>
      </c>
      <c r="F743" s="2">
        <v>7.8958000000000004</v>
      </c>
      <c r="G743">
        <v>0</v>
      </c>
      <c r="H743">
        <v>0</v>
      </c>
      <c r="I743" s="3">
        <f>Table134[Age]/$E$1</f>
        <v>0</v>
      </c>
      <c r="J743" s="3">
        <f>LOG10(Table134[Fare] + 1)</f>
        <v>0.94918501031343461</v>
      </c>
      <c r="K743" s="5">
        <v>0</v>
      </c>
      <c r="L743">
        <v>0</v>
      </c>
      <c r="M743">
        <f t="shared" si="55"/>
        <v>1</v>
      </c>
      <c r="N743">
        <f t="shared" si="56"/>
        <v>0</v>
      </c>
      <c r="O743">
        <f>IF(Table134[Sex]="male",1,0)</f>
        <v>1</v>
      </c>
      <c r="P743">
        <v>1</v>
      </c>
      <c r="AC743" s="3">
        <f>SUMPRODUCT(Table134[[#This Row],[SibSp]:[Ones]],$R$4:$AA$4)</f>
        <v>0.1906880552537385</v>
      </c>
      <c r="AD743" s="3">
        <f>SUMPRODUCT(Table134[[#This Row],[SibSp]:[Ones]],$R$5:$AA$5)</f>
        <v>0.11326023936998597</v>
      </c>
      <c r="AE743">
        <f t="shared" si="57"/>
        <v>0.1906880552537385</v>
      </c>
      <c r="AF743">
        <f t="shared" si="58"/>
        <v>0.11326023936998597</v>
      </c>
      <c r="AG743">
        <f t="shared" si="59"/>
        <v>0.30394829462372447</v>
      </c>
      <c r="AH743">
        <f>(Table134[[#This Row],[Survived]]-AG744)^2</f>
        <v>0.16711087319785656</v>
      </c>
    </row>
    <row r="744" spans="1:34" x14ac:dyDescent="0.35">
      <c r="A744">
        <v>1</v>
      </c>
      <c r="B744" t="s">
        <v>9</v>
      </c>
      <c r="C744">
        <v>1</v>
      </c>
      <c r="D744" t="s">
        <v>8</v>
      </c>
      <c r="F744" s="2">
        <v>30</v>
      </c>
      <c r="G744">
        <v>0</v>
      </c>
      <c r="H744">
        <v>0</v>
      </c>
      <c r="I744" s="3">
        <f>Table134[Age]/$E$1</f>
        <v>0</v>
      </c>
      <c r="J744" s="3">
        <f>LOG10(Table134[Fare] + 1)</f>
        <v>1.4913616938342726</v>
      </c>
      <c r="K744" s="5">
        <v>1</v>
      </c>
      <c r="L744">
        <v>0</v>
      </c>
      <c r="M744">
        <f t="shared" si="55"/>
        <v>0</v>
      </c>
      <c r="N744">
        <f t="shared" si="56"/>
        <v>1</v>
      </c>
      <c r="O744">
        <f>IF(Table134[Sex]="male",1,0)</f>
        <v>1</v>
      </c>
      <c r="P744">
        <v>1</v>
      </c>
      <c r="AC744" s="3">
        <f>SUMPRODUCT(Table134[[#This Row],[SibSp]:[Ones]],$R$4:$AA$4)</f>
        <v>0.22158063769764097</v>
      </c>
      <c r="AD744" s="3">
        <f>SUMPRODUCT(Table134[[#This Row],[SibSp]:[Ones]],$R$5:$AA$5)</f>
        <v>0.18721133042044297</v>
      </c>
      <c r="AE744">
        <f t="shared" si="57"/>
        <v>0.22158063769764097</v>
      </c>
      <c r="AF744">
        <f t="shared" si="58"/>
        <v>0.18721133042044297</v>
      </c>
      <c r="AG744">
        <f t="shared" si="59"/>
        <v>0.40879196811808394</v>
      </c>
      <c r="AH744">
        <f>(Table134[[#This Row],[Survived]]-AG745)^2</f>
        <v>0.31923035904514879</v>
      </c>
    </row>
    <row r="745" spans="1:34" x14ac:dyDescent="0.35">
      <c r="A745">
        <v>0</v>
      </c>
      <c r="B745" t="s">
        <v>9</v>
      </c>
      <c r="C745">
        <v>1</v>
      </c>
      <c r="D745" t="s">
        <v>8</v>
      </c>
      <c r="E745">
        <v>36</v>
      </c>
      <c r="F745" s="2">
        <v>78.849999999999994</v>
      </c>
      <c r="G745">
        <v>1</v>
      </c>
      <c r="H745">
        <v>0</v>
      </c>
      <c r="I745" s="3">
        <f>Table134[Age]/$E$1</f>
        <v>0.45</v>
      </c>
      <c r="J745" s="3">
        <f>LOG10(Table134[Fare] + 1)</f>
        <v>1.9022749204745018</v>
      </c>
      <c r="K745" s="5">
        <v>1</v>
      </c>
      <c r="L745">
        <v>0</v>
      </c>
      <c r="M745">
        <f t="shared" si="55"/>
        <v>1</v>
      </c>
      <c r="N745">
        <f t="shared" si="56"/>
        <v>0</v>
      </c>
      <c r="O745">
        <f>IF(Table134[Sex]="male",1,0)</f>
        <v>1</v>
      </c>
      <c r="P745">
        <v>1</v>
      </c>
      <c r="AC745" s="3">
        <f>SUMPRODUCT(Table134[[#This Row],[SibSp]:[Ones]],$R$4:$AA$4)</f>
        <v>0.24535070342085169</v>
      </c>
      <c r="AD745" s="3">
        <f>SUMPRODUCT(Table134[[#This Row],[SibSp]:[Ones]],$R$5:$AA$5)</f>
        <v>0.18964455408122133</v>
      </c>
      <c r="AE745">
        <f t="shared" si="57"/>
        <v>0.24535070342085169</v>
      </c>
      <c r="AF745">
        <f t="shared" si="58"/>
        <v>0.18964455408122133</v>
      </c>
      <c r="AG745">
        <f t="shared" si="59"/>
        <v>0.43499525750207302</v>
      </c>
      <c r="AH745">
        <f>(Table134[[#This Row],[Survived]]-AG746)^2</f>
        <v>0.34442713070545755</v>
      </c>
    </row>
    <row r="746" spans="1:34" x14ac:dyDescent="0.35">
      <c r="A746">
        <v>1</v>
      </c>
      <c r="B746" t="s">
        <v>11</v>
      </c>
      <c r="C746">
        <v>1</v>
      </c>
      <c r="D746" t="s">
        <v>10</v>
      </c>
      <c r="E746">
        <v>21</v>
      </c>
      <c r="F746" s="2">
        <v>262.375</v>
      </c>
      <c r="G746">
        <v>2</v>
      </c>
      <c r="H746">
        <v>2</v>
      </c>
      <c r="I746" s="3">
        <f>Table134[Age]/$E$1</f>
        <v>0.26250000000000001</v>
      </c>
      <c r="J746" s="3">
        <f>LOG10(Table134[Fare] + 1)</f>
        <v>2.4205745486161567</v>
      </c>
      <c r="K746" s="5">
        <v>1</v>
      </c>
      <c r="L746">
        <v>0</v>
      </c>
      <c r="M746">
        <f t="shared" si="55"/>
        <v>1</v>
      </c>
      <c r="N746">
        <f t="shared" si="56"/>
        <v>0</v>
      </c>
      <c r="O746">
        <f>IF(Table134[Sex]="male",1,0)</f>
        <v>0</v>
      </c>
      <c r="P746">
        <v>1</v>
      </c>
      <c r="AC746" s="3">
        <f>SUMPRODUCT(Table134[[#This Row],[SibSp]:[Ones]],$R$4:$AA$4)</f>
        <v>0.39723459080762002</v>
      </c>
      <c r="AD746" s="3">
        <f>SUMPRODUCT(Table134[[#This Row],[SibSp]:[Ones]],$R$5:$AA$5)</f>
        <v>0.18964455408122133</v>
      </c>
      <c r="AE746">
        <f t="shared" si="57"/>
        <v>0.39723459080762002</v>
      </c>
      <c r="AF746">
        <f t="shared" si="58"/>
        <v>0.18964455408122133</v>
      </c>
      <c r="AG746">
        <f t="shared" si="59"/>
        <v>0.5868791448888413</v>
      </c>
      <c r="AH746">
        <f>(Table134[[#This Row],[Survived]]-AG747)^2</f>
        <v>0.48448797655722153</v>
      </c>
    </row>
    <row r="747" spans="1:34" x14ac:dyDescent="0.35">
      <c r="A747">
        <v>0</v>
      </c>
      <c r="B747" t="s">
        <v>9</v>
      </c>
      <c r="C747">
        <v>3</v>
      </c>
      <c r="D747" t="s">
        <v>8</v>
      </c>
      <c r="E747">
        <v>24</v>
      </c>
      <c r="F747" s="2">
        <v>16.100000000000001</v>
      </c>
      <c r="G747">
        <v>1</v>
      </c>
      <c r="H747">
        <v>0</v>
      </c>
      <c r="I747" s="3">
        <f>Table134[Age]/$E$1</f>
        <v>0.3</v>
      </c>
      <c r="J747" s="3">
        <f>LOG10(Table134[Fare] + 1)</f>
        <v>1.2329961103921538</v>
      </c>
      <c r="K747" s="5">
        <v>0</v>
      </c>
      <c r="L747">
        <v>0</v>
      </c>
      <c r="M747">
        <f t="shared" si="55"/>
        <v>1</v>
      </c>
      <c r="N747">
        <f t="shared" si="56"/>
        <v>0</v>
      </c>
      <c r="O747">
        <f>IF(Table134[Sex]="male",1,0)</f>
        <v>1</v>
      </c>
      <c r="P747">
        <v>1</v>
      </c>
      <c r="AC747" s="3">
        <f>SUMPRODUCT(Table134[[#This Row],[SibSp]:[Ones]],$R$4:$AA$4)</f>
        <v>0.1906880552537385</v>
      </c>
      <c r="AD747" s="3">
        <f>SUMPRODUCT(Table134[[#This Row],[SibSp]:[Ones]],$R$5:$AA$5)</f>
        <v>0.11326023936998597</v>
      </c>
      <c r="AE747">
        <f t="shared" si="57"/>
        <v>0.1906880552537385</v>
      </c>
      <c r="AF747">
        <f t="shared" si="58"/>
        <v>0.11326023936998597</v>
      </c>
      <c r="AG747">
        <f t="shared" si="59"/>
        <v>0.30394829462372447</v>
      </c>
      <c r="AH747">
        <f>(Table134[[#This Row],[Survived]]-AG748)^2</f>
        <v>9.2384565804670415E-2</v>
      </c>
    </row>
    <row r="748" spans="1:34" x14ac:dyDescent="0.35">
      <c r="A748">
        <v>1</v>
      </c>
      <c r="B748" t="s">
        <v>9</v>
      </c>
      <c r="C748">
        <v>3</v>
      </c>
      <c r="D748" t="s">
        <v>8</v>
      </c>
      <c r="E748">
        <v>31</v>
      </c>
      <c r="F748" s="2">
        <v>7.9249999999999998</v>
      </c>
      <c r="G748">
        <v>0</v>
      </c>
      <c r="H748">
        <v>0</v>
      </c>
      <c r="I748" s="3">
        <f>Table134[Age]/$E$1</f>
        <v>0.38750000000000001</v>
      </c>
      <c r="J748" s="3">
        <f>LOG10(Table134[Fare] + 1)</f>
        <v>0.95060822478423079</v>
      </c>
      <c r="K748" s="5">
        <v>0</v>
      </c>
      <c r="L748">
        <v>0</v>
      </c>
      <c r="M748">
        <f t="shared" si="55"/>
        <v>1</v>
      </c>
      <c r="N748">
        <f t="shared" si="56"/>
        <v>0</v>
      </c>
      <c r="O748">
        <f>IF(Table134[Sex]="male",1,0)</f>
        <v>1</v>
      </c>
      <c r="P748">
        <v>1</v>
      </c>
      <c r="AC748" s="3">
        <f>SUMPRODUCT(Table134[[#This Row],[SibSp]:[Ones]],$R$4:$AA$4)</f>
        <v>0.1906880552537385</v>
      </c>
      <c r="AD748" s="3">
        <f>SUMPRODUCT(Table134[[#This Row],[SibSp]:[Ones]],$R$5:$AA$5)</f>
        <v>0.11326023936998597</v>
      </c>
      <c r="AE748">
        <f t="shared" si="57"/>
        <v>0.1906880552537385</v>
      </c>
      <c r="AF748">
        <f t="shared" si="58"/>
        <v>0.11326023936998597</v>
      </c>
      <c r="AG748">
        <f t="shared" si="59"/>
        <v>0.30394829462372447</v>
      </c>
      <c r="AH748">
        <f>(Table134[[#This Row],[Survived]]-AG749)^2</f>
        <v>0.23918242117453276</v>
      </c>
    </row>
    <row r="749" spans="1:34" x14ac:dyDescent="0.35">
      <c r="A749">
        <v>0</v>
      </c>
      <c r="B749" t="s">
        <v>9</v>
      </c>
      <c r="C749">
        <v>1</v>
      </c>
      <c r="D749" t="s">
        <v>8</v>
      </c>
      <c r="E749">
        <v>70</v>
      </c>
      <c r="F749" s="2">
        <v>71</v>
      </c>
      <c r="G749">
        <v>1</v>
      </c>
      <c r="H749">
        <v>1</v>
      </c>
      <c r="I749" s="3">
        <f>Table134[Age]/$E$1</f>
        <v>0.875</v>
      </c>
      <c r="J749" s="3">
        <f>LOG10(Table134[Fare] + 1)</f>
        <v>1.8573324964312685</v>
      </c>
      <c r="K749" s="5">
        <v>1</v>
      </c>
      <c r="L749">
        <v>0</v>
      </c>
      <c r="M749">
        <f t="shared" si="55"/>
        <v>1</v>
      </c>
      <c r="N749">
        <f t="shared" si="56"/>
        <v>0</v>
      </c>
      <c r="O749">
        <f>IF(Table134[Sex]="male",1,0)</f>
        <v>1</v>
      </c>
      <c r="P749">
        <v>1</v>
      </c>
      <c r="AC749" s="3">
        <f>SUMPRODUCT(Table134[[#This Row],[SibSp]:[Ones]],$R$4:$AA$4)</f>
        <v>0.32129264711423589</v>
      </c>
      <c r="AD749" s="3">
        <f>SUMPRODUCT(Table134[[#This Row],[SibSp]:[Ones]],$R$5:$AA$5)</f>
        <v>0.18964455408122133</v>
      </c>
      <c r="AE749">
        <f t="shared" si="57"/>
        <v>0.32129264711423589</v>
      </c>
      <c r="AF749">
        <f t="shared" si="58"/>
        <v>0.18964455408122133</v>
      </c>
      <c r="AG749">
        <f t="shared" si="59"/>
        <v>0.51093720119545716</v>
      </c>
      <c r="AH749">
        <f>(Table134[[#This Row],[Survived]]-AG750)^2</f>
        <v>0.1443165931686296</v>
      </c>
    </row>
    <row r="750" spans="1:34" x14ac:dyDescent="0.35">
      <c r="A750">
        <v>0</v>
      </c>
      <c r="B750" t="s">
        <v>9</v>
      </c>
      <c r="C750">
        <v>3</v>
      </c>
      <c r="D750" t="s">
        <v>8</v>
      </c>
      <c r="E750">
        <v>16</v>
      </c>
      <c r="F750" s="2">
        <v>20.25</v>
      </c>
      <c r="G750">
        <v>1</v>
      </c>
      <c r="H750">
        <v>1</v>
      </c>
      <c r="I750" s="3">
        <f>Table134[Age]/$E$1</f>
        <v>0.2</v>
      </c>
      <c r="J750" s="3">
        <f>LOG10(Table134[Fare] + 1)</f>
        <v>1.3273589343863303</v>
      </c>
      <c r="K750" s="5">
        <v>0</v>
      </c>
      <c r="L750">
        <v>0</v>
      </c>
      <c r="M750">
        <f t="shared" si="55"/>
        <v>1</v>
      </c>
      <c r="N750">
        <f t="shared" si="56"/>
        <v>0</v>
      </c>
      <c r="O750">
        <f>IF(Table134[Sex]="male",1,0)</f>
        <v>1</v>
      </c>
      <c r="P750">
        <v>1</v>
      </c>
      <c r="AC750" s="3">
        <f>SUMPRODUCT(Table134[[#This Row],[SibSp]:[Ones]],$R$4:$AA$4)</f>
        <v>0.26662999894712269</v>
      </c>
      <c r="AD750" s="3">
        <f>SUMPRODUCT(Table134[[#This Row],[SibSp]:[Ones]],$R$5:$AA$5)</f>
        <v>0.11326023936998597</v>
      </c>
      <c r="AE750">
        <f t="shared" si="57"/>
        <v>0.26662999894712269</v>
      </c>
      <c r="AF750">
        <f t="shared" si="58"/>
        <v>0.11326023936998597</v>
      </c>
      <c r="AG750">
        <f t="shared" si="59"/>
        <v>0.37989023831710866</v>
      </c>
      <c r="AH750">
        <f>(Table134[[#This Row],[Survived]]-AG751)^2</f>
        <v>7.714228793562064E-2</v>
      </c>
    </row>
    <row r="751" spans="1:34" x14ac:dyDescent="0.35">
      <c r="A751">
        <v>1</v>
      </c>
      <c r="B751" t="s">
        <v>9</v>
      </c>
      <c r="C751">
        <v>2</v>
      </c>
      <c r="D751" t="s">
        <v>10</v>
      </c>
      <c r="E751">
        <v>30</v>
      </c>
      <c r="F751" s="2">
        <v>13</v>
      </c>
      <c r="G751">
        <v>0</v>
      </c>
      <c r="H751">
        <v>0</v>
      </c>
      <c r="I751" s="3">
        <f>Table134[Age]/$E$1</f>
        <v>0.375</v>
      </c>
      <c r="J751" s="3">
        <f>LOG10(Table134[Fare] + 1)</f>
        <v>1.146128035678238</v>
      </c>
      <c r="K751" s="5">
        <v>0</v>
      </c>
      <c r="L751">
        <v>1</v>
      </c>
      <c r="M751">
        <f t="shared" si="55"/>
        <v>0</v>
      </c>
      <c r="N751">
        <f t="shared" si="56"/>
        <v>0</v>
      </c>
      <c r="O751">
        <f>IF(Table134[Sex]="male",1,0)</f>
        <v>0</v>
      </c>
      <c r="P751">
        <v>1</v>
      </c>
      <c r="AC751" s="3">
        <f>SUMPRODUCT(Table134[[#This Row],[SibSp]:[Ones]],$R$4:$AA$4)</f>
        <v>0.16691798953052778</v>
      </c>
      <c r="AD751" s="3">
        <f>SUMPRODUCT(Table134[[#This Row],[SibSp]:[Ones]],$R$5:$AA$5)</f>
        <v>0.11082701570920761</v>
      </c>
      <c r="AE751">
        <f t="shared" si="57"/>
        <v>0.16691798953052778</v>
      </c>
      <c r="AF751">
        <f t="shared" si="58"/>
        <v>0.11082701570920761</v>
      </c>
      <c r="AG751">
        <f t="shared" si="59"/>
        <v>0.27774500523973539</v>
      </c>
      <c r="AH751">
        <f>(Table134[[#This Row],[Survived]]-AG752)^2</f>
        <v>0.31923035904514879</v>
      </c>
    </row>
    <row r="752" spans="1:34" x14ac:dyDescent="0.35">
      <c r="A752">
        <v>0</v>
      </c>
      <c r="B752" t="s">
        <v>9</v>
      </c>
      <c r="C752">
        <v>1</v>
      </c>
      <c r="D752" t="s">
        <v>8</v>
      </c>
      <c r="E752">
        <v>19</v>
      </c>
      <c r="F752" s="2">
        <v>53.1</v>
      </c>
      <c r="G752">
        <v>1</v>
      </c>
      <c r="H752">
        <v>0</v>
      </c>
      <c r="I752" s="3">
        <f>Table134[Age]/$E$1</f>
        <v>0.23749999999999999</v>
      </c>
      <c r="J752" s="3">
        <f>LOG10(Table134[Fare] + 1)</f>
        <v>1.7331972651065695</v>
      </c>
      <c r="K752" s="5">
        <v>1</v>
      </c>
      <c r="L752">
        <v>0</v>
      </c>
      <c r="M752">
        <f t="shared" si="55"/>
        <v>1</v>
      </c>
      <c r="N752">
        <f t="shared" si="56"/>
        <v>0</v>
      </c>
      <c r="O752">
        <f>IF(Table134[Sex]="male",1,0)</f>
        <v>1</v>
      </c>
      <c r="P752">
        <v>1</v>
      </c>
      <c r="AC752" s="3">
        <f>SUMPRODUCT(Table134[[#This Row],[SibSp]:[Ones]],$R$4:$AA$4)</f>
        <v>0.24535070342085169</v>
      </c>
      <c r="AD752" s="3">
        <f>SUMPRODUCT(Table134[[#This Row],[SibSp]:[Ones]],$R$5:$AA$5)</f>
        <v>0.18964455408122133</v>
      </c>
      <c r="AE752">
        <f t="shared" si="57"/>
        <v>0.24535070342085169</v>
      </c>
      <c r="AF752">
        <f t="shared" si="58"/>
        <v>0.18964455408122133</v>
      </c>
      <c r="AG752">
        <f t="shared" si="59"/>
        <v>0.43499525750207302</v>
      </c>
      <c r="AH752">
        <f>(Table134[[#This Row],[Survived]]-AG753)^2</f>
        <v>9.2384565804670415E-2</v>
      </c>
    </row>
    <row r="753" spans="1:34" x14ac:dyDescent="0.35">
      <c r="A753">
        <v>0</v>
      </c>
      <c r="B753" t="s">
        <v>12</v>
      </c>
      <c r="C753">
        <v>3</v>
      </c>
      <c r="D753" t="s">
        <v>8</v>
      </c>
      <c r="E753">
        <v>31</v>
      </c>
      <c r="F753" s="2">
        <v>7.75</v>
      </c>
      <c r="G753">
        <v>0</v>
      </c>
      <c r="H753">
        <v>0</v>
      </c>
      <c r="I753" s="3">
        <f>Table134[Age]/$E$1</f>
        <v>0.38750000000000001</v>
      </c>
      <c r="J753" s="3">
        <f>LOG10(Table134[Fare] + 1)</f>
        <v>0.94200805302231327</v>
      </c>
      <c r="K753" s="5">
        <v>0</v>
      </c>
      <c r="L753">
        <v>0</v>
      </c>
      <c r="M753">
        <f t="shared" si="55"/>
        <v>1</v>
      </c>
      <c r="N753">
        <f t="shared" si="56"/>
        <v>0</v>
      </c>
      <c r="O753">
        <f>IF(Table134[Sex]="male",1,0)</f>
        <v>1</v>
      </c>
      <c r="P753">
        <v>1</v>
      </c>
      <c r="AC753" s="3">
        <f>SUMPRODUCT(Table134[[#This Row],[SibSp]:[Ones]],$R$4:$AA$4)</f>
        <v>0.1906880552537385</v>
      </c>
      <c r="AD753" s="3">
        <f>SUMPRODUCT(Table134[[#This Row],[SibSp]:[Ones]],$R$5:$AA$5)</f>
        <v>0.11326023936998597</v>
      </c>
      <c r="AE753">
        <f t="shared" si="57"/>
        <v>0.1906880552537385</v>
      </c>
      <c r="AF753">
        <f t="shared" si="58"/>
        <v>0.11326023936998597</v>
      </c>
      <c r="AG753">
        <f t="shared" si="59"/>
        <v>0.30394829462372447</v>
      </c>
      <c r="AH753">
        <f>(Table134[[#This Row],[Survived]]-AG754)^2</f>
        <v>0.1443165931686296</v>
      </c>
    </row>
    <row r="754" spans="1:34" x14ac:dyDescent="0.35">
      <c r="A754">
        <v>1</v>
      </c>
      <c r="B754" t="s">
        <v>9</v>
      </c>
      <c r="C754">
        <v>2</v>
      </c>
      <c r="D754" t="s">
        <v>10</v>
      </c>
      <c r="E754">
        <v>4</v>
      </c>
      <c r="F754" s="2">
        <v>23</v>
      </c>
      <c r="G754">
        <v>1</v>
      </c>
      <c r="H754">
        <v>1</v>
      </c>
      <c r="I754" s="3">
        <f>Table134[Age]/$E$1</f>
        <v>0.05</v>
      </c>
      <c r="J754" s="3">
        <f>LOG10(Table134[Fare] + 1)</f>
        <v>1.3802112417116059</v>
      </c>
      <c r="K754" s="5">
        <v>0</v>
      </c>
      <c r="L754">
        <v>1</v>
      </c>
      <c r="M754">
        <f t="shared" si="55"/>
        <v>1</v>
      </c>
      <c r="N754">
        <f t="shared" si="56"/>
        <v>0</v>
      </c>
      <c r="O754">
        <f>IF(Table134[Sex]="male",1,0)</f>
        <v>0</v>
      </c>
      <c r="P754">
        <v>1</v>
      </c>
      <c r="AC754" s="3">
        <f>SUMPRODUCT(Table134[[#This Row],[SibSp]:[Ones]],$R$4:$AA$4)</f>
        <v>0.26662999894712269</v>
      </c>
      <c r="AD754" s="3">
        <f>SUMPRODUCT(Table134[[#This Row],[SibSp]:[Ones]],$R$5:$AA$5)</f>
        <v>0.11326023936998597</v>
      </c>
      <c r="AE754">
        <f t="shared" si="57"/>
        <v>0.26662999894712269</v>
      </c>
      <c r="AF754">
        <f t="shared" si="58"/>
        <v>0.11326023936998597</v>
      </c>
      <c r="AG754">
        <f t="shared" si="59"/>
        <v>0.37989023831710866</v>
      </c>
      <c r="AH754">
        <f>(Table134[[#This Row],[Survived]]-AG755)^2</f>
        <v>0.38453611653441228</v>
      </c>
    </row>
    <row r="755" spans="1:34" x14ac:dyDescent="0.35">
      <c r="A755">
        <v>1</v>
      </c>
      <c r="B755" t="s">
        <v>9</v>
      </c>
      <c r="C755">
        <v>3</v>
      </c>
      <c r="D755" t="s">
        <v>8</v>
      </c>
      <c r="E755">
        <v>6</v>
      </c>
      <c r="F755" s="2">
        <v>12.475</v>
      </c>
      <c r="G755">
        <v>0</v>
      </c>
      <c r="H755">
        <v>1</v>
      </c>
      <c r="I755" s="3">
        <f>Table134[Age]/$E$1</f>
        <v>7.4999999999999997E-2</v>
      </c>
      <c r="J755" s="3">
        <f>LOG10(Table134[Fare] + 1)</f>
        <v>1.1295287738587763</v>
      </c>
      <c r="K755" s="5">
        <v>0</v>
      </c>
      <c r="L755">
        <v>0</v>
      </c>
      <c r="M755">
        <f t="shared" si="55"/>
        <v>1</v>
      </c>
      <c r="N755">
        <f t="shared" si="56"/>
        <v>0</v>
      </c>
      <c r="O755">
        <f>IF(Table134[Sex]="male",1,0)</f>
        <v>1</v>
      </c>
      <c r="P755">
        <v>1</v>
      </c>
      <c r="AC755" s="3">
        <f>SUMPRODUCT(Table134[[#This Row],[SibSp]:[Ones]],$R$4:$AA$4)</f>
        <v>0.26662999894712269</v>
      </c>
      <c r="AD755" s="3">
        <f>SUMPRODUCT(Table134[[#This Row],[SibSp]:[Ones]],$R$5:$AA$5)</f>
        <v>0.11326023936998597</v>
      </c>
      <c r="AE755">
        <f t="shared" si="57"/>
        <v>0.26662999894712269</v>
      </c>
      <c r="AF755">
        <f t="shared" si="58"/>
        <v>0.11326023936998597</v>
      </c>
      <c r="AG755">
        <f t="shared" si="59"/>
        <v>0.37989023831710866</v>
      </c>
      <c r="AH755">
        <f>(Table134[[#This Row],[Survived]]-AG756)^2</f>
        <v>0.48448797655722153</v>
      </c>
    </row>
    <row r="756" spans="1:34" x14ac:dyDescent="0.35">
      <c r="A756">
        <v>0</v>
      </c>
      <c r="B756" t="s">
        <v>9</v>
      </c>
      <c r="C756">
        <v>3</v>
      </c>
      <c r="D756" t="s">
        <v>8</v>
      </c>
      <c r="E756">
        <v>33</v>
      </c>
      <c r="F756" s="2">
        <v>9.5</v>
      </c>
      <c r="G756">
        <v>0</v>
      </c>
      <c r="H756">
        <v>0</v>
      </c>
      <c r="I756" s="3">
        <f>Table134[Age]/$E$1</f>
        <v>0.41249999999999998</v>
      </c>
      <c r="J756" s="3">
        <f>LOG10(Table134[Fare] + 1)</f>
        <v>1.0211892990699381</v>
      </c>
      <c r="K756" s="5">
        <v>0</v>
      </c>
      <c r="L756">
        <v>0</v>
      </c>
      <c r="M756">
        <f t="shared" si="55"/>
        <v>1</v>
      </c>
      <c r="N756">
        <f t="shared" si="56"/>
        <v>0</v>
      </c>
      <c r="O756">
        <f>IF(Table134[Sex]="male",1,0)</f>
        <v>1</v>
      </c>
      <c r="P756">
        <v>1</v>
      </c>
      <c r="AC756" s="3">
        <f>SUMPRODUCT(Table134[[#This Row],[SibSp]:[Ones]],$R$4:$AA$4)</f>
        <v>0.1906880552537385</v>
      </c>
      <c r="AD756" s="3">
        <f>SUMPRODUCT(Table134[[#This Row],[SibSp]:[Ones]],$R$5:$AA$5)</f>
        <v>0.11326023936998597</v>
      </c>
      <c r="AE756">
        <f t="shared" si="57"/>
        <v>0.1906880552537385</v>
      </c>
      <c r="AF756">
        <f t="shared" si="58"/>
        <v>0.11326023936998597</v>
      </c>
      <c r="AG756">
        <f t="shared" si="59"/>
        <v>0.30394829462372447</v>
      </c>
      <c r="AH756">
        <f>(Table134[[#This Row],[Survived]]-AG757)^2</f>
        <v>9.2384565804670415E-2</v>
      </c>
    </row>
    <row r="757" spans="1:34" x14ac:dyDescent="0.35">
      <c r="A757">
        <v>0</v>
      </c>
      <c r="B757" t="s">
        <v>9</v>
      </c>
      <c r="C757">
        <v>3</v>
      </c>
      <c r="D757" t="s">
        <v>8</v>
      </c>
      <c r="E757">
        <v>23</v>
      </c>
      <c r="F757" s="2">
        <v>7.8958000000000004</v>
      </c>
      <c r="G757">
        <v>0</v>
      </c>
      <c r="H757">
        <v>0</v>
      </c>
      <c r="I757" s="3">
        <f>Table134[Age]/$E$1</f>
        <v>0.28749999999999998</v>
      </c>
      <c r="J757" s="3">
        <f>LOG10(Table134[Fare] + 1)</f>
        <v>0.94918501031343461</v>
      </c>
      <c r="K757" s="5">
        <v>0</v>
      </c>
      <c r="L757">
        <v>0</v>
      </c>
      <c r="M757">
        <f t="shared" si="55"/>
        <v>1</v>
      </c>
      <c r="N757">
        <f t="shared" si="56"/>
        <v>0</v>
      </c>
      <c r="O757">
        <f>IF(Table134[Sex]="male",1,0)</f>
        <v>1</v>
      </c>
      <c r="P757">
        <v>1</v>
      </c>
      <c r="AC757" s="3">
        <f>SUMPRODUCT(Table134[[#This Row],[SibSp]:[Ones]],$R$4:$AA$4)</f>
        <v>0.1906880552537385</v>
      </c>
      <c r="AD757" s="3">
        <f>SUMPRODUCT(Table134[[#This Row],[SibSp]:[Ones]],$R$5:$AA$5)</f>
        <v>0.11326023936998597</v>
      </c>
      <c r="AE757">
        <f t="shared" si="57"/>
        <v>0.1906880552537385</v>
      </c>
      <c r="AF757">
        <f t="shared" si="58"/>
        <v>0.11326023936998597</v>
      </c>
      <c r="AG757">
        <f t="shared" si="59"/>
        <v>0.30394829462372447</v>
      </c>
      <c r="AH757">
        <f>(Table134[[#This Row],[Survived]]-AG758)^2</f>
        <v>0.20778297815644703</v>
      </c>
    </row>
    <row r="758" spans="1:34" x14ac:dyDescent="0.35">
      <c r="A758">
        <v>1</v>
      </c>
      <c r="B758" t="s">
        <v>9</v>
      </c>
      <c r="C758">
        <v>2</v>
      </c>
      <c r="D758" t="s">
        <v>10</v>
      </c>
      <c r="E758">
        <v>48</v>
      </c>
      <c r="F758" s="2">
        <v>65</v>
      </c>
      <c r="G758">
        <v>1</v>
      </c>
      <c r="H758">
        <v>2</v>
      </c>
      <c r="I758" s="3">
        <f>Table134[Age]/$E$1</f>
        <v>0.6</v>
      </c>
      <c r="J758" s="3">
        <f>LOG10(Table134[Fare] + 1)</f>
        <v>1.8195439355418688</v>
      </c>
      <c r="K758" s="5">
        <v>0</v>
      </c>
      <c r="L758">
        <v>1</v>
      </c>
      <c r="M758">
        <f t="shared" si="55"/>
        <v>1</v>
      </c>
      <c r="N758">
        <f t="shared" si="56"/>
        <v>0</v>
      </c>
      <c r="O758">
        <f>IF(Table134[Sex]="male",1,0)</f>
        <v>0</v>
      </c>
      <c r="P758">
        <v>1</v>
      </c>
      <c r="AC758" s="3">
        <f>SUMPRODUCT(Table134[[#This Row],[SibSp]:[Ones]],$R$4:$AA$4)</f>
        <v>0.34257194264050683</v>
      </c>
      <c r="AD758" s="3">
        <f>SUMPRODUCT(Table134[[#This Row],[SibSp]:[Ones]],$R$5:$AA$5)</f>
        <v>0.11326023936998597</v>
      </c>
      <c r="AE758">
        <f t="shared" si="57"/>
        <v>0.34257194264050683</v>
      </c>
      <c r="AF758">
        <f t="shared" si="58"/>
        <v>0.11326023936998597</v>
      </c>
      <c r="AG758">
        <f t="shared" si="59"/>
        <v>0.4558321820104928</v>
      </c>
      <c r="AH758">
        <f>(Table134[[#This Row],[Survived]]-AG759)^2</f>
        <v>0.38453611653441228</v>
      </c>
    </row>
    <row r="759" spans="1:34" x14ac:dyDescent="0.35">
      <c r="A759">
        <v>1</v>
      </c>
      <c r="B759" t="s">
        <v>9</v>
      </c>
      <c r="C759">
        <v>2</v>
      </c>
      <c r="D759" t="s">
        <v>8</v>
      </c>
      <c r="E759">
        <v>0.67</v>
      </c>
      <c r="F759" s="2">
        <v>14.5</v>
      </c>
      <c r="G759">
        <v>1</v>
      </c>
      <c r="H759">
        <v>1</v>
      </c>
      <c r="I759" s="3">
        <f>Table134[Age]/$E$1</f>
        <v>8.3750000000000005E-3</v>
      </c>
      <c r="J759" s="3">
        <f>LOG10(Table134[Fare] + 1)</f>
        <v>1.1903316981702914</v>
      </c>
      <c r="K759" s="5">
        <v>0</v>
      </c>
      <c r="L759">
        <v>1</v>
      </c>
      <c r="M759">
        <f t="shared" si="55"/>
        <v>1</v>
      </c>
      <c r="N759">
        <f t="shared" si="56"/>
        <v>0</v>
      </c>
      <c r="O759">
        <f>IF(Table134[Sex]="male",1,0)</f>
        <v>1</v>
      </c>
      <c r="P759">
        <v>1</v>
      </c>
      <c r="AC759" s="3">
        <f>SUMPRODUCT(Table134[[#This Row],[SibSp]:[Ones]],$R$4:$AA$4)</f>
        <v>0.26662999894712269</v>
      </c>
      <c r="AD759" s="3">
        <f>SUMPRODUCT(Table134[[#This Row],[SibSp]:[Ones]],$R$5:$AA$5)</f>
        <v>0.11326023936998597</v>
      </c>
      <c r="AE759">
        <f t="shared" si="57"/>
        <v>0.26662999894712269</v>
      </c>
      <c r="AF759">
        <f t="shared" si="58"/>
        <v>0.11326023936998597</v>
      </c>
      <c r="AG759">
        <f t="shared" si="59"/>
        <v>0.37989023831710866</v>
      </c>
      <c r="AH759">
        <f>(Table134[[#This Row],[Survived]]-AG760)^2</f>
        <v>0.48448797655722153</v>
      </c>
    </row>
    <row r="760" spans="1:34" x14ac:dyDescent="0.35">
      <c r="A760">
        <v>0</v>
      </c>
      <c r="B760" t="s">
        <v>9</v>
      </c>
      <c r="C760">
        <v>3</v>
      </c>
      <c r="D760" t="s">
        <v>8</v>
      </c>
      <c r="E760">
        <v>28</v>
      </c>
      <c r="F760" s="2">
        <v>7.7957999999999998</v>
      </c>
      <c r="G760">
        <v>0</v>
      </c>
      <c r="H760">
        <v>0</v>
      </c>
      <c r="I760" s="3">
        <f>Table134[Age]/$E$1</f>
        <v>0.35</v>
      </c>
      <c r="J760" s="3">
        <f>LOG10(Table134[Fare] + 1)</f>
        <v>0.94427534575879857</v>
      </c>
      <c r="K760" s="5">
        <v>0</v>
      </c>
      <c r="L760">
        <v>0</v>
      </c>
      <c r="M760">
        <f t="shared" si="55"/>
        <v>1</v>
      </c>
      <c r="N760">
        <f t="shared" si="56"/>
        <v>0</v>
      </c>
      <c r="O760">
        <f>IF(Table134[Sex]="male",1,0)</f>
        <v>1</v>
      </c>
      <c r="P760">
        <v>1</v>
      </c>
      <c r="AC760" s="3">
        <f>SUMPRODUCT(Table134[[#This Row],[SibSp]:[Ones]],$R$4:$AA$4)</f>
        <v>0.1906880552537385</v>
      </c>
      <c r="AD760" s="3">
        <f>SUMPRODUCT(Table134[[#This Row],[SibSp]:[Ones]],$R$5:$AA$5)</f>
        <v>0.11326023936998597</v>
      </c>
      <c r="AE760">
        <f t="shared" si="57"/>
        <v>0.1906880552537385</v>
      </c>
      <c r="AF760">
        <f t="shared" si="58"/>
        <v>0.11326023936998597</v>
      </c>
      <c r="AG760">
        <f t="shared" si="59"/>
        <v>0.30394829462372447</v>
      </c>
      <c r="AH760">
        <f>(Table134[[#This Row],[Survived]]-AG761)^2</f>
        <v>9.2384565804670415E-2</v>
      </c>
    </row>
    <row r="761" spans="1:34" x14ac:dyDescent="0.35">
      <c r="A761">
        <v>0</v>
      </c>
      <c r="B761" t="s">
        <v>9</v>
      </c>
      <c r="C761">
        <v>2</v>
      </c>
      <c r="D761" t="s">
        <v>8</v>
      </c>
      <c r="E761">
        <v>18</v>
      </c>
      <c r="F761" s="2">
        <v>11.5</v>
      </c>
      <c r="G761">
        <v>0</v>
      </c>
      <c r="H761">
        <v>0</v>
      </c>
      <c r="I761" s="3">
        <f>Table134[Age]/$E$1</f>
        <v>0.22500000000000001</v>
      </c>
      <c r="J761" s="3">
        <f>LOG10(Table134[Fare] + 1)</f>
        <v>1.0969100130080565</v>
      </c>
      <c r="K761" s="5">
        <v>0</v>
      </c>
      <c r="L761">
        <v>1</v>
      </c>
      <c r="M761">
        <f t="shared" si="55"/>
        <v>1</v>
      </c>
      <c r="N761">
        <f t="shared" si="56"/>
        <v>0</v>
      </c>
      <c r="O761">
        <f>IF(Table134[Sex]="male",1,0)</f>
        <v>1</v>
      </c>
      <c r="P761">
        <v>1</v>
      </c>
      <c r="AC761" s="3">
        <f>SUMPRODUCT(Table134[[#This Row],[SibSp]:[Ones]],$R$4:$AA$4)</f>
        <v>0.1906880552537385</v>
      </c>
      <c r="AD761" s="3">
        <f>SUMPRODUCT(Table134[[#This Row],[SibSp]:[Ones]],$R$5:$AA$5)</f>
        <v>0.11326023936998597</v>
      </c>
      <c r="AE761">
        <f t="shared" si="57"/>
        <v>0.1906880552537385</v>
      </c>
      <c r="AF761">
        <f t="shared" si="58"/>
        <v>0.11326023936998597</v>
      </c>
      <c r="AG761">
        <f t="shared" si="59"/>
        <v>0.30394829462372447</v>
      </c>
      <c r="AH761">
        <f>(Table134[[#This Row],[Survived]]-AG762)^2</f>
        <v>9.2384565804670415E-2</v>
      </c>
    </row>
    <row r="762" spans="1:34" x14ac:dyDescent="0.35">
      <c r="A762">
        <v>0</v>
      </c>
      <c r="B762" t="s">
        <v>9</v>
      </c>
      <c r="C762">
        <v>3</v>
      </c>
      <c r="D762" t="s">
        <v>8</v>
      </c>
      <c r="E762">
        <v>34</v>
      </c>
      <c r="F762" s="2">
        <v>8.0500000000000007</v>
      </c>
      <c r="G762">
        <v>0</v>
      </c>
      <c r="H762">
        <v>0</v>
      </c>
      <c r="I762" s="3">
        <f>Table134[Age]/$E$1</f>
        <v>0.42499999999999999</v>
      </c>
      <c r="J762" s="3">
        <f>LOG10(Table134[Fare] + 1)</f>
        <v>0.9566485792052033</v>
      </c>
      <c r="K762" s="5">
        <v>0</v>
      </c>
      <c r="L762">
        <v>0</v>
      </c>
      <c r="M762">
        <f t="shared" si="55"/>
        <v>1</v>
      </c>
      <c r="N762">
        <f t="shared" si="56"/>
        <v>0</v>
      </c>
      <c r="O762">
        <f>IF(Table134[Sex]="male",1,0)</f>
        <v>1</v>
      </c>
      <c r="P762">
        <v>1</v>
      </c>
      <c r="AC762" s="3">
        <f>SUMPRODUCT(Table134[[#This Row],[SibSp]:[Ones]],$R$4:$AA$4)</f>
        <v>0.1906880552537385</v>
      </c>
      <c r="AD762" s="3">
        <f>SUMPRODUCT(Table134[[#This Row],[SibSp]:[Ones]],$R$5:$AA$5)</f>
        <v>0.11326023936998597</v>
      </c>
      <c r="AE762">
        <f t="shared" si="57"/>
        <v>0.1906880552537385</v>
      </c>
      <c r="AF762">
        <f t="shared" si="58"/>
        <v>0.11326023936998597</v>
      </c>
      <c r="AG762">
        <f t="shared" si="59"/>
        <v>0.30394829462372447</v>
      </c>
      <c r="AH762">
        <f>(Table134[[#This Row],[Survived]]-AG763)^2</f>
        <v>0.1892208740492948</v>
      </c>
    </row>
    <row r="763" spans="1:34" x14ac:dyDescent="0.35">
      <c r="A763">
        <v>1</v>
      </c>
      <c r="B763" t="s">
        <v>9</v>
      </c>
      <c r="C763">
        <v>1</v>
      </c>
      <c r="D763" t="s">
        <v>10</v>
      </c>
      <c r="E763">
        <v>33</v>
      </c>
      <c r="F763" s="2">
        <v>86.5</v>
      </c>
      <c r="G763">
        <v>0</v>
      </c>
      <c r="H763">
        <v>0</v>
      </c>
      <c r="I763" s="3">
        <f>Table134[Age]/$E$1</f>
        <v>0.41249999999999998</v>
      </c>
      <c r="J763" s="3">
        <f>LOG10(Table134[Fare] + 1)</f>
        <v>1.9420080530223132</v>
      </c>
      <c r="K763" s="5">
        <v>1</v>
      </c>
      <c r="L763">
        <v>0</v>
      </c>
      <c r="M763">
        <f t="shared" si="55"/>
        <v>1</v>
      </c>
      <c r="N763">
        <f t="shared" si="56"/>
        <v>0</v>
      </c>
      <c r="O763">
        <f>IF(Table134[Sex]="male",1,0)</f>
        <v>0</v>
      </c>
      <c r="P763">
        <v>1</v>
      </c>
      <c r="AC763" s="3">
        <f>SUMPRODUCT(Table134[[#This Row],[SibSp]:[Ones]],$R$4:$AA$4)</f>
        <v>0.24535070342085169</v>
      </c>
      <c r="AD763" s="3">
        <f>SUMPRODUCT(Table134[[#This Row],[SibSp]:[Ones]],$R$5:$AA$5)</f>
        <v>0.18964455408122133</v>
      </c>
      <c r="AE763">
        <f t="shared" si="57"/>
        <v>0.24535070342085169</v>
      </c>
      <c r="AF763">
        <f t="shared" si="58"/>
        <v>0.18964455408122133</v>
      </c>
      <c r="AG763">
        <f t="shared" si="59"/>
        <v>0.43499525750207302</v>
      </c>
      <c r="AH763">
        <f>(Table134[[#This Row],[Survived]]-AG764)^2</f>
        <v>0.52165227745614984</v>
      </c>
    </row>
    <row r="764" spans="1:34" x14ac:dyDescent="0.35">
      <c r="A764">
        <v>0</v>
      </c>
      <c r="B764" t="s">
        <v>9</v>
      </c>
      <c r="C764">
        <v>3</v>
      </c>
      <c r="D764" t="s">
        <v>8</v>
      </c>
      <c r="F764" s="2">
        <v>14.5</v>
      </c>
      <c r="G764">
        <v>0</v>
      </c>
      <c r="H764">
        <v>0</v>
      </c>
      <c r="I764" s="3">
        <f>Table134[Age]/$E$1</f>
        <v>0</v>
      </c>
      <c r="J764" s="3">
        <f>LOG10(Table134[Fare] + 1)</f>
        <v>1.1903316981702914</v>
      </c>
      <c r="K764" s="5">
        <v>0</v>
      </c>
      <c r="L764">
        <v>0</v>
      </c>
      <c r="M764">
        <f t="shared" si="55"/>
        <v>0</v>
      </c>
      <c r="N764">
        <f t="shared" si="56"/>
        <v>1</v>
      </c>
      <c r="O764">
        <f>IF(Table134[Sex]="male",1,0)</f>
        <v>1</v>
      </c>
      <c r="P764">
        <v>1</v>
      </c>
      <c r="AC764" s="3">
        <f>SUMPRODUCT(Table134[[#This Row],[SibSp]:[Ones]],$R$4:$AA$4)</f>
        <v>0.16691798953052778</v>
      </c>
      <c r="AD764" s="3">
        <f>SUMPRODUCT(Table134[[#This Row],[SibSp]:[Ones]],$R$5:$AA$5)</f>
        <v>0.11082701570920761</v>
      </c>
      <c r="AE764">
        <f t="shared" si="57"/>
        <v>0.16691798953052778</v>
      </c>
      <c r="AF764">
        <f t="shared" si="58"/>
        <v>0.11082701570920761</v>
      </c>
      <c r="AG764">
        <f t="shared" si="59"/>
        <v>0.27774500523973539</v>
      </c>
      <c r="AH764">
        <f>(Table134[[#This Row],[Survived]]-AG765)^2</f>
        <v>9.2384565804670415E-2</v>
      </c>
    </row>
    <row r="765" spans="1:34" x14ac:dyDescent="0.35">
      <c r="A765">
        <v>0</v>
      </c>
      <c r="B765" t="s">
        <v>9</v>
      </c>
      <c r="C765">
        <v>3</v>
      </c>
      <c r="D765" t="s">
        <v>8</v>
      </c>
      <c r="E765">
        <v>41</v>
      </c>
      <c r="F765" s="2">
        <v>7.125</v>
      </c>
      <c r="G765">
        <v>0</v>
      </c>
      <c r="H765">
        <v>0</v>
      </c>
      <c r="I765" s="3">
        <f>Table134[Age]/$E$1</f>
        <v>0.51249999999999996</v>
      </c>
      <c r="J765" s="3">
        <f>LOG10(Table134[Fare] + 1)</f>
        <v>0.90982336965091204</v>
      </c>
      <c r="K765" s="5">
        <v>0</v>
      </c>
      <c r="L765">
        <v>0</v>
      </c>
      <c r="M765">
        <f t="shared" si="55"/>
        <v>1</v>
      </c>
      <c r="N765">
        <f t="shared" si="56"/>
        <v>0</v>
      </c>
      <c r="O765">
        <f>IF(Table134[Sex]="male",1,0)</f>
        <v>1</v>
      </c>
      <c r="P765">
        <v>1</v>
      </c>
      <c r="AC765" s="3">
        <f>SUMPRODUCT(Table134[[#This Row],[SibSp]:[Ones]],$R$4:$AA$4)</f>
        <v>0.1906880552537385</v>
      </c>
      <c r="AD765" s="3">
        <f>SUMPRODUCT(Table134[[#This Row],[SibSp]:[Ones]],$R$5:$AA$5)</f>
        <v>0.11326023936998597</v>
      </c>
      <c r="AE765">
        <f t="shared" si="57"/>
        <v>0.1906880552537385</v>
      </c>
      <c r="AF765">
        <f t="shared" si="58"/>
        <v>0.11326023936998597</v>
      </c>
      <c r="AG765">
        <f t="shared" si="59"/>
        <v>0.30394829462372447</v>
      </c>
      <c r="AH765">
        <f>(Table134[[#This Row],[Survived]]-AG766)^2</f>
        <v>9.2384565804670415E-2</v>
      </c>
    </row>
    <row r="766" spans="1:34" x14ac:dyDescent="0.35">
      <c r="A766">
        <v>1</v>
      </c>
      <c r="B766" t="s">
        <v>11</v>
      </c>
      <c r="C766">
        <v>3</v>
      </c>
      <c r="D766" t="s">
        <v>8</v>
      </c>
      <c r="E766">
        <v>20</v>
      </c>
      <c r="F766" s="2">
        <v>7.2291999999999996</v>
      </c>
      <c r="G766">
        <v>0</v>
      </c>
      <c r="H766">
        <v>0</v>
      </c>
      <c r="I766" s="3">
        <f>Table134[Age]/$E$1</f>
        <v>0.25</v>
      </c>
      <c r="J766" s="3">
        <f>LOG10(Table134[Fare] + 1)</f>
        <v>0.91535761741483168</v>
      </c>
      <c r="K766" s="5">
        <v>0</v>
      </c>
      <c r="L766">
        <v>0</v>
      </c>
      <c r="M766">
        <f t="shared" si="55"/>
        <v>1</v>
      </c>
      <c r="N766">
        <f t="shared" si="56"/>
        <v>0</v>
      </c>
      <c r="O766">
        <f>IF(Table134[Sex]="male",1,0)</f>
        <v>1</v>
      </c>
      <c r="P766">
        <v>1</v>
      </c>
      <c r="AC766" s="3">
        <f>SUMPRODUCT(Table134[[#This Row],[SibSp]:[Ones]],$R$4:$AA$4)</f>
        <v>0.1906880552537385</v>
      </c>
      <c r="AD766" s="3">
        <f>SUMPRODUCT(Table134[[#This Row],[SibSp]:[Ones]],$R$5:$AA$5)</f>
        <v>0.11326023936998597</v>
      </c>
      <c r="AE766">
        <f t="shared" si="57"/>
        <v>0.1906880552537385</v>
      </c>
      <c r="AF766">
        <f t="shared" si="58"/>
        <v>0.11326023936998597</v>
      </c>
      <c r="AG766">
        <f t="shared" si="59"/>
        <v>0.30394829462372447</v>
      </c>
      <c r="AH766">
        <f>(Table134[[#This Row],[Survived]]-AG767)^2</f>
        <v>0.17066884092777498</v>
      </c>
    </row>
    <row r="767" spans="1:34" x14ac:dyDescent="0.35">
      <c r="A767">
        <v>1</v>
      </c>
      <c r="B767" t="s">
        <v>9</v>
      </c>
      <c r="C767">
        <v>1</v>
      </c>
      <c r="D767" t="s">
        <v>10</v>
      </c>
      <c r="E767">
        <v>36</v>
      </c>
      <c r="F767" s="2">
        <v>120</v>
      </c>
      <c r="G767">
        <v>1</v>
      </c>
      <c r="H767">
        <v>2</v>
      </c>
      <c r="I767" s="3">
        <f>Table134[Age]/$E$1</f>
        <v>0.45</v>
      </c>
      <c r="J767" s="3">
        <f>LOG10(Table134[Fare] + 1)</f>
        <v>2.0827853703164503</v>
      </c>
      <c r="K767" s="5">
        <v>1</v>
      </c>
      <c r="L767">
        <v>0</v>
      </c>
      <c r="M767">
        <f t="shared" si="55"/>
        <v>1</v>
      </c>
      <c r="N767">
        <f t="shared" si="56"/>
        <v>0</v>
      </c>
      <c r="O767">
        <f>IF(Table134[Sex]="male",1,0)</f>
        <v>0</v>
      </c>
      <c r="P767">
        <v>1</v>
      </c>
      <c r="AC767" s="3">
        <f>SUMPRODUCT(Table134[[#This Row],[SibSp]:[Ones]],$R$4:$AA$4)</f>
        <v>0.39723459080762002</v>
      </c>
      <c r="AD767" s="3">
        <f>SUMPRODUCT(Table134[[#This Row],[SibSp]:[Ones]],$R$5:$AA$5)</f>
        <v>0.18964455408122133</v>
      </c>
      <c r="AE767">
        <f t="shared" si="57"/>
        <v>0.39723459080762002</v>
      </c>
      <c r="AF767">
        <f t="shared" si="58"/>
        <v>0.18964455408122133</v>
      </c>
      <c r="AG767">
        <f t="shared" si="59"/>
        <v>0.5868791448888413</v>
      </c>
      <c r="AH767">
        <f>(Table134[[#This Row],[Survived]]-AG768)^2</f>
        <v>0.52165227745614984</v>
      </c>
    </row>
    <row r="768" spans="1:34" x14ac:dyDescent="0.35">
      <c r="A768">
        <v>0</v>
      </c>
      <c r="B768" t="s">
        <v>9</v>
      </c>
      <c r="C768">
        <v>3</v>
      </c>
      <c r="D768" t="s">
        <v>8</v>
      </c>
      <c r="E768">
        <v>16</v>
      </c>
      <c r="F768" s="2">
        <v>7.7750000000000004</v>
      </c>
      <c r="G768">
        <v>0</v>
      </c>
      <c r="H768">
        <v>0</v>
      </c>
      <c r="I768" s="3">
        <f>Table134[Age]/$E$1</f>
        <v>0.2</v>
      </c>
      <c r="J768" s="3">
        <f>LOG10(Table134[Fare] + 1)</f>
        <v>0.94324712513786169</v>
      </c>
      <c r="K768" s="5">
        <v>0</v>
      </c>
      <c r="L768">
        <v>0</v>
      </c>
      <c r="M768">
        <f t="shared" si="55"/>
        <v>0</v>
      </c>
      <c r="N768">
        <f t="shared" si="56"/>
        <v>1</v>
      </c>
      <c r="O768">
        <f>IF(Table134[Sex]="male",1,0)</f>
        <v>1</v>
      </c>
      <c r="P768">
        <v>1</v>
      </c>
      <c r="AC768" s="3">
        <f>SUMPRODUCT(Table134[[#This Row],[SibSp]:[Ones]],$R$4:$AA$4)</f>
        <v>0.16691798953052778</v>
      </c>
      <c r="AD768" s="3">
        <f>SUMPRODUCT(Table134[[#This Row],[SibSp]:[Ones]],$R$5:$AA$5)</f>
        <v>0.11082701570920761</v>
      </c>
      <c r="AE768">
        <f t="shared" si="57"/>
        <v>0.16691798953052778</v>
      </c>
      <c r="AF768">
        <f t="shared" si="58"/>
        <v>0.11082701570920761</v>
      </c>
      <c r="AG768">
        <f t="shared" si="59"/>
        <v>0.27774500523973539</v>
      </c>
      <c r="AH768">
        <f>(Table134[[#This Row],[Survived]]-AG769)^2</f>
        <v>0.16711087319785656</v>
      </c>
    </row>
    <row r="769" spans="1:34" x14ac:dyDescent="0.35">
      <c r="A769">
        <v>1</v>
      </c>
      <c r="B769" t="s">
        <v>9</v>
      </c>
      <c r="C769">
        <v>1</v>
      </c>
      <c r="D769" t="s">
        <v>10</v>
      </c>
      <c r="E769">
        <v>51</v>
      </c>
      <c r="F769" s="2">
        <v>77.958299999999994</v>
      </c>
      <c r="G769">
        <v>1</v>
      </c>
      <c r="H769">
        <v>0</v>
      </c>
      <c r="I769" s="3">
        <f>Table134[Age]/$E$1</f>
        <v>0.63749999999999996</v>
      </c>
      <c r="J769" s="3">
        <f>LOG10(Table134[Fare] + 1)</f>
        <v>1.8973977892491294</v>
      </c>
      <c r="K769" s="5">
        <v>1</v>
      </c>
      <c r="L769">
        <v>0</v>
      </c>
      <c r="M769">
        <f t="shared" si="55"/>
        <v>0</v>
      </c>
      <c r="N769">
        <f t="shared" si="56"/>
        <v>0</v>
      </c>
      <c r="O769">
        <f>IF(Table134[Sex]="male",1,0)</f>
        <v>0</v>
      </c>
      <c r="P769">
        <v>1</v>
      </c>
      <c r="AC769" s="3">
        <f>SUMPRODUCT(Table134[[#This Row],[SibSp]:[Ones]],$R$4:$AA$4)</f>
        <v>0.22158063769764097</v>
      </c>
      <c r="AD769" s="3">
        <f>SUMPRODUCT(Table134[[#This Row],[SibSp]:[Ones]],$R$5:$AA$5)</f>
        <v>0.18721133042044297</v>
      </c>
      <c r="AE769">
        <f t="shared" si="57"/>
        <v>0.22158063769764097</v>
      </c>
      <c r="AF769">
        <f t="shared" si="58"/>
        <v>0.18721133042044297</v>
      </c>
      <c r="AG769">
        <f t="shared" si="59"/>
        <v>0.40879196811808394</v>
      </c>
      <c r="AH769">
        <f>(Table134[[#This Row],[Survived]]-AG770)^2</f>
        <v>0.34952693696168868</v>
      </c>
    </row>
    <row r="770" spans="1:34" x14ac:dyDescent="0.35">
      <c r="A770">
        <v>0</v>
      </c>
      <c r="B770" t="s">
        <v>11</v>
      </c>
      <c r="C770">
        <v>1</v>
      </c>
      <c r="D770" t="s">
        <v>8</v>
      </c>
      <c r="F770" s="2">
        <v>39.6</v>
      </c>
      <c r="G770">
        <v>0</v>
      </c>
      <c r="H770">
        <v>0</v>
      </c>
      <c r="I770" s="3">
        <f>Table134[Age]/$E$1</f>
        <v>0</v>
      </c>
      <c r="J770" s="3">
        <f>LOG10(Table134[Fare] + 1)</f>
        <v>1.608526033577194</v>
      </c>
      <c r="K770" s="5">
        <v>1</v>
      </c>
      <c r="L770">
        <v>0</v>
      </c>
      <c r="M770">
        <f t="shared" si="55"/>
        <v>0</v>
      </c>
      <c r="N770">
        <f t="shared" si="56"/>
        <v>0</v>
      </c>
      <c r="O770">
        <f>IF(Table134[Sex]="male",1,0)</f>
        <v>1</v>
      </c>
      <c r="P770">
        <v>1</v>
      </c>
      <c r="AC770" s="3">
        <f>SUMPRODUCT(Table134[[#This Row],[SibSp]:[Ones]],$R$4:$AA$4)</f>
        <v>0.22158063769764097</v>
      </c>
      <c r="AD770" s="3">
        <f>SUMPRODUCT(Table134[[#This Row],[SibSp]:[Ones]],$R$5:$AA$5)</f>
        <v>0.18721133042044297</v>
      </c>
      <c r="AE770">
        <f t="shared" si="57"/>
        <v>0.22158063769764097</v>
      </c>
      <c r="AF770">
        <f t="shared" si="58"/>
        <v>0.18721133042044297</v>
      </c>
      <c r="AG770">
        <f t="shared" si="59"/>
        <v>0.40879196811808394</v>
      </c>
      <c r="AH770">
        <f>(Table134[[#This Row],[Survived]]-AG771)^2</f>
        <v>9.2384565804670415E-2</v>
      </c>
    </row>
    <row r="771" spans="1:34" x14ac:dyDescent="0.35">
      <c r="A771">
        <v>0</v>
      </c>
      <c r="B771" t="s">
        <v>12</v>
      </c>
      <c r="C771">
        <v>3</v>
      </c>
      <c r="D771" t="s">
        <v>10</v>
      </c>
      <c r="E771">
        <v>30.5</v>
      </c>
      <c r="F771" s="2">
        <v>7.75</v>
      </c>
      <c r="G771">
        <v>0</v>
      </c>
      <c r="H771">
        <v>0</v>
      </c>
      <c r="I771" s="3">
        <f>Table134[Age]/$E$1</f>
        <v>0.38124999999999998</v>
      </c>
      <c r="J771" s="3">
        <f>LOG10(Table134[Fare] + 1)</f>
        <v>0.94200805302231327</v>
      </c>
      <c r="K771" s="5">
        <v>0</v>
      </c>
      <c r="L771">
        <v>0</v>
      </c>
      <c r="M771">
        <f t="shared" si="55"/>
        <v>1</v>
      </c>
      <c r="N771">
        <f t="shared" si="56"/>
        <v>0</v>
      </c>
      <c r="O771">
        <f>IF(Table134[Sex]="male",1,0)</f>
        <v>0</v>
      </c>
      <c r="P771">
        <v>1</v>
      </c>
      <c r="AC771" s="3">
        <f>SUMPRODUCT(Table134[[#This Row],[SibSp]:[Ones]],$R$4:$AA$4)</f>
        <v>0.1906880552537385</v>
      </c>
      <c r="AD771" s="3">
        <f>SUMPRODUCT(Table134[[#This Row],[SibSp]:[Ones]],$R$5:$AA$5)</f>
        <v>0.11326023936998597</v>
      </c>
      <c r="AE771">
        <f t="shared" si="57"/>
        <v>0.1906880552537385</v>
      </c>
      <c r="AF771">
        <f t="shared" si="58"/>
        <v>0.11326023936998597</v>
      </c>
      <c r="AG771">
        <f t="shared" si="59"/>
        <v>0.30394829462372447</v>
      </c>
      <c r="AH771">
        <f>(Table134[[#This Row],[Survived]]-AG772)^2</f>
        <v>9.2384565804670415E-2</v>
      </c>
    </row>
    <row r="772" spans="1:34" x14ac:dyDescent="0.35">
      <c r="A772">
        <v>0</v>
      </c>
      <c r="B772" t="s">
        <v>12</v>
      </c>
      <c r="C772">
        <v>3</v>
      </c>
      <c r="D772" t="s">
        <v>8</v>
      </c>
      <c r="F772" s="2">
        <v>24.15</v>
      </c>
      <c r="G772">
        <v>1</v>
      </c>
      <c r="H772">
        <v>0</v>
      </c>
      <c r="I772" s="3">
        <f>Table134[Age]/$E$1</f>
        <v>0</v>
      </c>
      <c r="J772" s="3">
        <f>LOG10(Table134[Fare] + 1)</f>
        <v>1.4005379893919461</v>
      </c>
      <c r="K772" s="5">
        <v>0</v>
      </c>
      <c r="L772">
        <v>0</v>
      </c>
      <c r="M772">
        <f t="shared" ref="M772:M835" si="60">IF(Embarked="S",1,0)</f>
        <v>1</v>
      </c>
      <c r="N772">
        <f t="shared" ref="N772:N835" si="61">IF(Embarked="C",1,0)</f>
        <v>0</v>
      </c>
      <c r="O772">
        <f>IF(Table134[Sex]="male",1,0)</f>
        <v>1</v>
      </c>
      <c r="P772">
        <v>1</v>
      </c>
      <c r="AC772" s="3">
        <f>SUMPRODUCT(Table134[[#This Row],[SibSp]:[Ones]],$R$4:$AA$4)</f>
        <v>0.1906880552537385</v>
      </c>
      <c r="AD772" s="3">
        <f>SUMPRODUCT(Table134[[#This Row],[SibSp]:[Ones]],$R$5:$AA$5)</f>
        <v>0.11326023936998597</v>
      </c>
      <c r="AE772">
        <f t="shared" si="57"/>
        <v>0.1906880552537385</v>
      </c>
      <c r="AF772">
        <f t="shared" si="58"/>
        <v>0.11326023936998597</v>
      </c>
      <c r="AG772">
        <f t="shared" si="59"/>
        <v>0.30394829462372447</v>
      </c>
      <c r="AH772">
        <f>(Table134[[#This Row],[Survived]]-AG773)^2</f>
        <v>9.2384565804670415E-2</v>
      </c>
    </row>
    <row r="773" spans="1:34" x14ac:dyDescent="0.35">
      <c r="A773">
        <v>0</v>
      </c>
      <c r="B773" t="s">
        <v>9</v>
      </c>
      <c r="C773">
        <v>3</v>
      </c>
      <c r="D773" t="s">
        <v>8</v>
      </c>
      <c r="E773">
        <v>32</v>
      </c>
      <c r="F773" s="2">
        <v>8.3625000000000007</v>
      </c>
      <c r="G773">
        <v>0</v>
      </c>
      <c r="H773">
        <v>0</v>
      </c>
      <c r="I773" s="3">
        <f>Table134[Age]/$E$1</f>
        <v>0.4</v>
      </c>
      <c r="J773" s="3">
        <f>LOG10(Table134[Fare] + 1)</f>
        <v>0.97139183070752289</v>
      </c>
      <c r="K773" s="5">
        <v>0</v>
      </c>
      <c r="L773">
        <v>0</v>
      </c>
      <c r="M773">
        <f t="shared" si="60"/>
        <v>1</v>
      </c>
      <c r="N773">
        <f t="shared" si="61"/>
        <v>0</v>
      </c>
      <c r="O773">
        <f>IF(Table134[Sex]="male",1,0)</f>
        <v>1</v>
      </c>
      <c r="P773">
        <v>1</v>
      </c>
      <c r="AC773" s="3">
        <f>SUMPRODUCT(Table134[[#This Row],[SibSp]:[Ones]],$R$4:$AA$4)</f>
        <v>0.1906880552537385</v>
      </c>
      <c r="AD773" s="3">
        <f>SUMPRODUCT(Table134[[#This Row],[SibSp]:[Ones]],$R$5:$AA$5)</f>
        <v>0.11326023936998597</v>
      </c>
      <c r="AE773">
        <f t="shared" ref="AE773:AE836" si="62">IF(AC773&lt;0,0,AC773)</f>
        <v>0.1906880552537385</v>
      </c>
      <c r="AF773">
        <f t="shared" ref="AF773:AF836" si="63">IF(AD773&lt;0,0,AD773)</f>
        <v>0.11326023936998597</v>
      </c>
      <c r="AG773">
        <f t="shared" ref="AG773:AG836" si="64">AE773+AF773</f>
        <v>0.30394829462372447</v>
      </c>
      <c r="AH773">
        <f>(Table134[[#This Row],[Survived]]-AG774)^2</f>
        <v>9.2384565804670415E-2</v>
      </c>
    </row>
    <row r="774" spans="1:34" x14ac:dyDescent="0.35">
      <c r="A774">
        <v>0</v>
      </c>
      <c r="B774" t="s">
        <v>9</v>
      </c>
      <c r="C774">
        <v>3</v>
      </c>
      <c r="D774" t="s">
        <v>8</v>
      </c>
      <c r="E774">
        <v>24</v>
      </c>
      <c r="F774" s="2">
        <v>9.5</v>
      </c>
      <c r="G774">
        <v>0</v>
      </c>
      <c r="H774">
        <v>0</v>
      </c>
      <c r="I774" s="3">
        <f>Table134[Age]/$E$1</f>
        <v>0.3</v>
      </c>
      <c r="J774" s="3">
        <f>LOG10(Table134[Fare] + 1)</f>
        <v>1.0211892990699381</v>
      </c>
      <c r="K774" s="5">
        <v>0</v>
      </c>
      <c r="L774">
        <v>0</v>
      </c>
      <c r="M774">
        <f t="shared" si="60"/>
        <v>1</v>
      </c>
      <c r="N774">
        <f t="shared" si="61"/>
        <v>0</v>
      </c>
      <c r="O774">
        <f>IF(Table134[Sex]="male",1,0)</f>
        <v>1</v>
      </c>
      <c r="P774">
        <v>1</v>
      </c>
      <c r="AC774" s="3">
        <f>SUMPRODUCT(Table134[[#This Row],[SibSp]:[Ones]],$R$4:$AA$4)</f>
        <v>0.1906880552537385</v>
      </c>
      <c r="AD774" s="3">
        <f>SUMPRODUCT(Table134[[#This Row],[SibSp]:[Ones]],$R$5:$AA$5)</f>
        <v>0.11326023936998597</v>
      </c>
      <c r="AE774">
        <f t="shared" si="62"/>
        <v>0.1906880552537385</v>
      </c>
      <c r="AF774">
        <f t="shared" si="63"/>
        <v>0.11326023936998597</v>
      </c>
      <c r="AG774">
        <f t="shared" si="64"/>
        <v>0.30394829462372447</v>
      </c>
      <c r="AH774">
        <f>(Table134[[#This Row],[Survived]]-AG775)^2</f>
        <v>7.714228793562064E-2</v>
      </c>
    </row>
    <row r="775" spans="1:34" x14ac:dyDescent="0.35">
      <c r="A775">
        <v>0</v>
      </c>
      <c r="B775" t="s">
        <v>9</v>
      </c>
      <c r="C775">
        <v>3</v>
      </c>
      <c r="D775" t="s">
        <v>8</v>
      </c>
      <c r="E775">
        <v>48</v>
      </c>
      <c r="F775" s="2">
        <v>7.8541999999999996</v>
      </c>
      <c r="G775">
        <v>0</v>
      </c>
      <c r="H775">
        <v>0</v>
      </c>
      <c r="I775" s="3">
        <f>Table134[Age]/$E$1</f>
        <v>0.6</v>
      </c>
      <c r="J775" s="3">
        <f>LOG10(Table134[Fare] + 1)</f>
        <v>0.94714932766263737</v>
      </c>
      <c r="K775" s="5">
        <v>0</v>
      </c>
      <c r="L775">
        <v>0</v>
      </c>
      <c r="M775">
        <f t="shared" si="60"/>
        <v>0</v>
      </c>
      <c r="N775">
        <f t="shared" si="61"/>
        <v>1</v>
      </c>
      <c r="O775">
        <f>IF(Table134[Sex]="male",1,0)</f>
        <v>1</v>
      </c>
      <c r="P775">
        <v>1</v>
      </c>
      <c r="AC775" s="3">
        <f>SUMPRODUCT(Table134[[#This Row],[SibSp]:[Ones]],$R$4:$AA$4)</f>
        <v>0.16691798953052778</v>
      </c>
      <c r="AD775" s="3">
        <f>SUMPRODUCT(Table134[[#This Row],[SibSp]:[Ones]],$R$5:$AA$5)</f>
        <v>0.11082701570920761</v>
      </c>
      <c r="AE775">
        <f t="shared" si="62"/>
        <v>0.16691798953052778</v>
      </c>
      <c r="AF775">
        <f t="shared" si="63"/>
        <v>0.11082701570920761</v>
      </c>
      <c r="AG775">
        <f t="shared" si="64"/>
        <v>0.27774500523973539</v>
      </c>
      <c r="AH775">
        <f>(Table134[[#This Row],[Survived]]-AG776)^2</f>
        <v>9.2384565804670415E-2</v>
      </c>
    </row>
    <row r="776" spans="1:34" x14ac:dyDescent="0.35">
      <c r="A776">
        <v>0</v>
      </c>
      <c r="B776" t="s">
        <v>9</v>
      </c>
      <c r="C776">
        <v>2</v>
      </c>
      <c r="D776" t="s">
        <v>10</v>
      </c>
      <c r="E776">
        <v>57</v>
      </c>
      <c r="F776" s="2">
        <v>10.5</v>
      </c>
      <c r="G776">
        <v>0</v>
      </c>
      <c r="H776">
        <v>0</v>
      </c>
      <c r="I776" s="3">
        <f>Table134[Age]/$E$1</f>
        <v>0.71250000000000002</v>
      </c>
      <c r="J776" s="3">
        <f>LOG10(Table134[Fare] + 1)</f>
        <v>1.0606978403536116</v>
      </c>
      <c r="K776" s="5">
        <v>0</v>
      </c>
      <c r="L776">
        <v>1</v>
      </c>
      <c r="M776">
        <f t="shared" si="60"/>
        <v>1</v>
      </c>
      <c r="N776">
        <f t="shared" si="61"/>
        <v>0</v>
      </c>
      <c r="O776">
        <f>IF(Table134[Sex]="male",1,0)</f>
        <v>0</v>
      </c>
      <c r="P776">
        <v>1</v>
      </c>
      <c r="AC776" s="3">
        <f>SUMPRODUCT(Table134[[#This Row],[SibSp]:[Ones]],$R$4:$AA$4)</f>
        <v>0.1906880552537385</v>
      </c>
      <c r="AD776" s="3">
        <f>SUMPRODUCT(Table134[[#This Row],[SibSp]:[Ones]],$R$5:$AA$5)</f>
        <v>0.11326023936998597</v>
      </c>
      <c r="AE776">
        <f t="shared" si="62"/>
        <v>0.1906880552537385</v>
      </c>
      <c r="AF776">
        <f t="shared" si="63"/>
        <v>0.11326023936998597</v>
      </c>
      <c r="AG776">
        <f t="shared" si="64"/>
        <v>0.30394829462372447</v>
      </c>
      <c r="AH776">
        <f>(Table134[[#This Row],[Survived]]-AG777)^2</f>
        <v>9.2384565804670415E-2</v>
      </c>
    </row>
    <row r="777" spans="1:34" x14ac:dyDescent="0.35">
      <c r="A777">
        <v>0</v>
      </c>
      <c r="B777" t="s">
        <v>11</v>
      </c>
      <c r="C777">
        <v>3</v>
      </c>
      <c r="D777" t="s">
        <v>8</v>
      </c>
      <c r="F777" s="2">
        <v>7.2249999999999996</v>
      </c>
      <c r="G777">
        <v>0</v>
      </c>
      <c r="H777">
        <v>0</v>
      </c>
      <c r="I777" s="3">
        <f>Table134[Age]/$E$1</f>
        <v>0</v>
      </c>
      <c r="J777" s="3">
        <f>LOG10(Table134[Fare] + 1)</f>
        <v>0.91513590662201194</v>
      </c>
      <c r="K777" s="5">
        <v>0</v>
      </c>
      <c r="L777">
        <v>0</v>
      </c>
      <c r="M777">
        <f t="shared" si="60"/>
        <v>1</v>
      </c>
      <c r="N777">
        <f t="shared" si="61"/>
        <v>0</v>
      </c>
      <c r="O777">
        <f>IF(Table134[Sex]="male",1,0)</f>
        <v>1</v>
      </c>
      <c r="P777">
        <v>1</v>
      </c>
      <c r="AC777" s="3">
        <f>SUMPRODUCT(Table134[[#This Row],[SibSp]:[Ones]],$R$4:$AA$4)</f>
        <v>0.1906880552537385</v>
      </c>
      <c r="AD777" s="3">
        <f>SUMPRODUCT(Table134[[#This Row],[SibSp]:[Ones]],$R$5:$AA$5)</f>
        <v>0.11326023936998597</v>
      </c>
      <c r="AE777">
        <f t="shared" si="62"/>
        <v>0.1906880552537385</v>
      </c>
      <c r="AF777">
        <f t="shared" si="63"/>
        <v>0.11326023936998597</v>
      </c>
      <c r="AG777">
        <f t="shared" si="64"/>
        <v>0.30394829462372447</v>
      </c>
      <c r="AH777">
        <f>(Table134[[#This Row],[Survived]]-AG778)^2</f>
        <v>0.25560187053719086</v>
      </c>
    </row>
    <row r="778" spans="1:34" x14ac:dyDescent="0.35">
      <c r="A778">
        <v>1</v>
      </c>
      <c r="B778" t="s">
        <v>9</v>
      </c>
      <c r="C778">
        <v>2</v>
      </c>
      <c r="D778" t="s">
        <v>10</v>
      </c>
      <c r="E778">
        <v>54</v>
      </c>
      <c r="F778" s="2">
        <v>23</v>
      </c>
      <c r="G778">
        <v>1</v>
      </c>
      <c r="H778">
        <v>3</v>
      </c>
      <c r="I778" s="3">
        <f>Table134[Age]/$E$1</f>
        <v>0.67500000000000004</v>
      </c>
      <c r="J778" s="3">
        <f>LOG10(Table134[Fare] + 1)</f>
        <v>1.3802112417116059</v>
      </c>
      <c r="K778" s="5">
        <v>0</v>
      </c>
      <c r="L778">
        <v>1</v>
      </c>
      <c r="M778">
        <f t="shared" si="60"/>
        <v>0</v>
      </c>
      <c r="N778">
        <f t="shared" si="61"/>
        <v>0</v>
      </c>
      <c r="O778">
        <f>IF(Table134[Sex]="male",1,0)</f>
        <v>0</v>
      </c>
      <c r="P778">
        <v>1</v>
      </c>
      <c r="AC778" s="3">
        <f>SUMPRODUCT(Table134[[#This Row],[SibSp]:[Ones]],$R$4:$AA$4)</f>
        <v>0.39474382061068031</v>
      </c>
      <c r="AD778" s="3">
        <f>SUMPRODUCT(Table134[[#This Row],[SibSp]:[Ones]],$R$5:$AA$5)</f>
        <v>0.11082701570920761</v>
      </c>
      <c r="AE778">
        <f t="shared" si="62"/>
        <v>0.39474382061068031</v>
      </c>
      <c r="AF778">
        <f t="shared" si="63"/>
        <v>0.11082701570920761</v>
      </c>
      <c r="AG778">
        <f t="shared" si="64"/>
        <v>0.50557083631988786</v>
      </c>
      <c r="AH778">
        <f>(Table134[[#This Row],[Survived]]-AG779)^2</f>
        <v>0.48448797655722153</v>
      </c>
    </row>
    <row r="779" spans="1:34" x14ac:dyDescent="0.35">
      <c r="A779">
        <v>0</v>
      </c>
      <c r="B779" t="s">
        <v>9</v>
      </c>
      <c r="C779">
        <v>3</v>
      </c>
      <c r="D779" t="s">
        <v>8</v>
      </c>
      <c r="E779">
        <v>18</v>
      </c>
      <c r="F779" s="2">
        <v>7.75</v>
      </c>
      <c r="G779">
        <v>0</v>
      </c>
      <c r="H779">
        <v>0</v>
      </c>
      <c r="I779" s="3">
        <f>Table134[Age]/$E$1</f>
        <v>0.22500000000000001</v>
      </c>
      <c r="J779" s="3">
        <f>LOG10(Table134[Fare] + 1)</f>
        <v>0.94200805302231327</v>
      </c>
      <c r="K779" s="5">
        <v>0</v>
      </c>
      <c r="L779">
        <v>0</v>
      </c>
      <c r="M779">
        <f t="shared" si="60"/>
        <v>1</v>
      </c>
      <c r="N779">
        <f t="shared" si="61"/>
        <v>0</v>
      </c>
      <c r="O779">
        <f>IF(Table134[Sex]="male",1,0)</f>
        <v>1</v>
      </c>
      <c r="P779">
        <v>1</v>
      </c>
      <c r="AC779" s="3">
        <f>SUMPRODUCT(Table134[[#This Row],[SibSp]:[Ones]],$R$4:$AA$4)</f>
        <v>0.1906880552537385</v>
      </c>
      <c r="AD779" s="3">
        <f>SUMPRODUCT(Table134[[#This Row],[SibSp]:[Ones]],$R$5:$AA$5)</f>
        <v>0.11326023936998597</v>
      </c>
      <c r="AE779">
        <f t="shared" si="62"/>
        <v>0.1906880552537385</v>
      </c>
      <c r="AF779">
        <f t="shared" si="63"/>
        <v>0.11326023936998597</v>
      </c>
      <c r="AG779">
        <f t="shared" si="64"/>
        <v>0.30394829462372447</v>
      </c>
      <c r="AH779">
        <f>(Table134[[#This Row],[Survived]]-AG780)^2</f>
        <v>7.714228793562064E-2</v>
      </c>
    </row>
    <row r="780" spans="1:34" x14ac:dyDescent="0.35">
      <c r="A780">
        <v>0</v>
      </c>
      <c r="B780" t="s">
        <v>12</v>
      </c>
      <c r="C780">
        <v>3</v>
      </c>
      <c r="D780" t="s">
        <v>8</v>
      </c>
      <c r="F780" s="2">
        <v>7.75</v>
      </c>
      <c r="G780">
        <v>0</v>
      </c>
      <c r="H780">
        <v>0</v>
      </c>
      <c r="I780" s="3">
        <f>Table134[Age]/$E$1</f>
        <v>0</v>
      </c>
      <c r="J780" s="3">
        <f>LOG10(Table134[Fare] + 1)</f>
        <v>0.94200805302231327</v>
      </c>
      <c r="K780" s="5">
        <v>0</v>
      </c>
      <c r="L780">
        <v>0</v>
      </c>
      <c r="M780">
        <f t="shared" si="60"/>
        <v>0</v>
      </c>
      <c r="N780">
        <f t="shared" si="61"/>
        <v>0</v>
      </c>
      <c r="O780">
        <f>IF(Table134[Sex]="male",1,0)</f>
        <v>1</v>
      </c>
      <c r="P780">
        <v>1</v>
      </c>
      <c r="AC780" s="3">
        <f>SUMPRODUCT(Table134[[#This Row],[SibSp]:[Ones]],$R$4:$AA$4)</f>
        <v>0.16691798953052778</v>
      </c>
      <c r="AD780" s="3">
        <f>SUMPRODUCT(Table134[[#This Row],[SibSp]:[Ones]],$R$5:$AA$5)</f>
        <v>0.11082701570920761</v>
      </c>
      <c r="AE780">
        <f t="shared" si="62"/>
        <v>0.16691798953052778</v>
      </c>
      <c r="AF780">
        <f t="shared" si="63"/>
        <v>0.11082701570920761</v>
      </c>
      <c r="AG780">
        <f t="shared" si="64"/>
        <v>0.27774500523973539</v>
      </c>
      <c r="AH780">
        <f>(Table134[[#This Row],[Survived]]-AG781)^2</f>
        <v>9.2384565804670415E-2</v>
      </c>
    </row>
    <row r="781" spans="1:34" x14ac:dyDescent="0.35">
      <c r="A781">
        <v>1</v>
      </c>
      <c r="B781" t="s">
        <v>9</v>
      </c>
      <c r="C781">
        <v>3</v>
      </c>
      <c r="D781" t="s">
        <v>10</v>
      </c>
      <c r="E781">
        <v>5</v>
      </c>
      <c r="F781" s="2">
        <v>12.475</v>
      </c>
      <c r="G781">
        <v>0</v>
      </c>
      <c r="H781">
        <v>0</v>
      </c>
      <c r="I781" s="3">
        <f>Table134[Age]/$E$1</f>
        <v>6.25E-2</v>
      </c>
      <c r="J781" s="3">
        <f>LOG10(Table134[Fare] + 1)</f>
        <v>1.1295287738587763</v>
      </c>
      <c r="K781" s="5">
        <v>0</v>
      </c>
      <c r="L781">
        <v>0</v>
      </c>
      <c r="M781">
        <f t="shared" si="60"/>
        <v>1</v>
      </c>
      <c r="N781">
        <f t="shared" si="61"/>
        <v>0</v>
      </c>
      <c r="O781">
        <f>IF(Table134[Sex]="male",1,0)</f>
        <v>0</v>
      </c>
      <c r="P781">
        <v>1</v>
      </c>
      <c r="AC781" s="3">
        <f>SUMPRODUCT(Table134[[#This Row],[SibSp]:[Ones]],$R$4:$AA$4)</f>
        <v>0.1906880552537385</v>
      </c>
      <c r="AD781" s="3">
        <f>SUMPRODUCT(Table134[[#This Row],[SibSp]:[Ones]],$R$5:$AA$5)</f>
        <v>0.11326023936998597</v>
      </c>
      <c r="AE781">
        <f t="shared" si="62"/>
        <v>0.1906880552537385</v>
      </c>
      <c r="AF781">
        <f t="shared" si="63"/>
        <v>0.11326023936998597</v>
      </c>
      <c r="AG781">
        <f t="shared" si="64"/>
        <v>0.30394829462372447</v>
      </c>
      <c r="AH781">
        <f>(Table134[[#This Row],[Survived]]-AG782)^2</f>
        <v>0.52165227745614984</v>
      </c>
    </row>
    <row r="782" spans="1:34" x14ac:dyDescent="0.35">
      <c r="A782">
        <v>0</v>
      </c>
      <c r="B782" t="s">
        <v>12</v>
      </c>
      <c r="C782">
        <v>3</v>
      </c>
      <c r="D782" t="s">
        <v>8</v>
      </c>
      <c r="F782" s="2">
        <v>7.7374999999999998</v>
      </c>
      <c r="G782">
        <v>0</v>
      </c>
      <c r="H782">
        <v>0</v>
      </c>
      <c r="I782" s="3">
        <f>Table134[Age]/$E$1</f>
        <v>0</v>
      </c>
      <c r="J782" s="3">
        <f>LOG10(Table134[Fare] + 1)</f>
        <v>0.94138718875373784</v>
      </c>
      <c r="K782" s="5">
        <v>0</v>
      </c>
      <c r="L782">
        <v>0</v>
      </c>
      <c r="M782">
        <f t="shared" si="60"/>
        <v>0</v>
      </c>
      <c r="N782">
        <f t="shared" si="61"/>
        <v>1</v>
      </c>
      <c r="O782">
        <f>IF(Table134[Sex]="male",1,0)</f>
        <v>1</v>
      </c>
      <c r="P782">
        <v>1</v>
      </c>
      <c r="AC782" s="3">
        <f>SUMPRODUCT(Table134[[#This Row],[SibSp]:[Ones]],$R$4:$AA$4)</f>
        <v>0.16691798953052778</v>
      </c>
      <c r="AD782" s="3">
        <f>SUMPRODUCT(Table134[[#This Row],[SibSp]:[Ones]],$R$5:$AA$5)</f>
        <v>0.11082701570920761</v>
      </c>
      <c r="AE782">
        <f t="shared" si="62"/>
        <v>0.16691798953052778</v>
      </c>
      <c r="AF782">
        <f t="shared" si="63"/>
        <v>0.11082701570920761</v>
      </c>
      <c r="AG782">
        <f t="shared" si="64"/>
        <v>0.27774500523973539</v>
      </c>
      <c r="AH782">
        <f>(Table134[[#This Row],[Survived]]-AG783)^2</f>
        <v>0.26105682356544707</v>
      </c>
    </row>
    <row r="783" spans="1:34" x14ac:dyDescent="0.35">
      <c r="A783">
        <v>1</v>
      </c>
      <c r="B783" t="s">
        <v>9</v>
      </c>
      <c r="C783">
        <v>1</v>
      </c>
      <c r="D783" t="s">
        <v>10</v>
      </c>
      <c r="E783">
        <v>43</v>
      </c>
      <c r="F783" s="2">
        <v>211.33750000000001</v>
      </c>
      <c r="G783">
        <v>0</v>
      </c>
      <c r="H783">
        <v>1</v>
      </c>
      <c r="I783" s="3">
        <f>Table134[Age]/$E$1</f>
        <v>0.53749999999999998</v>
      </c>
      <c r="J783" s="3">
        <f>LOG10(Table134[Fare] + 1)</f>
        <v>2.3270266997942759</v>
      </c>
      <c r="K783" s="5">
        <v>1</v>
      </c>
      <c r="L783">
        <v>0</v>
      </c>
      <c r="M783">
        <f t="shared" si="60"/>
        <v>1</v>
      </c>
      <c r="N783">
        <f t="shared" si="61"/>
        <v>0</v>
      </c>
      <c r="O783">
        <f>IF(Table134[Sex]="male",1,0)</f>
        <v>0</v>
      </c>
      <c r="P783">
        <v>1</v>
      </c>
      <c r="AC783" s="3">
        <f>SUMPRODUCT(Table134[[#This Row],[SibSp]:[Ones]],$R$4:$AA$4)</f>
        <v>0.32129264711423589</v>
      </c>
      <c r="AD783" s="3">
        <f>SUMPRODUCT(Table134[[#This Row],[SibSp]:[Ones]],$R$5:$AA$5)</f>
        <v>0.18964455408122133</v>
      </c>
      <c r="AE783">
        <f t="shared" si="62"/>
        <v>0.32129264711423589</v>
      </c>
      <c r="AF783">
        <f t="shared" si="63"/>
        <v>0.18964455408122133</v>
      </c>
      <c r="AG783">
        <f t="shared" si="64"/>
        <v>0.51093720119545716</v>
      </c>
      <c r="AH783">
        <f>(Table134[[#This Row],[Survived]]-AG784)^2</f>
        <v>0.48448797655722153</v>
      </c>
    </row>
    <row r="784" spans="1:34" x14ac:dyDescent="0.35">
      <c r="A784">
        <v>1</v>
      </c>
      <c r="B784" t="s">
        <v>11</v>
      </c>
      <c r="C784">
        <v>3</v>
      </c>
      <c r="D784" t="s">
        <v>10</v>
      </c>
      <c r="E784">
        <v>13</v>
      </c>
      <c r="F784" s="2">
        <v>7.2291999999999996</v>
      </c>
      <c r="G784">
        <v>0</v>
      </c>
      <c r="H784">
        <v>0</v>
      </c>
      <c r="I784" s="3">
        <f>Table134[Age]/$E$1</f>
        <v>0.16250000000000001</v>
      </c>
      <c r="J784" s="3">
        <f>LOG10(Table134[Fare] + 1)</f>
        <v>0.91535761741483168</v>
      </c>
      <c r="K784" s="5">
        <v>0</v>
      </c>
      <c r="L784">
        <v>0</v>
      </c>
      <c r="M784">
        <f t="shared" si="60"/>
        <v>1</v>
      </c>
      <c r="N784">
        <f t="shared" si="61"/>
        <v>0</v>
      </c>
      <c r="O784">
        <f>IF(Table134[Sex]="male",1,0)</f>
        <v>0</v>
      </c>
      <c r="P784">
        <v>1</v>
      </c>
      <c r="AC784" s="3">
        <f>SUMPRODUCT(Table134[[#This Row],[SibSp]:[Ones]],$R$4:$AA$4)</f>
        <v>0.1906880552537385</v>
      </c>
      <c r="AD784" s="3">
        <f>SUMPRODUCT(Table134[[#This Row],[SibSp]:[Ones]],$R$5:$AA$5)</f>
        <v>0.11326023936998597</v>
      </c>
      <c r="AE784">
        <f t="shared" si="62"/>
        <v>0.1906880552537385</v>
      </c>
      <c r="AF784">
        <f t="shared" si="63"/>
        <v>0.11326023936998597</v>
      </c>
      <c r="AG784">
        <f t="shared" si="64"/>
        <v>0.30394829462372447</v>
      </c>
      <c r="AH784">
        <f>(Table134[[#This Row],[Survived]]-AG785)^2</f>
        <v>0.31923035904514879</v>
      </c>
    </row>
    <row r="785" spans="1:34" x14ac:dyDescent="0.35">
      <c r="A785">
        <v>1</v>
      </c>
      <c r="B785" t="s">
        <v>9</v>
      </c>
      <c r="C785">
        <v>1</v>
      </c>
      <c r="D785" t="s">
        <v>10</v>
      </c>
      <c r="E785">
        <v>17</v>
      </c>
      <c r="F785" s="2">
        <v>57</v>
      </c>
      <c r="G785">
        <v>1</v>
      </c>
      <c r="H785">
        <v>0</v>
      </c>
      <c r="I785" s="3">
        <f>Table134[Age]/$E$1</f>
        <v>0.21249999999999999</v>
      </c>
      <c r="J785" s="3">
        <f>LOG10(Table134[Fare] + 1)</f>
        <v>1.7634279935629373</v>
      </c>
      <c r="K785" s="5">
        <v>1</v>
      </c>
      <c r="L785">
        <v>0</v>
      </c>
      <c r="M785">
        <f t="shared" si="60"/>
        <v>1</v>
      </c>
      <c r="N785">
        <f t="shared" si="61"/>
        <v>0</v>
      </c>
      <c r="O785">
        <f>IF(Table134[Sex]="male",1,0)</f>
        <v>0</v>
      </c>
      <c r="P785">
        <v>1</v>
      </c>
      <c r="AC785" s="3">
        <f>SUMPRODUCT(Table134[[#This Row],[SibSp]:[Ones]],$R$4:$AA$4)</f>
        <v>0.24535070342085169</v>
      </c>
      <c r="AD785" s="3">
        <f>SUMPRODUCT(Table134[[#This Row],[SibSp]:[Ones]],$R$5:$AA$5)</f>
        <v>0.18964455408122133</v>
      </c>
      <c r="AE785">
        <f t="shared" si="62"/>
        <v>0.24535070342085169</v>
      </c>
      <c r="AF785">
        <f t="shared" si="63"/>
        <v>0.18964455408122133</v>
      </c>
      <c r="AG785">
        <f t="shared" si="64"/>
        <v>0.43499525750207302</v>
      </c>
      <c r="AH785">
        <f>(Table134[[#This Row],[Survived]]-AG786)^2</f>
        <v>0.31923035904514879</v>
      </c>
    </row>
    <row r="786" spans="1:34" x14ac:dyDescent="0.35">
      <c r="A786">
        <v>0</v>
      </c>
      <c r="B786" t="s">
        <v>9</v>
      </c>
      <c r="C786">
        <v>1</v>
      </c>
      <c r="D786" t="s">
        <v>8</v>
      </c>
      <c r="E786">
        <v>29</v>
      </c>
      <c r="F786" s="2">
        <v>30</v>
      </c>
      <c r="G786">
        <v>0</v>
      </c>
      <c r="H786">
        <v>0</v>
      </c>
      <c r="I786" s="3">
        <f>Table134[Age]/$E$1</f>
        <v>0.36249999999999999</v>
      </c>
      <c r="J786" s="3">
        <f>LOG10(Table134[Fare] + 1)</f>
        <v>1.4913616938342726</v>
      </c>
      <c r="K786" s="5">
        <v>1</v>
      </c>
      <c r="L786">
        <v>0</v>
      </c>
      <c r="M786">
        <f t="shared" si="60"/>
        <v>1</v>
      </c>
      <c r="N786">
        <f t="shared" si="61"/>
        <v>0</v>
      </c>
      <c r="O786">
        <f>IF(Table134[Sex]="male",1,0)</f>
        <v>1</v>
      </c>
      <c r="P786">
        <v>1</v>
      </c>
      <c r="AC786" s="3">
        <f>SUMPRODUCT(Table134[[#This Row],[SibSp]:[Ones]],$R$4:$AA$4)</f>
        <v>0.24535070342085169</v>
      </c>
      <c r="AD786" s="3">
        <f>SUMPRODUCT(Table134[[#This Row],[SibSp]:[Ones]],$R$5:$AA$5)</f>
        <v>0.18964455408122133</v>
      </c>
      <c r="AE786">
        <f t="shared" si="62"/>
        <v>0.24535070342085169</v>
      </c>
      <c r="AF786">
        <f t="shared" si="63"/>
        <v>0.18964455408122133</v>
      </c>
      <c r="AG786">
        <f t="shared" si="64"/>
        <v>0.43499525750207302</v>
      </c>
      <c r="AH786">
        <f>(Table134[[#This Row],[Survived]]-AG787)^2</f>
        <v>0.20778297815644703</v>
      </c>
    </row>
    <row r="787" spans="1:34" x14ac:dyDescent="0.35">
      <c r="A787">
        <v>0</v>
      </c>
      <c r="B787" t="s">
        <v>9</v>
      </c>
      <c r="C787">
        <v>3</v>
      </c>
      <c r="D787" t="s">
        <v>8</v>
      </c>
      <c r="F787" s="2">
        <v>23.45</v>
      </c>
      <c r="G787">
        <v>1</v>
      </c>
      <c r="H787">
        <v>2</v>
      </c>
      <c r="I787" s="3">
        <f>Table134[Age]/$E$1</f>
        <v>0</v>
      </c>
      <c r="J787" s="3">
        <f>LOG10(Table134[Fare] + 1)</f>
        <v>1.388278863459639</v>
      </c>
      <c r="K787" s="5">
        <v>0</v>
      </c>
      <c r="L787">
        <v>0</v>
      </c>
      <c r="M787">
        <f t="shared" si="60"/>
        <v>1</v>
      </c>
      <c r="N787">
        <f t="shared" si="61"/>
        <v>0</v>
      </c>
      <c r="O787">
        <f>IF(Table134[Sex]="male",1,0)</f>
        <v>1</v>
      </c>
      <c r="P787">
        <v>1</v>
      </c>
      <c r="AC787" s="3">
        <f>SUMPRODUCT(Table134[[#This Row],[SibSp]:[Ones]],$R$4:$AA$4)</f>
        <v>0.34257194264050683</v>
      </c>
      <c r="AD787" s="3">
        <f>SUMPRODUCT(Table134[[#This Row],[SibSp]:[Ones]],$R$5:$AA$5)</f>
        <v>0.11326023936998597</v>
      </c>
      <c r="AE787">
        <f t="shared" si="62"/>
        <v>0.34257194264050683</v>
      </c>
      <c r="AF787">
        <f t="shared" si="63"/>
        <v>0.11326023936998597</v>
      </c>
      <c r="AG787">
        <f t="shared" si="64"/>
        <v>0.4558321820104928</v>
      </c>
      <c r="AH787">
        <f>(Table134[[#This Row],[Survived]]-AG788)^2</f>
        <v>9.2384565804670415E-2</v>
      </c>
    </row>
    <row r="788" spans="1:34" x14ac:dyDescent="0.35">
      <c r="A788">
        <v>0</v>
      </c>
      <c r="B788" t="s">
        <v>9</v>
      </c>
      <c r="C788">
        <v>3</v>
      </c>
      <c r="D788" t="s">
        <v>8</v>
      </c>
      <c r="E788">
        <v>25</v>
      </c>
      <c r="F788" s="2">
        <v>7.05</v>
      </c>
      <c r="G788">
        <v>0</v>
      </c>
      <c r="H788">
        <v>0</v>
      </c>
      <c r="I788" s="3">
        <f>Table134[Age]/$E$1</f>
        <v>0.3125</v>
      </c>
      <c r="J788" s="3">
        <f>LOG10(Table134[Fare] + 1)</f>
        <v>0.90579588036786851</v>
      </c>
      <c r="K788" s="5">
        <v>0</v>
      </c>
      <c r="L788">
        <v>0</v>
      </c>
      <c r="M788">
        <f t="shared" si="60"/>
        <v>1</v>
      </c>
      <c r="N788">
        <f t="shared" si="61"/>
        <v>0</v>
      </c>
      <c r="O788">
        <f>IF(Table134[Sex]="male",1,0)</f>
        <v>1</v>
      </c>
      <c r="P788">
        <v>1</v>
      </c>
      <c r="AC788" s="3">
        <f>SUMPRODUCT(Table134[[#This Row],[SibSp]:[Ones]],$R$4:$AA$4)</f>
        <v>0.1906880552537385</v>
      </c>
      <c r="AD788" s="3">
        <f>SUMPRODUCT(Table134[[#This Row],[SibSp]:[Ones]],$R$5:$AA$5)</f>
        <v>0.11326023936998597</v>
      </c>
      <c r="AE788">
        <f t="shared" si="62"/>
        <v>0.1906880552537385</v>
      </c>
      <c r="AF788">
        <f t="shared" si="63"/>
        <v>0.11326023936998597</v>
      </c>
      <c r="AG788">
        <f t="shared" si="64"/>
        <v>0.30394829462372447</v>
      </c>
      <c r="AH788">
        <f>(Table134[[#This Row],[Survived]]-AG789)^2</f>
        <v>7.714228793562064E-2</v>
      </c>
    </row>
    <row r="789" spans="1:34" x14ac:dyDescent="0.35">
      <c r="A789">
        <v>0</v>
      </c>
      <c r="B789" t="s">
        <v>9</v>
      </c>
      <c r="C789">
        <v>3</v>
      </c>
      <c r="D789" t="s">
        <v>8</v>
      </c>
      <c r="E789">
        <v>25</v>
      </c>
      <c r="F789" s="2">
        <v>7.25</v>
      </c>
      <c r="G789">
        <v>0</v>
      </c>
      <c r="H789">
        <v>0</v>
      </c>
      <c r="I789" s="3">
        <f>Table134[Age]/$E$1</f>
        <v>0.3125</v>
      </c>
      <c r="J789" s="3">
        <f>LOG10(Table134[Fare] + 1)</f>
        <v>0.91645394854992512</v>
      </c>
      <c r="K789" s="5">
        <v>0</v>
      </c>
      <c r="L789">
        <v>0</v>
      </c>
      <c r="M789">
        <f t="shared" si="60"/>
        <v>0</v>
      </c>
      <c r="N789">
        <f t="shared" si="61"/>
        <v>0</v>
      </c>
      <c r="O789">
        <f>IF(Table134[Sex]="male",1,0)</f>
        <v>1</v>
      </c>
      <c r="P789">
        <v>1</v>
      </c>
      <c r="AC789" s="3">
        <f>SUMPRODUCT(Table134[[#This Row],[SibSp]:[Ones]],$R$4:$AA$4)</f>
        <v>0.16691798953052778</v>
      </c>
      <c r="AD789" s="3">
        <f>SUMPRODUCT(Table134[[#This Row],[SibSp]:[Ones]],$R$5:$AA$5)</f>
        <v>0.11082701570920761</v>
      </c>
      <c r="AE789">
        <f t="shared" si="62"/>
        <v>0.16691798953052778</v>
      </c>
      <c r="AF789">
        <f t="shared" si="63"/>
        <v>0.11082701570920761</v>
      </c>
      <c r="AG789">
        <f t="shared" si="64"/>
        <v>0.27774500523973539</v>
      </c>
      <c r="AH789">
        <f>(Table134[[#This Row],[Survived]]-AG790)^2</f>
        <v>9.2384565804670415E-2</v>
      </c>
    </row>
    <row r="790" spans="1:34" x14ac:dyDescent="0.35">
      <c r="A790">
        <v>1</v>
      </c>
      <c r="B790" t="s">
        <v>9</v>
      </c>
      <c r="C790">
        <v>3</v>
      </c>
      <c r="D790" t="s">
        <v>10</v>
      </c>
      <c r="E790">
        <v>18</v>
      </c>
      <c r="F790" s="2">
        <v>7.4958</v>
      </c>
      <c r="G790">
        <v>0</v>
      </c>
      <c r="H790">
        <v>0</v>
      </c>
      <c r="I790" s="3">
        <f>Table134[Age]/$E$1</f>
        <v>0.22500000000000001</v>
      </c>
      <c r="J790" s="3">
        <f>LOG10(Table134[Fare] + 1)</f>
        <v>0.92920428011230582</v>
      </c>
      <c r="K790" s="5">
        <v>0</v>
      </c>
      <c r="L790">
        <v>0</v>
      </c>
      <c r="M790">
        <f t="shared" si="60"/>
        <v>1</v>
      </c>
      <c r="N790">
        <f t="shared" si="61"/>
        <v>0</v>
      </c>
      <c r="O790">
        <f>IF(Table134[Sex]="male",1,0)</f>
        <v>0</v>
      </c>
      <c r="P790">
        <v>1</v>
      </c>
      <c r="AC790" s="3">
        <f>SUMPRODUCT(Table134[[#This Row],[SibSp]:[Ones]],$R$4:$AA$4)</f>
        <v>0.1906880552537385</v>
      </c>
      <c r="AD790" s="3">
        <f>SUMPRODUCT(Table134[[#This Row],[SibSp]:[Ones]],$R$5:$AA$5)</f>
        <v>0.11326023936998597</v>
      </c>
      <c r="AE790">
        <f t="shared" si="62"/>
        <v>0.1906880552537385</v>
      </c>
      <c r="AF790">
        <f t="shared" si="63"/>
        <v>0.11326023936998597</v>
      </c>
      <c r="AG790">
        <f t="shared" si="64"/>
        <v>0.30394829462372447</v>
      </c>
      <c r="AH790">
        <f>(Table134[[#This Row],[Survived]]-AG791)^2</f>
        <v>0.41772055997937996</v>
      </c>
    </row>
    <row r="791" spans="1:34" x14ac:dyDescent="0.35">
      <c r="A791">
        <v>0</v>
      </c>
      <c r="B791" t="s">
        <v>12</v>
      </c>
      <c r="C791">
        <v>3</v>
      </c>
      <c r="D791" t="s">
        <v>8</v>
      </c>
      <c r="E791">
        <v>8</v>
      </c>
      <c r="F791" s="2">
        <v>29.125</v>
      </c>
      <c r="G791">
        <v>4</v>
      </c>
      <c r="H791">
        <v>1</v>
      </c>
      <c r="I791" s="3">
        <f>Table134[Age]/$E$1</f>
        <v>0.1</v>
      </c>
      <c r="J791" s="3">
        <f>LOG10(Table134[Fare] + 1)</f>
        <v>1.4789270555829248</v>
      </c>
      <c r="K791" s="5">
        <v>0</v>
      </c>
      <c r="L791">
        <v>0</v>
      </c>
      <c r="M791">
        <f t="shared" si="60"/>
        <v>0</v>
      </c>
      <c r="N791">
        <f t="shared" si="61"/>
        <v>1</v>
      </c>
      <c r="O791">
        <f>IF(Table134[Sex]="male",1,0)</f>
        <v>1</v>
      </c>
      <c r="P791">
        <v>1</v>
      </c>
      <c r="AC791" s="3">
        <f>SUMPRODUCT(Table134[[#This Row],[SibSp]:[Ones]],$R$4:$AA$4)</f>
        <v>0.24285993322391197</v>
      </c>
      <c r="AD791" s="3">
        <f>SUMPRODUCT(Table134[[#This Row],[SibSp]:[Ones]],$R$5:$AA$5)</f>
        <v>0.11082701570920761</v>
      </c>
      <c r="AE791">
        <f t="shared" si="62"/>
        <v>0.24285993322391197</v>
      </c>
      <c r="AF791">
        <f t="shared" si="63"/>
        <v>0.11082701570920761</v>
      </c>
      <c r="AG791">
        <f t="shared" si="64"/>
        <v>0.35368694893311958</v>
      </c>
      <c r="AH791">
        <f>(Table134[[#This Row],[Survived]]-AG792)^2</f>
        <v>0.18458098537947587</v>
      </c>
    </row>
    <row r="792" spans="1:34" x14ac:dyDescent="0.35">
      <c r="A792">
        <v>1</v>
      </c>
      <c r="B792" t="s">
        <v>9</v>
      </c>
      <c r="C792">
        <v>3</v>
      </c>
      <c r="D792" t="s">
        <v>8</v>
      </c>
      <c r="E792">
        <v>1</v>
      </c>
      <c r="F792" s="2">
        <v>20.574999999999999</v>
      </c>
      <c r="G792">
        <v>1</v>
      </c>
      <c r="H792">
        <v>2</v>
      </c>
      <c r="I792" s="3">
        <f>Table134[Age]/$E$1</f>
        <v>1.2500000000000001E-2</v>
      </c>
      <c r="J792" s="3">
        <f>LOG10(Table134[Fare] + 1)</f>
        <v>1.3339508043872472</v>
      </c>
      <c r="K792" s="5">
        <v>0</v>
      </c>
      <c r="L792">
        <v>0</v>
      </c>
      <c r="M792">
        <f t="shared" si="60"/>
        <v>0</v>
      </c>
      <c r="N792">
        <f t="shared" si="61"/>
        <v>0</v>
      </c>
      <c r="O792">
        <f>IF(Table134[Sex]="male",1,0)</f>
        <v>1</v>
      </c>
      <c r="P792">
        <v>1</v>
      </c>
      <c r="AC792" s="3">
        <f>SUMPRODUCT(Table134[[#This Row],[SibSp]:[Ones]],$R$4:$AA$4)</f>
        <v>0.31880187691729611</v>
      </c>
      <c r="AD792" s="3">
        <f>SUMPRODUCT(Table134[[#This Row],[SibSp]:[Ones]],$R$5:$AA$5)</f>
        <v>0.11082701570920761</v>
      </c>
      <c r="AE792">
        <f t="shared" si="62"/>
        <v>0.31880187691729611</v>
      </c>
      <c r="AF792">
        <f t="shared" si="63"/>
        <v>0.11082701570920761</v>
      </c>
      <c r="AG792">
        <f t="shared" si="64"/>
        <v>0.42962889262650372</v>
      </c>
      <c r="AH792">
        <f>(Table134[[#This Row],[Survived]]-AG793)^2</f>
        <v>0.31923035904514879</v>
      </c>
    </row>
    <row r="793" spans="1:34" x14ac:dyDescent="0.35">
      <c r="A793">
        <v>0</v>
      </c>
      <c r="B793" t="s">
        <v>11</v>
      </c>
      <c r="C793">
        <v>1</v>
      </c>
      <c r="D793" t="s">
        <v>8</v>
      </c>
      <c r="E793">
        <v>46</v>
      </c>
      <c r="F793" s="2">
        <v>79.2</v>
      </c>
      <c r="G793">
        <v>0</v>
      </c>
      <c r="H793">
        <v>0</v>
      </c>
      <c r="I793" s="3">
        <f>Table134[Age]/$E$1</f>
        <v>0.57499999999999996</v>
      </c>
      <c r="J793" s="3">
        <f>LOG10(Table134[Fare] + 1)</f>
        <v>1.9041743682841634</v>
      </c>
      <c r="K793" s="5">
        <v>1</v>
      </c>
      <c r="L793">
        <v>0</v>
      </c>
      <c r="M793">
        <f t="shared" si="60"/>
        <v>1</v>
      </c>
      <c r="N793">
        <f t="shared" si="61"/>
        <v>0</v>
      </c>
      <c r="O793">
        <f>IF(Table134[Sex]="male",1,0)</f>
        <v>1</v>
      </c>
      <c r="P793">
        <v>1</v>
      </c>
      <c r="AC793" s="3">
        <f>SUMPRODUCT(Table134[[#This Row],[SibSp]:[Ones]],$R$4:$AA$4)</f>
        <v>0.24535070342085169</v>
      </c>
      <c r="AD793" s="3">
        <f>SUMPRODUCT(Table134[[#This Row],[SibSp]:[Ones]],$R$5:$AA$5)</f>
        <v>0.18964455408122133</v>
      </c>
      <c r="AE793">
        <f t="shared" si="62"/>
        <v>0.24535070342085169</v>
      </c>
      <c r="AF793">
        <f t="shared" si="63"/>
        <v>0.18964455408122133</v>
      </c>
      <c r="AG793">
        <f t="shared" si="64"/>
        <v>0.43499525750207302</v>
      </c>
      <c r="AH793">
        <f>(Table134[[#This Row],[Survived]]-AG794)^2</f>
        <v>9.2384565804670415E-2</v>
      </c>
    </row>
    <row r="794" spans="1:34" x14ac:dyDescent="0.35">
      <c r="A794">
        <v>0</v>
      </c>
      <c r="B794" t="s">
        <v>12</v>
      </c>
      <c r="C794">
        <v>3</v>
      </c>
      <c r="D794" t="s">
        <v>8</v>
      </c>
      <c r="F794" s="2">
        <v>7.75</v>
      </c>
      <c r="G794">
        <v>0</v>
      </c>
      <c r="H794">
        <v>0</v>
      </c>
      <c r="I794" s="3">
        <f>Table134[Age]/$E$1</f>
        <v>0</v>
      </c>
      <c r="J794" s="3">
        <f>LOG10(Table134[Fare] + 1)</f>
        <v>0.94200805302231327</v>
      </c>
      <c r="K794" s="5">
        <v>0</v>
      </c>
      <c r="L794">
        <v>0</v>
      </c>
      <c r="M794">
        <f t="shared" si="60"/>
        <v>1</v>
      </c>
      <c r="N794">
        <f t="shared" si="61"/>
        <v>0</v>
      </c>
      <c r="O794">
        <f>IF(Table134[Sex]="male",1,0)</f>
        <v>1</v>
      </c>
      <c r="P794">
        <v>1</v>
      </c>
      <c r="AC794" s="3">
        <f>SUMPRODUCT(Table134[[#This Row],[SibSp]:[Ones]],$R$4:$AA$4)</f>
        <v>0.1906880552537385</v>
      </c>
      <c r="AD794" s="3">
        <f>SUMPRODUCT(Table134[[#This Row],[SibSp]:[Ones]],$R$5:$AA$5)</f>
        <v>0.11326023936998597</v>
      </c>
      <c r="AE794">
        <f t="shared" si="62"/>
        <v>0.1906880552537385</v>
      </c>
      <c r="AF794">
        <f t="shared" si="63"/>
        <v>0.11326023936998597</v>
      </c>
      <c r="AG794">
        <f t="shared" si="64"/>
        <v>0.30394829462372447</v>
      </c>
      <c r="AH794">
        <f>(Table134[[#This Row],[Survived]]-AG795)^2</f>
        <v>7.714228793562064E-2</v>
      </c>
    </row>
    <row r="795" spans="1:34" x14ac:dyDescent="0.35">
      <c r="A795">
        <v>0</v>
      </c>
      <c r="B795" t="s">
        <v>9</v>
      </c>
      <c r="C795">
        <v>2</v>
      </c>
      <c r="D795" t="s">
        <v>8</v>
      </c>
      <c r="E795">
        <v>16</v>
      </c>
      <c r="F795" s="2">
        <v>26</v>
      </c>
      <c r="G795">
        <v>0</v>
      </c>
      <c r="H795">
        <v>0</v>
      </c>
      <c r="I795" s="3">
        <f>Table134[Age]/$E$1</f>
        <v>0.2</v>
      </c>
      <c r="J795" s="3">
        <f>LOG10(Table134[Fare] + 1)</f>
        <v>1.4313637641589874</v>
      </c>
      <c r="K795" s="5">
        <v>0</v>
      </c>
      <c r="L795">
        <v>1</v>
      </c>
      <c r="M795">
        <f t="shared" si="60"/>
        <v>0</v>
      </c>
      <c r="N795">
        <f t="shared" si="61"/>
        <v>1</v>
      </c>
      <c r="O795">
        <f>IF(Table134[Sex]="male",1,0)</f>
        <v>1</v>
      </c>
      <c r="P795">
        <v>1</v>
      </c>
      <c r="AC795" s="3">
        <f>SUMPRODUCT(Table134[[#This Row],[SibSp]:[Ones]],$R$4:$AA$4)</f>
        <v>0.16691798953052778</v>
      </c>
      <c r="AD795" s="3">
        <f>SUMPRODUCT(Table134[[#This Row],[SibSp]:[Ones]],$R$5:$AA$5)</f>
        <v>0.11082701570920761</v>
      </c>
      <c r="AE795">
        <f t="shared" si="62"/>
        <v>0.16691798953052778</v>
      </c>
      <c r="AF795">
        <f t="shared" si="63"/>
        <v>0.11082701570920761</v>
      </c>
      <c r="AG795">
        <f t="shared" si="64"/>
        <v>0.27774500523973539</v>
      </c>
      <c r="AH795">
        <f>(Table134[[#This Row],[Survived]]-AG796)^2</f>
        <v>0.20778297815644703</v>
      </c>
    </row>
    <row r="796" spans="1:34" x14ac:dyDescent="0.35">
      <c r="A796">
        <v>0</v>
      </c>
      <c r="B796" t="s">
        <v>9</v>
      </c>
      <c r="C796">
        <v>3</v>
      </c>
      <c r="D796" t="s">
        <v>10</v>
      </c>
      <c r="F796" s="2">
        <v>69.55</v>
      </c>
      <c r="G796">
        <v>8</v>
      </c>
      <c r="H796">
        <v>2</v>
      </c>
      <c r="I796" s="3">
        <f>Table134[Age]/$E$1</f>
        <v>0</v>
      </c>
      <c r="J796" s="3">
        <f>LOG10(Table134[Fare] + 1)</f>
        <v>1.8484970180903666</v>
      </c>
      <c r="K796" s="5">
        <v>0</v>
      </c>
      <c r="L796">
        <v>0</v>
      </c>
      <c r="M796">
        <f t="shared" si="60"/>
        <v>1</v>
      </c>
      <c r="N796">
        <f t="shared" si="61"/>
        <v>0</v>
      </c>
      <c r="O796">
        <f>IF(Table134[Sex]="male",1,0)</f>
        <v>0</v>
      </c>
      <c r="P796">
        <v>1</v>
      </c>
      <c r="AC796" s="3">
        <f>SUMPRODUCT(Table134[[#This Row],[SibSp]:[Ones]],$R$4:$AA$4)</f>
        <v>0.34257194264050683</v>
      </c>
      <c r="AD796" s="3">
        <f>SUMPRODUCT(Table134[[#This Row],[SibSp]:[Ones]],$R$5:$AA$5)</f>
        <v>0.11326023936998597</v>
      </c>
      <c r="AE796">
        <f t="shared" si="62"/>
        <v>0.34257194264050683</v>
      </c>
      <c r="AF796">
        <f t="shared" si="63"/>
        <v>0.11326023936998597</v>
      </c>
      <c r="AG796">
        <f t="shared" si="64"/>
        <v>0.4558321820104928</v>
      </c>
      <c r="AH796">
        <f>(Table134[[#This Row],[Survived]]-AG797)^2</f>
        <v>0.1892208740492948</v>
      </c>
    </row>
    <row r="797" spans="1:34" x14ac:dyDescent="0.35">
      <c r="A797">
        <v>0</v>
      </c>
      <c r="B797" t="s">
        <v>11</v>
      </c>
      <c r="C797">
        <v>1</v>
      </c>
      <c r="D797" t="s">
        <v>8</v>
      </c>
      <c r="F797" s="2">
        <v>30.695799999999998</v>
      </c>
      <c r="G797">
        <v>0</v>
      </c>
      <c r="H797">
        <v>0</v>
      </c>
      <c r="I797" s="3">
        <f>Table134[Age]/$E$1</f>
        <v>0</v>
      </c>
      <c r="J797" s="3">
        <f>LOG10(Table134[Fare] + 1)</f>
        <v>1.5010017178117605</v>
      </c>
      <c r="K797" s="5">
        <v>1</v>
      </c>
      <c r="L797">
        <v>0</v>
      </c>
      <c r="M797">
        <f t="shared" si="60"/>
        <v>1</v>
      </c>
      <c r="N797">
        <f t="shared" si="61"/>
        <v>0</v>
      </c>
      <c r="O797">
        <f>IF(Table134[Sex]="male",1,0)</f>
        <v>1</v>
      </c>
      <c r="P797">
        <v>1</v>
      </c>
      <c r="AC797" s="3">
        <f>SUMPRODUCT(Table134[[#This Row],[SibSp]:[Ones]],$R$4:$AA$4)</f>
        <v>0.24535070342085169</v>
      </c>
      <c r="AD797" s="3">
        <f>SUMPRODUCT(Table134[[#This Row],[SibSp]:[Ones]],$R$5:$AA$5)</f>
        <v>0.18964455408122133</v>
      </c>
      <c r="AE797">
        <f t="shared" si="62"/>
        <v>0.24535070342085169</v>
      </c>
      <c r="AF797">
        <f t="shared" si="63"/>
        <v>0.18964455408122133</v>
      </c>
      <c r="AG797">
        <f t="shared" si="64"/>
        <v>0.43499525750207302</v>
      </c>
      <c r="AH797">
        <f>(Table134[[#This Row],[Survived]]-AG798)^2</f>
        <v>9.2384565804670415E-2</v>
      </c>
    </row>
    <row r="798" spans="1:34" x14ac:dyDescent="0.35">
      <c r="A798">
        <v>0</v>
      </c>
      <c r="B798" t="s">
        <v>9</v>
      </c>
      <c r="C798">
        <v>3</v>
      </c>
      <c r="D798" t="s">
        <v>8</v>
      </c>
      <c r="E798">
        <v>25</v>
      </c>
      <c r="F798" s="2">
        <v>7.8958000000000004</v>
      </c>
      <c r="G798">
        <v>0</v>
      </c>
      <c r="H798">
        <v>0</v>
      </c>
      <c r="I798" s="3">
        <f>Table134[Age]/$E$1</f>
        <v>0.3125</v>
      </c>
      <c r="J798" s="3">
        <f>LOG10(Table134[Fare] + 1)</f>
        <v>0.94918501031343461</v>
      </c>
      <c r="K798" s="5">
        <v>0</v>
      </c>
      <c r="L798">
        <v>0</v>
      </c>
      <c r="M798">
        <f t="shared" si="60"/>
        <v>1</v>
      </c>
      <c r="N798">
        <f t="shared" si="61"/>
        <v>0</v>
      </c>
      <c r="O798">
        <f>IF(Table134[Sex]="male",1,0)</f>
        <v>1</v>
      </c>
      <c r="P798">
        <v>1</v>
      </c>
      <c r="AC798" s="3">
        <f>SUMPRODUCT(Table134[[#This Row],[SibSp]:[Ones]],$R$4:$AA$4)</f>
        <v>0.1906880552537385</v>
      </c>
      <c r="AD798" s="3">
        <f>SUMPRODUCT(Table134[[#This Row],[SibSp]:[Ones]],$R$5:$AA$5)</f>
        <v>0.11326023936998597</v>
      </c>
      <c r="AE798">
        <f t="shared" si="62"/>
        <v>0.1906880552537385</v>
      </c>
      <c r="AF798">
        <f t="shared" si="63"/>
        <v>0.11326023936998597</v>
      </c>
      <c r="AG798">
        <f t="shared" si="64"/>
        <v>0.30394829462372447</v>
      </c>
      <c r="AH798">
        <f>(Table134[[#This Row],[Survived]]-AG799)^2</f>
        <v>9.2384565804670415E-2</v>
      </c>
    </row>
    <row r="799" spans="1:34" x14ac:dyDescent="0.35">
      <c r="A799">
        <v>0</v>
      </c>
      <c r="B799" t="s">
        <v>9</v>
      </c>
      <c r="C799">
        <v>2</v>
      </c>
      <c r="D799" t="s">
        <v>8</v>
      </c>
      <c r="E799">
        <v>39</v>
      </c>
      <c r="F799" s="2">
        <v>13</v>
      </c>
      <c r="G799">
        <v>0</v>
      </c>
      <c r="H799">
        <v>0</v>
      </c>
      <c r="I799" s="3">
        <f>Table134[Age]/$E$1</f>
        <v>0.48749999999999999</v>
      </c>
      <c r="J799" s="3">
        <f>LOG10(Table134[Fare] + 1)</f>
        <v>1.146128035678238</v>
      </c>
      <c r="K799" s="5">
        <v>0</v>
      </c>
      <c r="L799">
        <v>1</v>
      </c>
      <c r="M799">
        <f t="shared" si="60"/>
        <v>1</v>
      </c>
      <c r="N799">
        <f t="shared" si="61"/>
        <v>0</v>
      </c>
      <c r="O799">
        <f>IF(Table134[Sex]="male",1,0)</f>
        <v>1</v>
      </c>
      <c r="P799">
        <v>1</v>
      </c>
      <c r="AC799" s="3">
        <f>SUMPRODUCT(Table134[[#This Row],[SibSp]:[Ones]],$R$4:$AA$4)</f>
        <v>0.1906880552537385</v>
      </c>
      <c r="AD799" s="3">
        <f>SUMPRODUCT(Table134[[#This Row],[SibSp]:[Ones]],$R$5:$AA$5)</f>
        <v>0.11326023936998597</v>
      </c>
      <c r="AE799">
        <f t="shared" si="62"/>
        <v>0.1906880552537385</v>
      </c>
      <c r="AF799">
        <f t="shared" si="63"/>
        <v>0.11326023936998597</v>
      </c>
      <c r="AG799">
        <f t="shared" si="64"/>
        <v>0.30394829462372447</v>
      </c>
      <c r="AH799">
        <f>(Table134[[#This Row],[Survived]]-AG800)^2</f>
        <v>0.16711087319785656</v>
      </c>
    </row>
    <row r="800" spans="1:34" x14ac:dyDescent="0.35">
      <c r="A800">
        <v>1</v>
      </c>
      <c r="B800" t="s">
        <v>9</v>
      </c>
      <c r="C800">
        <v>1</v>
      </c>
      <c r="D800" t="s">
        <v>10</v>
      </c>
      <c r="E800">
        <v>49</v>
      </c>
      <c r="F800" s="2">
        <v>25.929200000000002</v>
      </c>
      <c r="G800">
        <v>0</v>
      </c>
      <c r="H800">
        <v>0</v>
      </c>
      <c r="I800" s="3">
        <f>Table134[Age]/$E$1</f>
        <v>0.61250000000000004</v>
      </c>
      <c r="J800" s="3">
        <f>LOG10(Table134[Fare] + 1)</f>
        <v>1.4302234517870693</v>
      </c>
      <c r="K800" s="5">
        <v>1</v>
      </c>
      <c r="L800">
        <v>0</v>
      </c>
      <c r="M800">
        <f t="shared" si="60"/>
        <v>0</v>
      </c>
      <c r="N800">
        <f t="shared" si="61"/>
        <v>1</v>
      </c>
      <c r="O800">
        <f>IF(Table134[Sex]="male",1,0)</f>
        <v>0</v>
      </c>
      <c r="P800">
        <v>1</v>
      </c>
      <c r="AC800" s="3">
        <f>SUMPRODUCT(Table134[[#This Row],[SibSp]:[Ones]],$R$4:$AA$4)</f>
        <v>0.22158063769764097</v>
      </c>
      <c r="AD800" s="3">
        <f>SUMPRODUCT(Table134[[#This Row],[SibSp]:[Ones]],$R$5:$AA$5)</f>
        <v>0.18721133042044297</v>
      </c>
      <c r="AE800">
        <f t="shared" si="62"/>
        <v>0.22158063769764097</v>
      </c>
      <c r="AF800">
        <f t="shared" si="63"/>
        <v>0.18721133042044297</v>
      </c>
      <c r="AG800">
        <f t="shared" si="64"/>
        <v>0.40879196811808394</v>
      </c>
      <c r="AH800">
        <f>(Table134[[#This Row],[Survived]]-AG801)^2</f>
        <v>0.48448797655722153</v>
      </c>
    </row>
    <row r="801" spans="1:34" x14ac:dyDescent="0.35">
      <c r="A801">
        <v>1</v>
      </c>
      <c r="B801" t="s">
        <v>9</v>
      </c>
      <c r="C801">
        <v>3</v>
      </c>
      <c r="D801" t="s">
        <v>10</v>
      </c>
      <c r="E801">
        <v>31</v>
      </c>
      <c r="F801" s="2">
        <v>8.6832999999999991</v>
      </c>
      <c r="G801">
        <v>0</v>
      </c>
      <c r="H801">
        <v>0</v>
      </c>
      <c r="I801" s="3">
        <f>Table134[Age]/$E$1</f>
        <v>0.38750000000000001</v>
      </c>
      <c r="J801" s="3">
        <f>LOG10(Table134[Fare] + 1)</f>
        <v>0.98602338701450321</v>
      </c>
      <c r="K801" s="5">
        <v>0</v>
      </c>
      <c r="L801">
        <v>0</v>
      </c>
      <c r="M801">
        <f t="shared" si="60"/>
        <v>1</v>
      </c>
      <c r="N801">
        <f t="shared" si="61"/>
        <v>0</v>
      </c>
      <c r="O801">
        <f>IF(Table134[Sex]="male",1,0)</f>
        <v>0</v>
      </c>
      <c r="P801">
        <v>1</v>
      </c>
      <c r="AC801" s="3">
        <f>SUMPRODUCT(Table134[[#This Row],[SibSp]:[Ones]],$R$4:$AA$4)</f>
        <v>0.1906880552537385</v>
      </c>
      <c r="AD801" s="3">
        <f>SUMPRODUCT(Table134[[#This Row],[SibSp]:[Ones]],$R$5:$AA$5)</f>
        <v>0.11326023936998597</v>
      </c>
      <c r="AE801">
        <f t="shared" si="62"/>
        <v>0.1906880552537385</v>
      </c>
      <c r="AF801">
        <f t="shared" si="63"/>
        <v>0.11326023936998597</v>
      </c>
      <c r="AG801">
        <f t="shared" si="64"/>
        <v>0.30394829462372447</v>
      </c>
      <c r="AH801">
        <f>(Table134[[#This Row],[Survived]]-AG802)^2</f>
        <v>0.48448797655722153</v>
      </c>
    </row>
    <row r="802" spans="1:34" x14ac:dyDescent="0.35">
      <c r="A802">
        <v>0</v>
      </c>
      <c r="B802" t="s">
        <v>11</v>
      </c>
      <c r="C802">
        <v>3</v>
      </c>
      <c r="D802" t="s">
        <v>8</v>
      </c>
      <c r="E802">
        <v>30</v>
      </c>
      <c r="F802" s="2">
        <v>7.2291999999999996</v>
      </c>
      <c r="G802">
        <v>0</v>
      </c>
      <c r="H802">
        <v>0</v>
      </c>
      <c r="I802" s="3">
        <f>Table134[Age]/$E$1</f>
        <v>0.375</v>
      </c>
      <c r="J802" s="3">
        <f>LOG10(Table134[Fare] + 1)</f>
        <v>0.91535761741483168</v>
      </c>
      <c r="K802" s="5">
        <v>0</v>
      </c>
      <c r="L802">
        <v>0</v>
      </c>
      <c r="M802">
        <f t="shared" si="60"/>
        <v>1</v>
      </c>
      <c r="N802">
        <f t="shared" si="61"/>
        <v>0</v>
      </c>
      <c r="O802">
        <f>IF(Table134[Sex]="male",1,0)</f>
        <v>1</v>
      </c>
      <c r="P802">
        <v>1</v>
      </c>
      <c r="AC802" s="3">
        <f>SUMPRODUCT(Table134[[#This Row],[SibSp]:[Ones]],$R$4:$AA$4)</f>
        <v>0.1906880552537385</v>
      </c>
      <c r="AD802" s="3">
        <f>SUMPRODUCT(Table134[[#This Row],[SibSp]:[Ones]],$R$5:$AA$5)</f>
        <v>0.11326023936998597</v>
      </c>
      <c r="AE802">
        <f t="shared" si="62"/>
        <v>0.1906880552537385</v>
      </c>
      <c r="AF802">
        <f t="shared" si="63"/>
        <v>0.11326023936998597</v>
      </c>
      <c r="AG802">
        <f t="shared" si="64"/>
        <v>0.30394829462372447</v>
      </c>
      <c r="AH802">
        <f>(Table134[[#This Row],[Survived]]-AG803)^2</f>
        <v>0.1443165931686296</v>
      </c>
    </row>
    <row r="803" spans="1:34" x14ac:dyDescent="0.35">
      <c r="A803">
        <v>0</v>
      </c>
      <c r="B803" t="s">
        <v>9</v>
      </c>
      <c r="C803">
        <v>3</v>
      </c>
      <c r="D803" t="s">
        <v>10</v>
      </c>
      <c r="E803">
        <v>30</v>
      </c>
      <c r="F803" s="2">
        <v>24.15</v>
      </c>
      <c r="G803">
        <v>1</v>
      </c>
      <c r="H803">
        <v>1</v>
      </c>
      <c r="I803" s="3">
        <f>Table134[Age]/$E$1</f>
        <v>0.375</v>
      </c>
      <c r="J803" s="3">
        <f>LOG10(Table134[Fare] + 1)</f>
        <v>1.4005379893919461</v>
      </c>
      <c r="K803" s="5">
        <v>0</v>
      </c>
      <c r="L803">
        <v>0</v>
      </c>
      <c r="M803">
        <f t="shared" si="60"/>
        <v>1</v>
      </c>
      <c r="N803">
        <f t="shared" si="61"/>
        <v>0</v>
      </c>
      <c r="O803">
        <f>IF(Table134[Sex]="male",1,0)</f>
        <v>0</v>
      </c>
      <c r="P803">
        <v>1</v>
      </c>
      <c r="AC803" s="3">
        <f>SUMPRODUCT(Table134[[#This Row],[SibSp]:[Ones]],$R$4:$AA$4)</f>
        <v>0.26662999894712269</v>
      </c>
      <c r="AD803" s="3">
        <f>SUMPRODUCT(Table134[[#This Row],[SibSp]:[Ones]],$R$5:$AA$5)</f>
        <v>0.11326023936998597</v>
      </c>
      <c r="AE803">
        <f t="shared" si="62"/>
        <v>0.26662999894712269</v>
      </c>
      <c r="AF803">
        <f t="shared" si="63"/>
        <v>0.11326023936998597</v>
      </c>
      <c r="AG803">
        <f t="shared" si="64"/>
        <v>0.37989023831710866</v>
      </c>
      <c r="AH803">
        <f>(Table134[[#This Row],[Survived]]-AG804)^2</f>
        <v>9.2384565804670415E-2</v>
      </c>
    </row>
    <row r="804" spans="1:34" x14ac:dyDescent="0.35">
      <c r="A804">
        <v>0</v>
      </c>
      <c r="B804" t="s">
        <v>9</v>
      </c>
      <c r="C804">
        <v>2</v>
      </c>
      <c r="D804" t="s">
        <v>8</v>
      </c>
      <c r="E804">
        <v>34</v>
      </c>
      <c r="F804" s="2">
        <v>13</v>
      </c>
      <c r="G804">
        <v>0</v>
      </c>
      <c r="H804">
        <v>0</v>
      </c>
      <c r="I804" s="3">
        <f>Table134[Age]/$E$1</f>
        <v>0.42499999999999999</v>
      </c>
      <c r="J804" s="3">
        <f>LOG10(Table134[Fare] + 1)</f>
        <v>1.146128035678238</v>
      </c>
      <c r="K804" s="5">
        <v>0</v>
      </c>
      <c r="L804">
        <v>1</v>
      </c>
      <c r="M804">
        <f t="shared" si="60"/>
        <v>1</v>
      </c>
      <c r="N804">
        <f t="shared" si="61"/>
        <v>0</v>
      </c>
      <c r="O804">
        <f>IF(Table134[Sex]="male",1,0)</f>
        <v>1</v>
      </c>
      <c r="P804">
        <v>1</v>
      </c>
      <c r="AC804" s="3">
        <f>SUMPRODUCT(Table134[[#This Row],[SibSp]:[Ones]],$R$4:$AA$4)</f>
        <v>0.1906880552537385</v>
      </c>
      <c r="AD804" s="3">
        <f>SUMPRODUCT(Table134[[#This Row],[SibSp]:[Ones]],$R$5:$AA$5)</f>
        <v>0.11326023936998597</v>
      </c>
      <c r="AE804">
        <f t="shared" si="62"/>
        <v>0.1906880552537385</v>
      </c>
      <c r="AF804">
        <f t="shared" si="63"/>
        <v>0.11326023936998597</v>
      </c>
      <c r="AG804">
        <f t="shared" si="64"/>
        <v>0.30394829462372447</v>
      </c>
      <c r="AH804">
        <f>(Table134[[#This Row],[Survived]]-AG805)^2</f>
        <v>0.12509445784561915</v>
      </c>
    </row>
    <row r="805" spans="1:34" x14ac:dyDescent="0.35">
      <c r="A805">
        <v>1</v>
      </c>
      <c r="B805" t="s">
        <v>9</v>
      </c>
      <c r="C805">
        <v>2</v>
      </c>
      <c r="D805" t="s">
        <v>10</v>
      </c>
      <c r="E805">
        <v>31</v>
      </c>
      <c r="F805" s="2">
        <v>26.25</v>
      </c>
      <c r="G805">
        <v>1</v>
      </c>
      <c r="H805">
        <v>1</v>
      </c>
      <c r="I805" s="3">
        <f>Table134[Age]/$E$1</f>
        <v>0.38750000000000001</v>
      </c>
      <c r="J805" s="3">
        <f>LOG10(Table134[Fare] + 1)</f>
        <v>1.4353665066126613</v>
      </c>
      <c r="K805" s="5">
        <v>0</v>
      </c>
      <c r="L805">
        <v>1</v>
      </c>
      <c r="M805">
        <f t="shared" si="60"/>
        <v>0</v>
      </c>
      <c r="N805">
        <f t="shared" si="61"/>
        <v>1</v>
      </c>
      <c r="O805">
        <f>IF(Table134[Sex]="male",1,0)</f>
        <v>0</v>
      </c>
      <c r="P805">
        <v>1</v>
      </c>
      <c r="AC805" s="3">
        <f>SUMPRODUCT(Table134[[#This Row],[SibSp]:[Ones]],$R$4:$AA$4)</f>
        <v>0.24285993322391197</v>
      </c>
      <c r="AD805" s="3">
        <f>SUMPRODUCT(Table134[[#This Row],[SibSp]:[Ones]],$R$5:$AA$5)</f>
        <v>0.11082701570920761</v>
      </c>
      <c r="AE805">
        <f t="shared" si="62"/>
        <v>0.24285993322391197</v>
      </c>
      <c r="AF805">
        <f t="shared" si="63"/>
        <v>0.11082701570920761</v>
      </c>
      <c r="AG805">
        <f t="shared" si="64"/>
        <v>0.35368694893311958</v>
      </c>
      <c r="AH805">
        <f>(Table134[[#This Row],[Survived]]-AG806)^2</f>
        <v>0.17066884092777498</v>
      </c>
    </row>
    <row r="806" spans="1:34" x14ac:dyDescent="0.35">
      <c r="A806">
        <v>1</v>
      </c>
      <c r="B806" t="s">
        <v>9</v>
      </c>
      <c r="C806">
        <v>1</v>
      </c>
      <c r="D806" t="s">
        <v>8</v>
      </c>
      <c r="E806">
        <v>11</v>
      </c>
      <c r="F806" s="2">
        <v>120</v>
      </c>
      <c r="G806">
        <v>1</v>
      </c>
      <c r="H806">
        <v>2</v>
      </c>
      <c r="I806" s="3">
        <f>Table134[Age]/$E$1</f>
        <v>0.13750000000000001</v>
      </c>
      <c r="J806" s="3">
        <f>LOG10(Table134[Fare] + 1)</f>
        <v>2.0827853703164503</v>
      </c>
      <c r="K806" s="5">
        <v>1</v>
      </c>
      <c r="L806">
        <v>0</v>
      </c>
      <c r="M806">
        <f t="shared" si="60"/>
        <v>1</v>
      </c>
      <c r="N806">
        <f t="shared" si="61"/>
        <v>0</v>
      </c>
      <c r="O806">
        <f>IF(Table134[Sex]="male",1,0)</f>
        <v>1</v>
      </c>
      <c r="P806">
        <v>1</v>
      </c>
      <c r="AC806" s="3">
        <f>SUMPRODUCT(Table134[[#This Row],[SibSp]:[Ones]],$R$4:$AA$4)</f>
        <v>0.39723459080762002</v>
      </c>
      <c r="AD806" s="3">
        <f>SUMPRODUCT(Table134[[#This Row],[SibSp]:[Ones]],$R$5:$AA$5)</f>
        <v>0.18964455408122133</v>
      </c>
      <c r="AE806">
        <f t="shared" si="62"/>
        <v>0.39723459080762002</v>
      </c>
      <c r="AF806">
        <f t="shared" si="63"/>
        <v>0.18964455408122133</v>
      </c>
      <c r="AG806">
        <f t="shared" si="64"/>
        <v>0.5868791448888413</v>
      </c>
      <c r="AH806">
        <f>(Table134[[#This Row],[Survived]]-AG807)^2</f>
        <v>0.38453611653441228</v>
      </c>
    </row>
    <row r="807" spans="1:34" x14ac:dyDescent="0.35">
      <c r="A807">
        <v>1</v>
      </c>
      <c r="B807" t="s">
        <v>11</v>
      </c>
      <c r="C807">
        <v>3</v>
      </c>
      <c r="D807" t="s">
        <v>8</v>
      </c>
      <c r="E807">
        <v>0.42</v>
      </c>
      <c r="F807" s="2">
        <v>8.5167000000000002</v>
      </c>
      <c r="G807">
        <v>0</v>
      </c>
      <c r="H807">
        <v>1</v>
      </c>
      <c r="I807" s="3">
        <f>Table134[Age]/$E$1</f>
        <v>5.2499999999999995E-3</v>
      </c>
      <c r="J807" s="3">
        <f>LOG10(Table134[Fare] + 1)</f>
        <v>0.97848637903110569</v>
      </c>
      <c r="K807" s="5">
        <v>0</v>
      </c>
      <c r="L807">
        <v>0</v>
      </c>
      <c r="M807">
        <f t="shared" si="60"/>
        <v>1</v>
      </c>
      <c r="N807">
        <f t="shared" si="61"/>
        <v>0</v>
      </c>
      <c r="O807">
        <f>IF(Table134[Sex]="male",1,0)</f>
        <v>1</v>
      </c>
      <c r="P807">
        <v>1</v>
      </c>
      <c r="AC807" s="3">
        <f>SUMPRODUCT(Table134[[#This Row],[SibSp]:[Ones]],$R$4:$AA$4)</f>
        <v>0.26662999894712269</v>
      </c>
      <c r="AD807" s="3">
        <f>SUMPRODUCT(Table134[[#This Row],[SibSp]:[Ones]],$R$5:$AA$5)</f>
        <v>0.11326023936998597</v>
      </c>
      <c r="AE807">
        <f t="shared" si="62"/>
        <v>0.26662999894712269</v>
      </c>
      <c r="AF807">
        <f t="shared" si="63"/>
        <v>0.11326023936998597</v>
      </c>
      <c r="AG807">
        <f t="shared" si="64"/>
        <v>0.37989023831710866</v>
      </c>
      <c r="AH807">
        <f>(Table134[[#This Row],[Survived]]-AG808)^2</f>
        <v>0.48448797655722153</v>
      </c>
    </row>
    <row r="808" spans="1:34" x14ac:dyDescent="0.35">
      <c r="A808">
        <v>1</v>
      </c>
      <c r="B808" t="s">
        <v>9</v>
      </c>
      <c r="C808">
        <v>3</v>
      </c>
      <c r="D808" t="s">
        <v>8</v>
      </c>
      <c r="E808">
        <v>27</v>
      </c>
      <c r="F808" s="2">
        <v>6.9749999999999996</v>
      </c>
      <c r="G808">
        <v>0</v>
      </c>
      <c r="H808">
        <v>0</v>
      </c>
      <c r="I808" s="3">
        <f>Table134[Age]/$E$1</f>
        <v>0.33750000000000002</v>
      </c>
      <c r="J808" s="3">
        <f>LOG10(Table134[Fare] + 1)</f>
        <v>0.90173069172921871</v>
      </c>
      <c r="K808" s="5">
        <v>0</v>
      </c>
      <c r="L808">
        <v>0</v>
      </c>
      <c r="M808">
        <f t="shared" si="60"/>
        <v>1</v>
      </c>
      <c r="N808">
        <f t="shared" si="61"/>
        <v>0</v>
      </c>
      <c r="O808">
        <f>IF(Table134[Sex]="male",1,0)</f>
        <v>1</v>
      </c>
      <c r="P808">
        <v>1</v>
      </c>
      <c r="AC808" s="3">
        <f>SUMPRODUCT(Table134[[#This Row],[SibSp]:[Ones]],$R$4:$AA$4)</f>
        <v>0.1906880552537385</v>
      </c>
      <c r="AD808" s="3">
        <f>SUMPRODUCT(Table134[[#This Row],[SibSp]:[Ones]],$R$5:$AA$5)</f>
        <v>0.11326023936998597</v>
      </c>
      <c r="AE808">
        <f t="shared" si="62"/>
        <v>0.1906880552537385</v>
      </c>
      <c r="AF808">
        <f t="shared" si="63"/>
        <v>0.11326023936998597</v>
      </c>
      <c r="AG808">
        <f t="shared" si="64"/>
        <v>0.30394829462372447</v>
      </c>
      <c r="AH808">
        <f>(Table134[[#This Row],[Survived]]-AG809)^2</f>
        <v>0.48448797655722153</v>
      </c>
    </row>
    <row r="809" spans="1:34" x14ac:dyDescent="0.35">
      <c r="A809">
        <v>0</v>
      </c>
      <c r="B809" t="s">
        <v>9</v>
      </c>
      <c r="C809">
        <v>3</v>
      </c>
      <c r="D809" t="s">
        <v>8</v>
      </c>
      <c r="E809">
        <v>31</v>
      </c>
      <c r="F809" s="2">
        <v>7.7750000000000004</v>
      </c>
      <c r="G809">
        <v>0</v>
      </c>
      <c r="H809">
        <v>0</v>
      </c>
      <c r="I809" s="3">
        <f>Table134[Age]/$E$1</f>
        <v>0.38750000000000001</v>
      </c>
      <c r="J809" s="3">
        <f>LOG10(Table134[Fare] + 1)</f>
        <v>0.94324712513786169</v>
      </c>
      <c r="K809" s="5">
        <v>0</v>
      </c>
      <c r="L809">
        <v>0</v>
      </c>
      <c r="M809">
        <f t="shared" si="60"/>
        <v>1</v>
      </c>
      <c r="N809">
        <f t="shared" si="61"/>
        <v>0</v>
      </c>
      <c r="O809">
        <f>IF(Table134[Sex]="male",1,0)</f>
        <v>1</v>
      </c>
      <c r="P809">
        <v>1</v>
      </c>
      <c r="AC809" s="3">
        <f>SUMPRODUCT(Table134[[#This Row],[SibSp]:[Ones]],$R$4:$AA$4)</f>
        <v>0.1906880552537385</v>
      </c>
      <c r="AD809" s="3">
        <f>SUMPRODUCT(Table134[[#This Row],[SibSp]:[Ones]],$R$5:$AA$5)</f>
        <v>0.11326023936998597</v>
      </c>
      <c r="AE809">
        <f t="shared" si="62"/>
        <v>0.1906880552537385</v>
      </c>
      <c r="AF809">
        <f t="shared" si="63"/>
        <v>0.11326023936998597</v>
      </c>
      <c r="AG809">
        <f t="shared" si="64"/>
        <v>0.30394829462372447</v>
      </c>
      <c r="AH809">
        <f>(Table134[[#This Row],[Survived]]-AG810)^2</f>
        <v>0.1892208740492948</v>
      </c>
    </row>
    <row r="810" spans="1:34" x14ac:dyDescent="0.35">
      <c r="A810">
        <v>0</v>
      </c>
      <c r="B810" t="s">
        <v>9</v>
      </c>
      <c r="C810">
        <v>1</v>
      </c>
      <c r="D810" t="s">
        <v>8</v>
      </c>
      <c r="E810">
        <v>39</v>
      </c>
      <c r="F810" s="2">
        <v>0</v>
      </c>
      <c r="G810">
        <v>0</v>
      </c>
      <c r="H810">
        <v>0</v>
      </c>
      <c r="I810" s="3">
        <f>Table134[Age]/$E$1</f>
        <v>0.48749999999999999</v>
      </c>
      <c r="J810" s="3">
        <f>LOG10(Table134[Fare] + 1)</f>
        <v>0</v>
      </c>
      <c r="K810" s="5">
        <v>1</v>
      </c>
      <c r="L810">
        <v>0</v>
      </c>
      <c r="M810">
        <f t="shared" si="60"/>
        <v>1</v>
      </c>
      <c r="N810">
        <f t="shared" si="61"/>
        <v>0</v>
      </c>
      <c r="O810">
        <f>IF(Table134[Sex]="male",1,0)</f>
        <v>1</v>
      </c>
      <c r="P810">
        <v>1</v>
      </c>
      <c r="AC810" s="3">
        <f>SUMPRODUCT(Table134[[#This Row],[SibSp]:[Ones]],$R$4:$AA$4)</f>
        <v>0.24535070342085169</v>
      </c>
      <c r="AD810" s="3">
        <f>SUMPRODUCT(Table134[[#This Row],[SibSp]:[Ones]],$R$5:$AA$5)</f>
        <v>0.18964455408122133</v>
      </c>
      <c r="AE810">
        <f t="shared" si="62"/>
        <v>0.24535070342085169</v>
      </c>
      <c r="AF810">
        <f t="shared" si="63"/>
        <v>0.18964455408122133</v>
      </c>
      <c r="AG810">
        <f t="shared" si="64"/>
        <v>0.43499525750207302</v>
      </c>
      <c r="AH810">
        <f>(Table134[[#This Row],[Survived]]-AG811)^2</f>
        <v>9.2384565804670415E-2</v>
      </c>
    </row>
    <row r="811" spans="1:34" x14ac:dyDescent="0.35">
      <c r="A811">
        <v>0</v>
      </c>
      <c r="B811" t="s">
        <v>9</v>
      </c>
      <c r="C811">
        <v>3</v>
      </c>
      <c r="D811" t="s">
        <v>10</v>
      </c>
      <c r="E811">
        <v>18</v>
      </c>
      <c r="F811" s="2">
        <v>7.7750000000000004</v>
      </c>
      <c r="G811">
        <v>0</v>
      </c>
      <c r="H811">
        <v>0</v>
      </c>
      <c r="I811" s="3">
        <f>Table134[Age]/$E$1</f>
        <v>0.22500000000000001</v>
      </c>
      <c r="J811" s="3">
        <f>LOG10(Table134[Fare] + 1)</f>
        <v>0.94324712513786169</v>
      </c>
      <c r="K811" s="5">
        <v>0</v>
      </c>
      <c r="L811">
        <v>0</v>
      </c>
      <c r="M811">
        <f t="shared" si="60"/>
        <v>1</v>
      </c>
      <c r="N811">
        <f t="shared" si="61"/>
        <v>0</v>
      </c>
      <c r="O811">
        <f>IF(Table134[Sex]="male",1,0)</f>
        <v>0</v>
      </c>
      <c r="P811">
        <v>1</v>
      </c>
      <c r="AC811" s="3">
        <f>SUMPRODUCT(Table134[[#This Row],[SibSp]:[Ones]],$R$4:$AA$4)</f>
        <v>0.1906880552537385</v>
      </c>
      <c r="AD811" s="3">
        <f>SUMPRODUCT(Table134[[#This Row],[SibSp]:[Ones]],$R$5:$AA$5)</f>
        <v>0.11326023936998597</v>
      </c>
      <c r="AE811">
        <f t="shared" si="62"/>
        <v>0.1906880552537385</v>
      </c>
      <c r="AF811">
        <f t="shared" si="63"/>
        <v>0.11326023936998597</v>
      </c>
      <c r="AG811">
        <f t="shared" si="64"/>
        <v>0.30394829462372447</v>
      </c>
      <c r="AH811">
        <f>(Table134[[#This Row],[Survived]]-AG812)^2</f>
        <v>9.2384565804670415E-2</v>
      </c>
    </row>
    <row r="812" spans="1:34" x14ac:dyDescent="0.35">
      <c r="A812">
        <v>0</v>
      </c>
      <c r="B812" t="s">
        <v>9</v>
      </c>
      <c r="C812">
        <v>2</v>
      </c>
      <c r="D812" t="s">
        <v>8</v>
      </c>
      <c r="E812">
        <v>39</v>
      </c>
      <c r="F812" s="2">
        <v>13</v>
      </c>
      <c r="G812">
        <v>0</v>
      </c>
      <c r="H812">
        <v>0</v>
      </c>
      <c r="I812" s="3">
        <f>Table134[Age]/$E$1</f>
        <v>0.48749999999999999</v>
      </c>
      <c r="J812" s="3">
        <f>LOG10(Table134[Fare] + 1)</f>
        <v>1.146128035678238</v>
      </c>
      <c r="K812" s="5">
        <v>0</v>
      </c>
      <c r="L812">
        <v>1</v>
      </c>
      <c r="M812">
        <f t="shared" si="60"/>
        <v>1</v>
      </c>
      <c r="N812">
        <f t="shared" si="61"/>
        <v>0</v>
      </c>
      <c r="O812">
        <f>IF(Table134[Sex]="male",1,0)</f>
        <v>1</v>
      </c>
      <c r="P812">
        <v>1</v>
      </c>
      <c r="AC812" s="3">
        <f>SUMPRODUCT(Table134[[#This Row],[SibSp]:[Ones]],$R$4:$AA$4)</f>
        <v>0.1906880552537385</v>
      </c>
      <c r="AD812" s="3">
        <f>SUMPRODUCT(Table134[[#This Row],[SibSp]:[Ones]],$R$5:$AA$5)</f>
        <v>0.11326023936998597</v>
      </c>
      <c r="AE812">
        <f t="shared" si="62"/>
        <v>0.1906880552537385</v>
      </c>
      <c r="AF812">
        <f t="shared" si="63"/>
        <v>0.11326023936998597</v>
      </c>
      <c r="AG812">
        <f t="shared" si="64"/>
        <v>0.30394829462372447</v>
      </c>
      <c r="AH812">
        <f>(Table134[[#This Row],[Survived]]-AG813)^2</f>
        <v>0.1892208740492948</v>
      </c>
    </row>
    <row r="813" spans="1:34" x14ac:dyDescent="0.35">
      <c r="A813">
        <v>1</v>
      </c>
      <c r="B813" t="s">
        <v>9</v>
      </c>
      <c r="C813">
        <v>1</v>
      </c>
      <c r="D813" t="s">
        <v>10</v>
      </c>
      <c r="E813">
        <v>33</v>
      </c>
      <c r="F813" s="2">
        <v>53.1</v>
      </c>
      <c r="G813">
        <v>1</v>
      </c>
      <c r="H813">
        <v>0</v>
      </c>
      <c r="I813" s="3">
        <f>Table134[Age]/$E$1</f>
        <v>0.41249999999999998</v>
      </c>
      <c r="J813" s="3">
        <f>LOG10(Table134[Fare] + 1)</f>
        <v>1.7331972651065695</v>
      </c>
      <c r="K813" s="5">
        <v>1</v>
      </c>
      <c r="L813">
        <v>0</v>
      </c>
      <c r="M813">
        <f t="shared" si="60"/>
        <v>1</v>
      </c>
      <c r="N813">
        <f t="shared" si="61"/>
        <v>0</v>
      </c>
      <c r="O813">
        <f>IF(Table134[Sex]="male",1,0)</f>
        <v>0</v>
      </c>
      <c r="P813">
        <v>1</v>
      </c>
      <c r="AC813" s="3">
        <f>SUMPRODUCT(Table134[[#This Row],[SibSp]:[Ones]],$R$4:$AA$4)</f>
        <v>0.24535070342085169</v>
      </c>
      <c r="AD813" s="3">
        <f>SUMPRODUCT(Table134[[#This Row],[SibSp]:[Ones]],$R$5:$AA$5)</f>
        <v>0.18964455408122133</v>
      </c>
      <c r="AE813">
        <f t="shared" si="62"/>
        <v>0.24535070342085169</v>
      </c>
      <c r="AF813">
        <f t="shared" si="63"/>
        <v>0.18964455408122133</v>
      </c>
      <c r="AG813">
        <f t="shared" si="64"/>
        <v>0.43499525750207302</v>
      </c>
      <c r="AH813">
        <f>(Table134[[#This Row],[Survived]]-AG814)^2</f>
        <v>0.48448797655722153</v>
      </c>
    </row>
    <row r="814" spans="1:34" x14ac:dyDescent="0.35">
      <c r="A814">
        <v>0</v>
      </c>
      <c r="B814" t="s">
        <v>9</v>
      </c>
      <c r="C814">
        <v>3</v>
      </c>
      <c r="D814" t="s">
        <v>8</v>
      </c>
      <c r="E814">
        <v>26</v>
      </c>
      <c r="F814" s="2">
        <v>7.8875000000000002</v>
      </c>
      <c r="G814">
        <v>0</v>
      </c>
      <c r="H814">
        <v>0</v>
      </c>
      <c r="I814" s="3">
        <f>Table134[Age]/$E$1</f>
        <v>0.32500000000000001</v>
      </c>
      <c r="J814" s="3">
        <f>LOG10(Table134[Fare] + 1)</f>
        <v>0.94877961373782271</v>
      </c>
      <c r="K814" s="5">
        <v>0</v>
      </c>
      <c r="L814">
        <v>0</v>
      </c>
      <c r="M814">
        <f t="shared" si="60"/>
        <v>1</v>
      </c>
      <c r="N814">
        <f t="shared" si="61"/>
        <v>0</v>
      </c>
      <c r="O814">
        <f>IF(Table134[Sex]="male",1,0)</f>
        <v>1</v>
      </c>
      <c r="P814">
        <v>1</v>
      </c>
      <c r="AC814" s="3">
        <f>SUMPRODUCT(Table134[[#This Row],[SibSp]:[Ones]],$R$4:$AA$4)</f>
        <v>0.1906880552537385</v>
      </c>
      <c r="AD814" s="3">
        <f>SUMPRODUCT(Table134[[#This Row],[SibSp]:[Ones]],$R$5:$AA$5)</f>
        <v>0.11326023936998597</v>
      </c>
      <c r="AE814">
        <f t="shared" si="62"/>
        <v>0.1906880552537385</v>
      </c>
      <c r="AF814">
        <f t="shared" si="63"/>
        <v>0.11326023936998597</v>
      </c>
      <c r="AG814">
        <f t="shared" si="64"/>
        <v>0.30394829462372447</v>
      </c>
      <c r="AH814">
        <f>(Table134[[#This Row],[Survived]]-AG815)^2</f>
        <v>9.2384565804670415E-2</v>
      </c>
    </row>
    <row r="815" spans="1:34" x14ac:dyDescent="0.35">
      <c r="A815">
        <v>0</v>
      </c>
      <c r="B815" t="s">
        <v>9</v>
      </c>
      <c r="C815">
        <v>3</v>
      </c>
      <c r="D815" t="s">
        <v>8</v>
      </c>
      <c r="E815">
        <v>39</v>
      </c>
      <c r="F815" s="2">
        <v>24.15</v>
      </c>
      <c r="G815">
        <v>0</v>
      </c>
      <c r="H815">
        <v>0</v>
      </c>
      <c r="I815" s="3">
        <f>Table134[Age]/$E$1</f>
        <v>0.48749999999999999</v>
      </c>
      <c r="J815" s="3">
        <f>LOG10(Table134[Fare] + 1)</f>
        <v>1.4005379893919461</v>
      </c>
      <c r="K815" s="5">
        <v>0</v>
      </c>
      <c r="L815">
        <v>0</v>
      </c>
      <c r="M815">
        <f t="shared" si="60"/>
        <v>1</v>
      </c>
      <c r="N815">
        <f t="shared" si="61"/>
        <v>0</v>
      </c>
      <c r="O815">
        <f>IF(Table134[Sex]="male",1,0)</f>
        <v>1</v>
      </c>
      <c r="P815">
        <v>1</v>
      </c>
      <c r="AC815" s="3">
        <f>SUMPRODUCT(Table134[[#This Row],[SibSp]:[Ones]],$R$4:$AA$4)</f>
        <v>0.1906880552537385</v>
      </c>
      <c r="AD815" s="3">
        <f>SUMPRODUCT(Table134[[#This Row],[SibSp]:[Ones]],$R$5:$AA$5)</f>
        <v>0.11326023936998597</v>
      </c>
      <c r="AE815">
        <f t="shared" si="62"/>
        <v>0.1906880552537385</v>
      </c>
      <c r="AF815">
        <f t="shared" si="63"/>
        <v>0.11326023936998597</v>
      </c>
      <c r="AG815">
        <f t="shared" si="64"/>
        <v>0.30394829462372447</v>
      </c>
      <c r="AH815">
        <f>(Table134[[#This Row],[Survived]]-AG816)^2</f>
        <v>9.2384565804670415E-2</v>
      </c>
    </row>
    <row r="816" spans="1:34" x14ac:dyDescent="0.35">
      <c r="A816">
        <v>0</v>
      </c>
      <c r="B816" t="s">
        <v>9</v>
      </c>
      <c r="C816">
        <v>2</v>
      </c>
      <c r="D816" t="s">
        <v>8</v>
      </c>
      <c r="E816">
        <v>35</v>
      </c>
      <c r="F816" s="2">
        <v>10.5</v>
      </c>
      <c r="G816">
        <v>0</v>
      </c>
      <c r="H816">
        <v>0</v>
      </c>
      <c r="I816" s="3">
        <f>Table134[Age]/$E$1</f>
        <v>0.4375</v>
      </c>
      <c r="J816" s="3">
        <f>LOG10(Table134[Fare] + 1)</f>
        <v>1.0606978403536116</v>
      </c>
      <c r="K816" s="5">
        <v>0</v>
      </c>
      <c r="L816">
        <v>1</v>
      </c>
      <c r="M816">
        <f t="shared" si="60"/>
        <v>1</v>
      </c>
      <c r="N816">
        <f t="shared" si="61"/>
        <v>0</v>
      </c>
      <c r="O816">
        <f>IF(Table134[Sex]="male",1,0)</f>
        <v>1</v>
      </c>
      <c r="P816">
        <v>1</v>
      </c>
      <c r="AC816" s="3">
        <f>SUMPRODUCT(Table134[[#This Row],[SibSp]:[Ones]],$R$4:$AA$4)</f>
        <v>0.1906880552537385</v>
      </c>
      <c r="AD816" s="3">
        <f>SUMPRODUCT(Table134[[#This Row],[SibSp]:[Ones]],$R$5:$AA$5)</f>
        <v>0.11326023936998597</v>
      </c>
      <c r="AE816">
        <f t="shared" si="62"/>
        <v>0.1906880552537385</v>
      </c>
      <c r="AF816">
        <f t="shared" si="63"/>
        <v>0.11326023936998597</v>
      </c>
      <c r="AG816">
        <f t="shared" si="64"/>
        <v>0.30394829462372447</v>
      </c>
      <c r="AH816">
        <f>(Table134[[#This Row],[Survived]]-AG817)^2</f>
        <v>0.20778297815644703</v>
      </c>
    </row>
    <row r="817" spans="1:34" x14ac:dyDescent="0.35">
      <c r="A817">
        <v>0</v>
      </c>
      <c r="B817" t="s">
        <v>9</v>
      </c>
      <c r="C817">
        <v>3</v>
      </c>
      <c r="D817" t="s">
        <v>10</v>
      </c>
      <c r="E817">
        <v>6</v>
      </c>
      <c r="F817" s="2">
        <v>31.274999999999999</v>
      </c>
      <c r="G817">
        <v>4</v>
      </c>
      <c r="H817">
        <v>2</v>
      </c>
      <c r="I817" s="3">
        <f>Table134[Age]/$E$1</f>
        <v>7.4999999999999997E-2</v>
      </c>
      <c r="J817" s="3">
        <f>LOG10(Table134[Fare] + 1)</f>
        <v>1.5088662509384578</v>
      </c>
      <c r="K817" s="5">
        <v>0</v>
      </c>
      <c r="L817">
        <v>0</v>
      </c>
      <c r="M817">
        <f t="shared" si="60"/>
        <v>1</v>
      </c>
      <c r="N817">
        <f t="shared" si="61"/>
        <v>0</v>
      </c>
      <c r="O817">
        <f>IF(Table134[Sex]="male",1,0)</f>
        <v>0</v>
      </c>
      <c r="P817">
        <v>1</v>
      </c>
      <c r="AC817" s="3">
        <f>SUMPRODUCT(Table134[[#This Row],[SibSp]:[Ones]],$R$4:$AA$4)</f>
        <v>0.34257194264050683</v>
      </c>
      <c r="AD817" s="3">
        <f>SUMPRODUCT(Table134[[#This Row],[SibSp]:[Ones]],$R$5:$AA$5)</f>
        <v>0.11326023936998597</v>
      </c>
      <c r="AE817">
        <f t="shared" si="62"/>
        <v>0.34257194264050683</v>
      </c>
      <c r="AF817">
        <f t="shared" si="63"/>
        <v>0.11326023936998597</v>
      </c>
      <c r="AG817">
        <f t="shared" si="64"/>
        <v>0.4558321820104928</v>
      </c>
      <c r="AH817">
        <f>(Table134[[#This Row],[Survived]]-AG818)^2</f>
        <v>9.2384565804670415E-2</v>
      </c>
    </row>
    <row r="818" spans="1:34" x14ac:dyDescent="0.35">
      <c r="A818">
        <v>0</v>
      </c>
      <c r="B818" t="s">
        <v>9</v>
      </c>
      <c r="C818">
        <v>3</v>
      </c>
      <c r="D818" t="s">
        <v>8</v>
      </c>
      <c r="E818">
        <v>30.5</v>
      </c>
      <c r="F818" s="2">
        <v>8.0500000000000007</v>
      </c>
      <c r="G818">
        <v>0</v>
      </c>
      <c r="H818">
        <v>0</v>
      </c>
      <c r="I818" s="3">
        <f>Table134[Age]/$E$1</f>
        <v>0.38124999999999998</v>
      </c>
      <c r="J818" s="3">
        <f>LOG10(Table134[Fare] + 1)</f>
        <v>0.9566485792052033</v>
      </c>
      <c r="K818" s="5">
        <v>0</v>
      </c>
      <c r="L818">
        <v>0</v>
      </c>
      <c r="M818">
        <f t="shared" si="60"/>
        <v>1</v>
      </c>
      <c r="N818">
        <f t="shared" si="61"/>
        <v>0</v>
      </c>
      <c r="O818">
        <f>IF(Table134[Sex]="male",1,0)</f>
        <v>1</v>
      </c>
      <c r="P818">
        <v>1</v>
      </c>
      <c r="AC818" s="3">
        <f>SUMPRODUCT(Table134[[#This Row],[SibSp]:[Ones]],$R$4:$AA$4)</f>
        <v>0.1906880552537385</v>
      </c>
      <c r="AD818" s="3">
        <f>SUMPRODUCT(Table134[[#This Row],[SibSp]:[Ones]],$R$5:$AA$5)</f>
        <v>0.11326023936998597</v>
      </c>
      <c r="AE818">
        <f t="shared" si="62"/>
        <v>0.1906880552537385</v>
      </c>
      <c r="AF818">
        <f t="shared" si="63"/>
        <v>0.11326023936998597</v>
      </c>
      <c r="AG818">
        <f t="shared" si="64"/>
        <v>0.30394829462372447</v>
      </c>
      <c r="AH818">
        <f>(Table134[[#This Row],[Survived]]-AG819)^2</f>
        <v>0.16711087319785656</v>
      </c>
    </row>
    <row r="819" spans="1:34" x14ac:dyDescent="0.35">
      <c r="A819">
        <v>0</v>
      </c>
      <c r="B819" t="s">
        <v>9</v>
      </c>
      <c r="C819">
        <v>1</v>
      </c>
      <c r="D819" t="s">
        <v>8</v>
      </c>
      <c r="F819" s="2">
        <v>0</v>
      </c>
      <c r="G819">
        <v>0</v>
      </c>
      <c r="H819">
        <v>0</v>
      </c>
      <c r="I819" s="3">
        <f>Table134[Age]/$E$1</f>
        <v>0</v>
      </c>
      <c r="J819" s="3">
        <f>LOG10(Table134[Fare] + 1)</f>
        <v>0</v>
      </c>
      <c r="K819" s="5">
        <v>1</v>
      </c>
      <c r="L819">
        <v>0</v>
      </c>
      <c r="M819">
        <f t="shared" si="60"/>
        <v>0</v>
      </c>
      <c r="N819">
        <f t="shared" si="61"/>
        <v>1</v>
      </c>
      <c r="O819">
        <f>IF(Table134[Sex]="male",1,0)</f>
        <v>1</v>
      </c>
      <c r="P819">
        <v>1</v>
      </c>
      <c r="AC819" s="3">
        <f>SUMPRODUCT(Table134[[#This Row],[SibSp]:[Ones]],$R$4:$AA$4)</f>
        <v>0.22158063769764097</v>
      </c>
      <c r="AD819" s="3">
        <f>SUMPRODUCT(Table134[[#This Row],[SibSp]:[Ones]],$R$5:$AA$5)</f>
        <v>0.18721133042044297</v>
      </c>
      <c r="AE819">
        <f t="shared" si="62"/>
        <v>0.22158063769764097</v>
      </c>
      <c r="AF819">
        <f t="shared" si="63"/>
        <v>0.18721133042044297</v>
      </c>
      <c r="AG819">
        <f t="shared" si="64"/>
        <v>0.40879196811808394</v>
      </c>
      <c r="AH819">
        <f>(Table134[[#This Row],[Survived]]-AG820)^2</f>
        <v>9.2384565804670415E-2</v>
      </c>
    </row>
    <row r="820" spans="1:34" x14ac:dyDescent="0.35">
      <c r="A820">
        <v>0</v>
      </c>
      <c r="B820" t="s">
        <v>9</v>
      </c>
      <c r="C820">
        <v>3</v>
      </c>
      <c r="D820" t="s">
        <v>10</v>
      </c>
      <c r="E820">
        <v>23</v>
      </c>
      <c r="F820" s="2">
        <v>7.9249999999999998</v>
      </c>
      <c r="G820">
        <v>0</v>
      </c>
      <c r="H820">
        <v>0</v>
      </c>
      <c r="I820" s="3">
        <f>Table134[Age]/$E$1</f>
        <v>0.28749999999999998</v>
      </c>
      <c r="J820" s="3">
        <f>LOG10(Table134[Fare] + 1)</f>
        <v>0.95060822478423079</v>
      </c>
      <c r="K820" s="5">
        <v>0</v>
      </c>
      <c r="L820">
        <v>0</v>
      </c>
      <c r="M820">
        <f t="shared" si="60"/>
        <v>1</v>
      </c>
      <c r="N820">
        <f t="shared" si="61"/>
        <v>0</v>
      </c>
      <c r="O820">
        <f>IF(Table134[Sex]="male",1,0)</f>
        <v>0</v>
      </c>
      <c r="P820">
        <v>1</v>
      </c>
      <c r="AC820" s="3">
        <f>SUMPRODUCT(Table134[[#This Row],[SibSp]:[Ones]],$R$4:$AA$4)</f>
        <v>0.1906880552537385</v>
      </c>
      <c r="AD820" s="3">
        <f>SUMPRODUCT(Table134[[#This Row],[SibSp]:[Ones]],$R$5:$AA$5)</f>
        <v>0.11326023936998597</v>
      </c>
      <c r="AE820">
        <f t="shared" si="62"/>
        <v>0.1906880552537385</v>
      </c>
      <c r="AF820">
        <f t="shared" si="63"/>
        <v>0.11326023936998597</v>
      </c>
      <c r="AG820">
        <f t="shared" si="64"/>
        <v>0.30394829462372447</v>
      </c>
      <c r="AH820">
        <f>(Table134[[#This Row],[Survived]]-AG821)^2</f>
        <v>0.1443165931686296</v>
      </c>
    </row>
    <row r="821" spans="1:34" x14ac:dyDescent="0.35">
      <c r="A821">
        <v>0</v>
      </c>
      <c r="B821" t="s">
        <v>11</v>
      </c>
      <c r="C821">
        <v>2</v>
      </c>
      <c r="D821" t="s">
        <v>8</v>
      </c>
      <c r="E821">
        <v>31</v>
      </c>
      <c r="F821" s="2">
        <v>37.004199999999997</v>
      </c>
      <c r="G821">
        <v>1</v>
      </c>
      <c r="H821">
        <v>1</v>
      </c>
      <c r="I821" s="3">
        <f>Table134[Age]/$E$1</f>
        <v>0.38750000000000001</v>
      </c>
      <c r="J821" s="3">
        <f>LOG10(Table134[Fare] + 1)</f>
        <v>1.579831594933373</v>
      </c>
      <c r="K821" s="5">
        <v>0</v>
      </c>
      <c r="L821">
        <v>1</v>
      </c>
      <c r="M821">
        <f t="shared" si="60"/>
        <v>1</v>
      </c>
      <c r="N821">
        <f t="shared" si="61"/>
        <v>0</v>
      </c>
      <c r="O821">
        <f>IF(Table134[Sex]="male",1,0)</f>
        <v>1</v>
      </c>
      <c r="P821">
        <v>1</v>
      </c>
      <c r="AC821" s="3">
        <f>SUMPRODUCT(Table134[[#This Row],[SibSp]:[Ones]],$R$4:$AA$4)</f>
        <v>0.26662999894712269</v>
      </c>
      <c r="AD821" s="3">
        <f>SUMPRODUCT(Table134[[#This Row],[SibSp]:[Ones]],$R$5:$AA$5)</f>
        <v>0.11326023936998597</v>
      </c>
      <c r="AE821">
        <f t="shared" si="62"/>
        <v>0.26662999894712269</v>
      </c>
      <c r="AF821">
        <f t="shared" si="63"/>
        <v>0.11326023936998597</v>
      </c>
      <c r="AG821">
        <f t="shared" si="64"/>
        <v>0.37989023831710866</v>
      </c>
      <c r="AH821">
        <f>(Table134[[#This Row],[Survived]]-AG822)^2</f>
        <v>9.2384565804670415E-2</v>
      </c>
    </row>
    <row r="822" spans="1:34" x14ac:dyDescent="0.35">
      <c r="A822">
        <v>0</v>
      </c>
      <c r="B822" t="s">
        <v>9</v>
      </c>
      <c r="C822">
        <v>3</v>
      </c>
      <c r="D822" t="s">
        <v>8</v>
      </c>
      <c r="E822">
        <v>43</v>
      </c>
      <c r="F822" s="2">
        <v>6.45</v>
      </c>
      <c r="G822">
        <v>0</v>
      </c>
      <c r="H822">
        <v>0</v>
      </c>
      <c r="I822" s="3">
        <f>Table134[Age]/$E$1</f>
        <v>0.53749999999999998</v>
      </c>
      <c r="J822" s="3">
        <f>LOG10(Table134[Fare] + 1)</f>
        <v>0.87215627274829288</v>
      </c>
      <c r="K822" s="5">
        <v>0</v>
      </c>
      <c r="L822">
        <v>0</v>
      </c>
      <c r="M822">
        <f t="shared" si="60"/>
        <v>1</v>
      </c>
      <c r="N822">
        <f t="shared" si="61"/>
        <v>0</v>
      </c>
      <c r="O822">
        <f>IF(Table134[Sex]="male",1,0)</f>
        <v>1</v>
      </c>
      <c r="P822">
        <v>1</v>
      </c>
      <c r="AC822" s="3">
        <f>SUMPRODUCT(Table134[[#This Row],[SibSp]:[Ones]],$R$4:$AA$4)</f>
        <v>0.1906880552537385</v>
      </c>
      <c r="AD822" s="3">
        <f>SUMPRODUCT(Table134[[#This Row],[SibSp]:[Ones]],$R$5:$AA$5)</f>
        <v>0.11326023936998597</v>
      </c>
      <c r="AE822">
        <f t="shared" si="62"/>
        <v>0.1906880552537385</v>
      </c>
      <c r="AF822">
        <f t="shared" si="63"/>
        <v>0.11326023936998597</v>
      </c>
      <c r="AG822">
        <f t="shared" si="64"/>
        <v>0.30394829462372447</v>
      </c>
      <c r="AH822">
        <f>(Table134[[#This Row],[Survived]]-AG823)^2</f>
        <v>0.20778297815644703</v>
      </c>
    </row>
    <row r="823" spans="1:34" x14ac:dyDescent="0.35">
      <c r="A823">
        <v>0</v>
      </c>
      <c r="B823" t="s">
        <v>9</v>
      </c>
      <c r="C823">
        <v>3</v>
      </c>
      <c r="D823" t="s">
        <v>8</v>
      </c>
      <c r="E823">
        <v>10</v>
      </c>
      <c r="F823" s="2">
        <v>27.9</v>
      </c>
      <c r="G823">
        <v>3</v>
      </c>
      <c r="H823">
        <v>2</v>
      </c>
      <c r="I823" s="3">
        <f>Table134[Age]/$E$1</f>
        <v>0.125</v>
      </c>
      <c r="J823" s="3">
        <f>LOG10(Table134[Fare] + 1)</f>
        <v>1.4608978427565478</v>
      </c>
      <c r="K823" s="5">
        <v>0</v>
      </c>
      <c r="L823">
        <v>0</v>
      </c>
      <c r="M823">
        <f t="shared" si="60"/>
        <v>1</v>
      </c>
      <c r="N823">
        <f t="shared" si="61"/>
        <v>0</v>
      </c>
      <c r="O823">
        <f>IF(Table134[Sex]="male",1,0)</f>
        <v>1</v>
      </c>
      <c r="P823">
        <v>1</v>
      </c>
      <c r="AC823" s="3">
        <f>SUMPRODUCT(Table134[[#This Row],[SibSp]:[Ones]],$R$4:$AA$4)</f>
        <v>0.34257194264050683</v>
      </c>
      <c r="AD823" s="3">
        <f>SUMPRODUCT(Table134[[#This Row],[SibSp]:[Ones]],$R$5:$AA$5)</f>
        <v>0.11326023936998597</v>
      </c>
      <c r="AE823">
        <f t="shared" si="62"/>
        <v>0.34257194264050683</v>
      </c>
      <c r="AF823">
        <f t="shared" si="63"/>
        <v>0.11326023936998597</v>
      </c>
      <c r="AG823">
        <f t="shared" si="64"/>
        <v>0.4558321820104928</v>
      </c>
      <c r="AH823">
        <f>(Table134[[#This Row],[Survived]]-AG824)^2</f>
        <v>0.26105682356544707</v>
      </c>
    </row>
    <row r="824" spans="1:34" x14ac:dyDescent="0.35">
      <c r="A824">
        <v>1</v>
      </c>
      <c r="B824" t="s">
        <v>9</v>
      </c>
      <c r="C824">
        <v>1</v>
      </c>
      <c r="D824" t="s">
        <v>10</v>
      </c>
      <c r="E824">
        <v>52</v>
      </c>
      <c r="F824" s="2">
        <v>93.5</v>
      </c>
      <c r="G824">
        <v>1</v>
      </c>
      <c r="H824">
        <v>1</v>
      </c>
      <c r="I824" s="3">
        <f>Table134[Age]/$E$1</f>
        <v>0.65</v>
      </c>
      <c r="J824" s="3">
        <f>LOG10(Table134[Fare] + 1)</f>
        <v>1.975431808509263</v>
      </c>
      <c r="K824" s="5">
        <v>1</v>
      </c>
      <c r="L824">
        <v>0</v>
      </c>
      <c r="M824">
        <f t="shared" si="60"/>
        <v>1</v>
      </c>
      <c r="N824">
        <f t="shared" si="61"/>
        <v>0</v>
      </c>
      <c r="O824">
        <f>IF(Table134[Sex]="male",1,0)</f>
        <v>0</v>
      </c>
      <c r="P824">
        <v>1</v>
      </c>
      <c r="AC824" s="3">
        <f>SUMPRODUCT(Table134[[#This Row],[SibSp]:[Ones]],$R$4:$AA$4)</f>
        <v>0.32129264711423589</v>
      </c>
      <c r="AD824" s="3">
        <f>SUMPRODUCT(Table134[[#This Row],[SibSp]:[Ones]],$R$5:$AA$5)</f>
        <v>0.18964455408122133</v>
      </c>
      <c r="AE824">
        <f t="shared" si="62"/>
        <v>0.32129264711423589</v>
      </c>
      <c r="AF824">
        <f t="shared" si="63"/>
        <v>0.18964455408122133</v>
      </c>
      <c r="AG824">
        <f t="shared" si="64"/>
        <v>0.51093720119545716</v>
      </c>
      <c r="AH824">
        <f>(Table134[[#This Row],[Survived]]-AG825)^2</f>
        <v>0.48448797655722153</v>
      </c>
    </row>
    <row r="825" spans="1:34" x14ac:dyDescent="0.35">
      <c r="A825">
        <v>1</v>
      </c>
      <c r="B825" t="s">
        <v>9</v>
      </c>
      <c r="C825">
        <v>3</v>
      </c>
      <c r="D825" t="s">
        <v>8</v>
      </c>
      <c r="E825">
        <v>27</v>
      </c>
      <c r="F825" s="2">
        <v>8.6624999999999996</v>
      </c>
      <c r="G825">
        <v>0</v>
      </c>
      <c r="H825">
        <v>0</v>
      </c>
      <c r="I825" s="3">
        <f>Table134[Age]/$E$1</f>
        <v>0.33750000000000002</v>
      </c>
      <c r="J825" s="3">
        <f>LOG10(Table134[Fare] + 1)</f>
        <v>0.98508950692638131</v>
      </c>
      <c r="K825" s="5">
        <v>0</v>
      </c>
      <c r="L825">
        <v>0</v>
      </c>
      <c r="M825">
        <f t="shared" si="60"/>
        <v>1</v>
      </c>
      <c r="N825">
        <f t="shared" si="61"/>
        <v>0</v>
      </c>
      <c r="O825">
        <f>IF(Table134[Sex]="male",1,0)</f>
        <v>1</v>
      </c>
      <c r="P825">
        <v>1</v>
      </c>
      <c r="AC825" s="3">
        <f>SUMPRODUCT(Table134[[#This Row],[SibSp]:[Ones]],$R$4:$AA$4)</f>
        <v>0.1906880552537385</v>
      </c>
      <c r="AD825" s="3">
        <f>SUMPRODUCT(Table134[[#This Row],[SibSp]:[Ones]],$R$5:$AA$5)</f>
        <v>0.11326023936998597</v>
      </c>
      <c r="AE825">
        <f t="shared" si="62"/>
        <v>0.1906880552537385</v>
      </c>
      <c r="AF825">
        <f t="shared" si="63"/>
        <v>0.11326023936998597</v>
      </c>
      <c r="AG825">
        <f t="shared" si="64"/>
        <v>0.30394829462372447</v>
      </c>
      <c r="AH825">
        <f>(Table134[[#This Row],[Survived]]-AG826)^2</f>
        <v>0.31923035904514879</v>
      </c>
    </row>
    <row r="826" spans="1:34" x14ac:dyDescent="0.35">
      <c r="A826">
        <v>0</v>
      </c>
      <c r="B826" t="s">
        <v>9</v>
      </c>
      <c r="C826">
        <v>1</v>
      </c>
      <c r="D826" t="s">
        <v>8</v>
      </c>
      <c r="E826">
        <v>38</v>
      </c>
      <c r="F826" s="2">
        <v>0</v>
      </c>
      <c r="G826">
        <v>0</v>
      </c>
      <c r="H826">
        <v>0</v>
      </c>
      <c r="I826" s="3">
        <f>Table134[Age]/$E$1</f>
        <v>0.47499999999999998</v>
      </c>
      <c r="J826" s="3">
        <f>LOG10(Table134[Fare] + 1)</f>
        <v>0</v>
      </c>
      <c r="K826" s="5">
        <v>1</v>
      </c>
      <c r="L826">
        <v>0</v>
      </c>
      <c r="M826">
        <f t="shared" si="60"/>
        <v>1</v>
      </c>
      <c r="N826">
        <f t="shared" si="61"/>
        <v>0</v>
      </c>
      <c r="O826">
        <f>IF(Table134[Sex]="male",1,0)</f>
        <v>1</v>
      </c>
      <c r="P826">
        <v>1</v>
      </c>
      <c r="AC826" s="3">
        <f>SUMPRODUCT(Table134[[#This Row],[SibSp]:[Ones]],$R$4:$AA$4)</f>
        <v>0.24535070342085169</v>
      </c>
      <c r="AD826" s="3">
        <f>SUMPRODUCT(Table134[[#This Row],[SibSp]:[Ones]],$R$5:$AA$5)</f>
        <v>0.18964455408122133</v>
      </c>
      <c r="AE826">
        <f t="shared" si="62"/>
        <v>0.24535070342085169</v>
      </c>
      <c r="AF826">
        <f t="shared" si="63"/>
        <v>0.18964455408122133</v>
      </c>
      <c r="AG826">
        <f t="shared" si="64"/>
        <v>0.43499525750207302</v>
      </c>
      <c r="AH826">
        <f>(Table134[[#This Row],[Survived]]-AG827)^2</f>
        <v>0.12509445784561915</v>
      </c>
    </row>
    <row r="827" spans="1:34" x14ac:dyDescent="0.35">
      <c r="A827">
        <v>1</v>
      </c>
      <c r="B827" t="s">
        <v>9</v>
      </c>
      <c r="C827">
        <v>3</v>
      </c>
      <c r="D827" t="s">
        <v>10</v>
      </c>
      <c r="E827">
        <v>27</v>
      </c>
      <c r="F827" s="2">
        <v>12.475</v>
      </c>
      <c r="G827">
        <v>0</v>
      </c>
      <c r="H827">
        <v>1</v>
      </c>
      <c r="I827" s="3">
        <f>Table134[Age]/$E$1</f>
        <v>0.33750000000000002</v>
      </c>
      <c r="J827" s="3">
        <f>LOG10(Table134[Fare] + 1)</f>
        <v>1.1295287738587763</v>
      </c>
      <c r="K827" s="5">
        <v>0</v>
      </c>
      <c r="L827">
        <v>0</v>
      </c>
      <c r="M827">
        <f t="shared" si="60"/>
        <v>0</v>
      </c>
      <c r="N827">
        <f t="shared" si="61"/>
        <v>0</v>
      </c>
      <c r="O827">
        <f>IF(Table134[Sex]="male",1,0)</f>
        <v>0</v>
      </c>
      <c r="P827">
        <v>1</v>
      </c>
      <c r="AC827" s="3">
        <f>SUMPRODUCT(Table134[[#This Row],[SibSp]:[Ones]],$R$4:$AA$4)</f>
        <v>0.24285993322391197</v>
      </c>
      <c r="AD827" s="3">
        <f>SUMPRODUCT(Table134[[#This Row],[SibSp]:[Ones]],$R$5:$AA$5)</f>
        <v>0.11082701570920761</v>
      </c>
      <c r="AE827">
        <f t="shared" si="62"/>
        <v>0.24285993322391197</v>
      </c>
      <c r="AF827">
        <f t="shared" si="63"/>
        <v>0.11082701570920761</v>
      </c>
      <c r="AG827">
        <f t="shared" si="64"/>
        <v>0.35368694893311958</v>
      </c>
      <c r="AH827">
        <f>(Table134[[#This Row],[Survived]]-AG828)^2</f>
        <v>0.38453611653441228</v>
      </c>
    </row>
    <row r="828" spans="1:34" x14ac:dyDescent="0.35">
      <c r="A828">
        <v>0</v>
      </c>
      <c r="B828" t="s">
        <v>9</v>
      </c>
      <c r="C828">
        <v>3</v>
      </c>
      <c r="D828" t="s">
        <v>8</v>
      </c>
      <c r="E828">
        <v>2</v>
      </c>
      <c r="F828" s="2">
        <v>39.6875</v>
      </c>
      <c r="G828">
        <v>4</v>
      </c>
      <c r="H828">
        <v>1</v>
      </c>
      <c r="I828" s="3">
        <f>Table134[Age]/$E$1</f>
        <v>2.5000000000000001E-2</v>
      </c>
      <c r="J828" s="3">
        <f>LOG10(Table134[Fare] + 1)</f>
        <v>1.6094610059122672</v>
      </c>
      <c r="K828" s="5">
        <v>0</v>
      </c>
      <c r="L828">
        <v>0</v>
      </c>
      <c r="M828">
        <f t="shared" si="60"/>
        <v>1</v>
      </c>
      <c r="N828">
        <f t="shared" si="61"/>
        <v>0</v>
      </c>
      <c r="O828">
        <f>IF(Table134[Sex]="male",1,0)</f>
        <v>1</v>
      </c>
      <c r="P828">
        <v>1</v>
      </c>
      <c r="AC828" s="3">
        <f>SUMPRODUCT(Table134[[#This Row],[SibSp]:[Ones]],$R$4:$AA$4)</f>
        <v>0.26662999894712269</v>
      </c>
      <c r="AD828" s="3">
        <f>SUMPRODUCT(Table134[[#This Row],[SibSp]:[Ones]],$R$5:$AA$5)</f>
        <v>0.11326023936998597</v>
      </c>
      <c r="AE828">
        <f t="shared" si="62"/>
        <v>0.26662999894712269</v>
      </c>
      <c r="AF828">
        <f t="shared" si="63"/>
        <v>0.11326023936998597</v>
      </c>
      <c r="AG828">
        <f t="shared" si="64"/>
        <v>0.37989023831710866</v>
      </c>
      <c r="AH828">
        <f>(Table134[[#This Row],[Survived]]-AG829)^2</f>
        <v>7.714228793562064E-2</v>
      </c>
    </row>
    <row r="829" spans="1:34" x14ac:dyDescent="0.35">
      <c r="A829">
        <v>0</v>
      </c>
      <c r="B829" t="s">
        <v>12</v>
      </c>
      <c r="C829">
        <v>3</v>
      </c>
      <c r="D829" t="s">
        <v>8</v>
      </c>
      <c r="F829" s="2">
        <v>6.95</v>
      </c>
      <c r="G829">
        <v>0</v>
      </c>
      <c r="H829">
        <v>0</v>
      </c>
      <c r="I829" s="3">
        <f>Table134[Age]/$E$1</f>
        <v>0</v>
      </c>
      <c r="J829" s="3">
        <f>LOG10(Table134[Fare] + 1)</f>
        <v>0.90036712865647028</v>
      </c>
      <c r="K829" s="5">
        <v>0</v>
      </c>
      <c r="L829">
        <v>0</v>
      </c>
      <c r="M829">
        <f t="shared" si="60"/>
        <v>0</v>
      </c>
      <c r="N829">
        <f t="shared" si="61"/>
        <v>1</v>
      </c>
      <c r="O829">
        <f>IF(Table134[Sex]="male",1,0)</f>
        <v>1</v>
      </c>
      <c r="P829">
        <v>1</v>
      </c>
      <c r="AC829" s="3">
        <f>SUMPRODUCT(Table134[[#This Row],[SibSp]:[Ones]],$R$4:$AA$4)</f>
        <v>0.16691798953052778</v>
      </c>
      <c r="AD829" s="3">
        <f>SUMPRODUCT(Table134[[#This Row],[SibSp]:[Ones]],$R$5:$AA$5)</f>
        <v>0.11082701570920761</v>
      </c>
      <c r="AE829">
        <f t="shared" si="62"/>
        <v>0.16691798953052778</v>
      </c>
      <c r="AF829">
        <f t="shared" si="63"/>
        <v>0.11082701570920761</v>
      </c>
      <c r="AG829">
        <f t="shared" si="64"/>
        <v>0.27774500523973539</v>
      </c>
      <c r="AH829">
        <f>(Table134[[#This Row],[Survived]]-AG830)^2</f>
        <v>7.714228793562064E-2</v>
      </c>
    </row>
    <row r="830" spans="1:34" x14ac:dyDescent="0.35">
      <c r="A830">
        <v>0</v>
      </c>
      <c r="B830" t="s">
        <v>9</v>
      </c>
      <c r="C830">
        <v>3</v>
      </c>
      <c r="D830" t="s">
        <v>8</v>
      </c>
      <c r="F830" s="2">
        <v>56.495800000000003</v>
      </c>
      <c r="G830">
        <v>0</v>
      </c>
      <c r="H830">
        <v>0</v>
      </c>
      <c r="I830" s="3">
        <f>Table134[Age]/$E$1</f>
        <v>0</v>
      </c>
      <c r="J830" s="3">
        <f>LOG10(Table134[Fare] + 1)</f>
        <v>1.7596361211514699</v>
      </c>
      <c r="K830" s="5">
        <v>0</v>
      </c>
      <c r="L830">
        <v>0</v>
      </c>
      <c r="M830">
        <f t="shared" si="60"/>
        <v>0</v>
      </c>
      <c r="N830">
        <f t="shared" si="61"/>
        <v>0</v>
      </c>
      <c r="O830">
        <f>IF(Table134[Sex]="male",1,0)</f>
        <v>1</v>
      </c>
      <c r="P830">
        <v>1</v>
      </c>
      <c r="AC830" s="3">
        <f>SUMPRODUCT(Table134[[#This Row],[SibSp]:[Ones]],$R$4:$AA$4)</f>
        <v>0.16691798953052778</v>
      </c>
      <c r="AD830" s="3">
        <f>SUMPRODUCT(Table134[[#This Row],[SibSp]:[Ones]],$R$5:$AA$5)</f>
        <v>0.11082701570920761</v>
      </c>
      <c r="AE830">
        <f t="shared" si="62"/>
        <v>0.16691798953052778</v>
      </c>
      <c r="AF830">
        <f t="shared" si="63"/>
        <v>0.11082701570920761</v>
      </c>
      <c r="AG830">
        <f t="shared" si="64"/>
        <v>0.27774500523973539</v>
      </c>
      <c r="AH830">
        <f>(Table134[[#This Row],[Survived]]-AG831)^2</f>
        <v>0.18458098537947587</v>
      </c>
    </row>
    <row r="831" spans="1:34" x14ac:dyDescent="0.35">
      <c r="A831">
        <v>1</v>
      </c>
      <c r="B831" t="s">
        <v>11</v>
      </c>
      <c r="C831">
        <v>2</v>
      </c>
      <c r="D831" t="s">
        <v>8</v>
      </c>
      <c r="E831">
        <v>1</v>
      </c>
      <c r="F831" s="2">
        <v>37.004199999999997</v>
      </c>
      <c r="G831">
        <v>0</v>
      </c>
      <c r="H831">
        <v>2</v>
      </c>
      <c r="I831" s="3">
        <f>Table134[Age]/$E$1</f>
        <v>1.2500000000000001E-2</v>
      </c>
      <c r="J831" s="3">
        <f>LOG10(Table134[Fare] + 1)</f>
        <v>1.579831594933373</v>
      </c>
      <c r="K831" s="5">
        <v>0</v>
      </c>
      <c r="L831">
        <v>1</v>
      </c>
      <c r="M831">
        <f t="shared" si="60"/>
        <v>0</v>
      </c>
      <c r="N831">
        <f t="shared" si="61"/>
        <v>0</v>
      </c>
      <c r="O831">
        <f>IF(Table134[Sex]="male",1,0)</f>
        <v>1</v>
      </c>
      <c r="P831">
        <v>1</v>
      </c>
      <c r="AC831" s="3">
        <f>SUMPRODUCT(Table134[[#This Row],[SibSp]:[Ones]],$R$4:$AA$4)</f>
        <v>0.31880187691729611</v>
      </c>
      <c r="AD831" s="3">
        <f>SUMPRODUCT(Table134[[#This Row],[SibSp]:[Ones]],$R$5:$AA$5)</f>
        <v>0.11082701570920761</v>
      </c>
      <c r="AE831">
        <f t="shared" si="62"/>
        <v>0.31880187691729611</v>
      </c>
      <c r="AF831">
        <f t="shared" si="63"/>
        <v>0.11082701570920761</v>
      </c>
      <c r="AG831">
        <f t="shared" si="64"/>
        <v>0.42962889262650372</v>
      </c>
      <c r="AH831">
        <f>(Table134[[#This Row],[Survived]]-AG832)^2</f>
        <v>0.52165227745614984</v>
      </c>
    </row>
    <row r="832" spans="1:34" x14ac:dyDescent="0.35">
      <c r="A832">
        <v>1</v>
      </c>
      <c r="B832" t="s">
        <v>12</v>
      </c>
      <c r="C832">
        <v>3</v>
      </c>
      <c r="D832" t="s">
        <v>8</v>
      </c>
      <c r="F832" s="2">
        <v>7.75</v>
      </c>
      <c r="G832">
        <v>0</v>
      </c>
      <c r="H832">
        <v>0</v>
      </c>
      <c r="I832" s="3">
        <f>Table134[Age]/$E$1</f>
        <v>0</v>
      </c>
      <c r="J832" s="3">
        <f>LOG10(Table134[Fare] + 1)</f>
        <v>0.94200805302231327</v>
      </c>
      <c r="K832" s="5">
        <v>0</v>
      </c>
      <c r="L832">
        <v>0</v>
      </c>
      <c r="M832">
        <f t="shared" si="60"/>
        <v>0</v>
      </c>
      <c r="N832">
        <f t="shared" si="61"/>
        <v>1</v>
      </c>
      <c r="O832">
        <f>IF(Table134[Sex]="male",1,0)</f>
        <v>1</v>
      </c>
      <c r="P832">
        <v>1</v>
      </c>
      <c r="AC832" s="3">
        <f>SUMPRODUCT(Table134[[#This Row],[SibSp]:[Ones]],$R$4:$AA$4)</f>
        <v>0.16691798953052778</v>
      </c>
      <c r="AD832" s="3">
        <f>SUMPRODUCT(Table134[[#This Row],[SibSp]:[Ones]],$R$5:$AA$5)</f>
        <v>0.11082701570920761</v>
      </c>
      <c r="AE832">
        <f t="shared" si="62"/>
        <v>0.16691798953052778</v>
      </c>
      <c r="AF832">
        <f t="shared" si="63"/>
        <v>0.11082701570920761</v>
      </c>
      <c r="AG832">
        <f t="shared" si="64"/>
        <v>0.27774500523973539</v>
      </c>
      <c r="AH832">
        <f>(Table134[[#This Row],[Survived]]-AG833)^2</f>
        <v>0.31923035904514879</v>
      </c>
    </row>
    <row r="833" spans="1:34" x14ac:dyDescent="0.35">
      <c r="A833">
        <v>1</v>
      </c>
      <c r="C833">
        <v>1</v>
      </c>
      <c r="D833" t="s">
        <v>10</v>
      </c>
      <c r="E833">
        <v>62</v>
      </c>
      <c r="F833" s="2">
        <v>80</v>
      </c>
      <c r="G833">
        <v>0</v>
      </c>
      <c r="H833">
        <v>0</v>
      </c>
      <c r="I833" s="3">
        <f>Table134[Age]/$E$1</f>
        <v>0.77500000000000002</v>
      </c>
      <c r="J833" s="3">
        <f>LOG10(Table134[Fare] + 1)</f>
        <v>1.9084850188786497</v>
      </c>
      <c r="K833" s="5">
        <v>1</v>
      </c>
      <c r="L833">
        <v>0</v>
      </c>
      <c r="M833">
        <f t="shared" si="60"/>
        <v>1</v>
      </c>
      <c r="N833">
        <f t="shared" si="61"/>
        <v>0</v>
      </c>
      <c r="O833">
        <f>IF(Table134[Sex]="male",1,0)</f>
        <v>0</v>
      </c>
      <c r="P833">
        <v>1</v>
      </c>
      <c r="AC833" s="3">
        <f>SUMPRODUCT(Table134[[#This Row],[SibSp]:[Ones]],$R$4:$AA$4)</f>
        <v>0.24535070342085169</v>
      </c>
      <c r="AD833" s="3">
        <f>SUMPRODUCT(Table134[[#This Row],[SibSp]:[Ones]],$R$5:$AA$5)</f>
        <v>0.18964455408122133</v>
      </c>
      <c r="AE833">
        <f t="shared" si="62"/>
        <v>0.24535070342085169</v>
      </c>
      <c r="AF833">
        <f t="shared" si="63"/>
        <v>0.18964455408122133</v>
      </c>
      <c r="AG833">
        <f t="shared" si="64"/>
        <v>0.43499525750207302</v>
      </c>
      <c r="AH833">
        <f>(Table134[[#This Row],[Survived]]-AG834)^2</f>
        <v>0.52165227745614984</v>
      </c>
    </row>
    <row r="834" spans="1:34" x14ac:dyDescent="0.35">
      <c r="A834">
        <v>1</v>
      </c>
      <c r="B834" t="s">
        <v>11</v>
      </c>
      <c r="C834">
        <v>3</v>
      </c>
      <c r="D834" t="s">
        <v>10</v>
      </c>
      <c r="E834">
        <v>15</v>
      </c>
      <c r="F834" s="2">
        <v>14.4542</v>
      </c>
      <c r="G834">
        <v>1</v>
      </c>
      <c r="H834">
        <v>0</v>
      </c>
      <c r="I834" s="3">
        <f>Table134[Age]/$E$1</f>
        <v>0.1875</v>
      </c>
      <c r="J834" s="3">
        <f>LOG10(Table134[Fare] + 1)</f>
        <v>1.1890465283525415</v>
      </c>
      <c r="K834" s="5">
        <v>0</v>
      </c>
      <c r="L834">
        <v>0</v>
      </c>
      <c r="M834">
        <f t="shared" si="60"/>
        <v>0</v>
      </c>
      <c r="N834">
        <f t="shared" si="61"/>
        <v>1</v>
      </c>
      <c r="O834">
        <f>IF(Table134[Sex]="male",1,0)</f>
        <v>0</v>
      </c>
      <c r="P834">
        <v>1</v>
      </c>
      <c r="AC834" s="3">
        <f>SUMPRODUCT(Table134[[#This Row],[SibSp]:[Ones]],$R$4:$AA$4)</f>
        <v>0.16691798953052778</v>
      </c>
      <c r="AD834" s="3">
        <f>SUMPRODUCT(Table134[[#This Row],[SibSp]:[Ones]],$R$5:$AA$5)</f>
        <v>0.11082701570920761</v>
      </c>
      <c r="AE834">
        <f t="shared" si="62"/>
        <v>0.16691798953052778</v>
      </c>
      <c r="AF834">
        <f t="shared" si="63"/>
        <v>0.11082701570920761</v>
      </c>
      <c r="AG834">
        <f t="shared" si="64"/>
        <v>0.27774500523973539</v>
      </c>
      <c r="AH834">
        <f>(Table134[[#This Row],[Survived]]-AG835)^2</f>
        <v>0.38453611653441228</v>
      </c>
    </row>
    <row r="835" spans="1:34" x14ac:dyDescent="0.35">
      <c r="A835">
        <v>1</v>
      </c>
      <c r="B835" t="s">
        <v>9</v>
      </c>
      <c r="C835">
        <v>2</v>
      </c>
      <c r="D835" t="s">
        <v>8</v>
      </c>
      <c r="E835">
        <v>0.83</v>
      </c>
      <c r="F835" s="2">
        <v>18.75</v>
      </c>
      <c r="G835">
        <v>1</v>
      </c>
      <c r="H835">
        <v>1</v>
      </c>
      <c r="I835" s="3">
        <f>Table134[Age]/$E$1</f>
        <v>1.0374999999999999E-2</v>
      </c>
      <c r="J835" s="3">
        <f>LOG10(Table134[Fare] + 1)</f>
        <v>1.2955670999624791</v>
      </c>
      <c r="K835" s="5">
        <v>0</v>
      </c>
      <c r="L835">
        <v>1</v>
      </c>
      <c r="M835">
        <f t="shared" si="60"/>
        <v>1</v>
      </c>
      <c r="N835">
        <f t="shared" si="61"/>
        <v>0</v>
      </c>
      <c r="O835">
        <f>IF(Table134[Sex]="male",1,0)</f>
        <v>1</v>
      </c>
      <c r="P835">
        <v>1</v>
      </c>
      <c r="AC835" s="3">
        <f>SUMPRODUCT(Table134[[#This Row],[SibSp]:[Ones]],$R$4:$AA$4)</f>
        <v>0.26662999894712269</v>
      </c>
      <c r="AD835" s="3">
        <f>SUMPRODUCT(Table134[[#This Row],[SibSp]:[Ones]],$R$5:$AA$5)</f>
        <v>0.11326023936998597</v>
      </c>
      <c r="AE835">
        <f t="shared" si="62"/>
        <v>0.26662999894712269</v>
      </c>
      <c r="AF835">
        <f t="shared" si="63"/>
        <v>0.11326023936998597</v>
      </c>
      <c r="AG835">
        <f t="shared" si="64"/>
        <v>0.37989023831710866</v>
      </c>
      <c r="AH835">
        <f>(Table134[[#This Row],[Survived]]-AG836)^2</f>
        <v>0.48448797655722153</v>
      </c>
    </row>
    <row r="836" spans="1:34" x14ac:dyDescent="0.35">
      <c r="A836">
        <v>0</v>
      </c>
      <c r="B836" t="s">
        <v>11</v>
      </c>
      <c r="C836">
        <v>3</v>
      </c>
      <c r="D836" t="s">
        <v>8</v>
      </c>
      <c r="F836" s="2">
        <v>7.2291999999999996</v>
      </c>
      <c r="G836">
        <v>0</v>
      </c>
      <c r="H836">
        <v>0</v>
      </c>
      <c r="I836" s="3">
        <f>Table134[Age]/$E$1</f>
        <v>0</v>
      </c>
      <c r="J836" s="3">
        <f>LOG10(Table134[Fare] + 1)</f>
        <v>0.91535761741483168</v>
      </c>
      <c r="K836" s="5">
        <v>0</v>
      </c>
      <c r="L836">
        <v>0</v>
      </c>
      <c r="M836">
        <f t="shared" ref="M836:M894" si="65">IF(Embarked="S",1,0)</f>
        <v>1</v>
      </c>
      <c r="N836">
        <f t="shared" ref="N836:N894" si="66">IF(Embarked="C",1,0)</f>
        <v>0</v>
      </c>
      <c r="O836">
        <f>IF(Table134[Sex]="male",1,0)</f>
        <v>1</v>
      </c>
      <c r="P836">
        <v>1</v>
      </c>
      <c r="AC836" s="3">
        <f>SUMPRODUCT(Table134[[#This Row],[SibSp]:[Ones]],$R$4:$AA$4)</f>
        <v>0.1906880552537385</v>
      </c>
      <c r="AD836" s="3">
        <f>SUMPRODUCT(Table134[[#This Row],[SibSp]:[Ones]],$R$5:$AA$5)</f>
        <v>0.11326023936998597</v>
      </c>
      <c r="AE836">
        <f t="shared" si="62"/>
        <v>0.1906880552537385</v>
      </c>
      <c r="AF836">
        <f t="shared" si="63"/>
        <v>0.11326023936998597</v>
      </c>
      <c r="AG836">
        <f t="shared" si="64"/>
        <v>0.30394829462372447</v>
      </c>
      <c r="AH836">
        <f>(Table134[[#This Row],[Survived]]-AG837)^2</f>
        <v>7.714228793562064E-2</v>
      </c>
    </row>
    <row r="837" spans="1:34" x14ac:dyDescent="0.35">
      <c r="A837">
        <v>0</v>
      </c>
      <c r="B837" t="s">
        <v>9</v>
      </c>
      <c r="C837">
        <v>3</v>
      </c>
      <c r="D837" t="s">
        <v>8</v>
      </c>
      <c r="E837">
        <v>23</v>
      </c>
      <c r="F837" s="2">
        <v>7.8541999999999996</v>
      </c>
      <c r="G837">
        <v>0</v>
      </c>
      <c r="H837">
        <v>0</v>
      </c>
      <c r="I837" s="3">
        <f>Table134[Age]/$E$1</f>
        <v>0.28749999999999998</v>
      </c>
      <c r="J837" s="3">
        <f>LOG10(Table134[Fare] + 1)</f>
        <v>0.94714932766263737</v>
      </c>
      <c r="K837" s="5">
        <v>0</v>
      </c>
      <c r="L837">
        <v>0</v>
      </c>
      <c r="M837">
        <f t="shared" si="65"/>
        <v>0</v>
      </c>
      <c r="N837">
        <f t="shared" si="66"/>
        <v>1</v>
      </c>
      <c r="O837">
        <f>IF(Table134[Sex]="male",1,0)</f>
        <v>1</v>
      </c>
      <c r="P837">
        <v>1</v>
      </c>
      <c r="AC837" s="3">
        <f>SUMPRODUCT(Table134[[#This Row],[SibSp]:[Ones]],$R$4:$AA$4)</f>
        <v>0.16691798953052778</v>
      </c>
      <c r="AD837" s="3">
        <f>SUMPRODUCT(Table134[[#This Row],[SibSp]:[Ones]],$R$5:$AA$5)</f>
        <v>0.11082701570920761</v>
      </c>
      <c r="AE837">
        <f t="shared" ref="AE837:AE894" si="67">IF(AC837&lt;0,0,AC837)</f>
        <v>0.16691798953052778</v>
      </c>
      <c r="AF837">
        <f t="shared" ref="AF837:AF894" si="68">IF(AD837&lt;0,0,AD837)</f>
        <v>0.11082701570920761</v>
      </c>
      <c r="AG837">
        <f t="shared" ref="AG837:AG894" si="69">AE837+AF837</f>
        <v>0.27774500523973539</v>
      </c>
      <c r="AH837">
        <f>(Table134[[#This Row],[Survived]]-AG838)^2</f>
        <v>9.2384565804670415E-2</v>
      </c>
    </row>
    <row r="838" spans="1:34" x14ac:dyDescent="0.35">
      <c r="A838">
        <v>0</v>
      </c>
      <c r="B838" t="s">
        <v>9</v>
      </c>
      <c r="C838">
        <v>3</v>
      </c>
      <c r="D838" t="s">
        <v>8</v>
      </c>
      <c r="E838">
        <v>18</v>
      </c>
      <c r="F838" s="2">
        <v>8.3000000000000007</v>
      </c>
      <c r="G838">
        <v>0</v>
      </c>
      <c r="H838">
        <v>0</v>
      </c>
      <c r="I838" s="3">
        <f>Table134[Age]/$E$1</f>
        <v>0.22500000000000001</v>
      </c>
      <c r="J838" s="3">
        <f>LOG10(Table134[Fare] + 1)</f>
        <v>0.96848294855393513</v>
      </c>
      <c r="K838" s="5">
        <v>0</v>
      </c>
      <c r="L838">
        <v>0</v>
      </c>
      <c r="M838">
        <f t="shared" si="65"/>
        <v>1</v>
      </c>
      <c r="N838">
        <f t="shared" si="66"/>
        <v>0</v>
      </c>
      <c r="O838">
        <f>IF(Table134[Sex]="male",1,0)</f>
        <v>1</v>
      </c>
      <c r="P838">
        <v>1</v>
      </c>
      <c r="AC838" s="3">
        <f>SUMPRODUCT(Table134[[#This Row],[SibSp]:[Ones]],$R$4:$AA$4)</f>
        <v>0.1906880552537385</v>
      </c>
      <c r="AD838" s="3">
        <f>SUMPRODUCT(Table134[[#This Row],[SibSp]:[Ones]],$R$5:$AA$5)</f>
        <v>0.11326023936998597</v>
      </c>
      <c r="AE838">
        <f t="shared" si="67"/>
        <v>0.1906880552537385</v>
      </c>
      <c r="AF838">
        <f t="shared" si="68"/>
        <v>0.11326023936998597</v>
      </c>
      <c r="AG838">
        <f t="shared" si="69"/>
        <v>0.30394829462372447</v>
      </c>
      <c r="AH838">
        <f>(Table134[[#This Row],[Survived]]-AG839)^2</f>
        <v>0.26105682356544707</v>
      </c>
    </row>
    <row r="839" spans="1:34" x14ac:dyDescent="0.35">
      <c r="A839">
        <v>1</v>
      </c>
      <c r="B839" t="s">
        <v>11</v>
      </c>
      <c r="C839">
        <v>1</v>
      </c>
      <c r="D839" t="s">
        <v>10</v>
      </c>
      <c r="E839">
        <v>39</v>
      </c>
      <c r="F839" s="2">
        <v>83.158299999999997</v>
      </c>
      <c r="G839">
        <v>1</v>
      </c>
      <c r="H839">
        <v>1</v>
      </c>
      <c r="I839" s="3">
        <f>Table134[Age]/$E$1</f>
        <v>0.48749999999999999</v>
      </c>
      <c r="J839" s="3">
        <f>LOG10(Table134[Fare] + 1)</f>
        <v>1.9250969541376577</v>
      </c>
      <c r="K839" s="5">
        <v>1</v>
      </c>
      <c r="L839">
        <v>0</v>
      </c>
      <c r="M839">
        <f t="shared" si="65"/>
        <v>1</v>
      </c>
      <c r="N839">
        <f t="shared" si="66"/>
        <v>0</v>
      </c>
      <c r="O839">
        <f>IF(Table134[Sex]="male",1,0)</f>
        <v>0</v>
      </c>
      <c r="P839">
        <v>1</v>
      </c>
      <c r="AC839" s="3">
        <f>SUMPRODUCT(Table134[[#This Row],[SibSp]:[Ones]],$R$4:$AA$4)</f>
        <v>0.32129264711423589</v>
      </c>
      <c r="AD839" s="3">
        <f>SUMPRODUCT(Table134[[#This Row],[SibSp]:[Ones]],$R$5:$AA$5)</f>
        <v>0.18964455408122133</v>
      </c>
      <c r="AE839">
        <f t="shared" si="67"/>
        <v>0.32129264711423589</v>
      </c>
      <c r="AF839">
        <f t="shared" si="68"/>
        <v>0.18964455408122133</v>
      </c>
      <c r="AG839">
        <f t="shared" si="69"/>
        <v>0.51093720119545716</v>
      </c>
      <c r="AH839">
        <f>(Table134[[#This Row],[Survived]]-AG840)^2</f>
        <v>0.48448797655722153</v>
      </c>
    </row>
    <row r="840" spans="1:34" x14ac:dyDescent="0.35">
      <c r="A840">
        <v>0</v>
      </c>
      <c r="B840" t="s">
        <v>9</v>
      </c>
      <c r="C840">
        <v>3</v>
      </c>
      <c r="D840" t="s">
        <v>8</v>
      </c>
      <c r="E840">
        <v>21</v>
      </c>
      <c r="F840" s="2">
        <v>8.6624999999999996</v>
      </c>
      <c r="G840">
        <v>0</v>
      </c>
      <c r="H840">
        <v>0</v>
      </c>
      <c r="I840" s="3">
        <f>Table134[Age]/$E$1</f>
        <v>0.26250000000000001</v>
      </c>
      <c r="J840" s="3">
        <f>LOG10(Table134[Fare] + 1)</f>
        <v>0.98508950692638131</v>
      </c>
      <c r="K840" s="5">
        <v>0</v>
      </c>
      <c r="L840">
        <v>0</v>
      </c>
      <c r="M840">
        <f t="shared" si="65"/>
        <v>1</v>
      </c>
      <c r="N840">
        <f t="shared" si="66"/>
        <v>0</v>
      </c>
      <c r="O840">
        <f>IF(Table134[Sex]="male",1,0)</f>
        <v>1</v>
      </c>
      <c r="P840">
        <v>1</v>
      </c>
      <c r="AC840" s="3">
        <f>SUMPRODUCT(Table134[[#This Row],[SibSp]:[Ones]],$R$4:$AA$4)</f>
        <v>0.1906880552537385</v>
      </c>
      <c r="AD840" s="3">
        <f>SUMPRODUCT(Table134[[#This Row],[SibSp]:[Ones]],$R$5:$AA$5)</f>
        <v>0.11326023936998597</v>
      </c>
      <c r="AE840">
        <f t="shared" si="67"/>
        <v>0.1906880552537385</v>
      </c>
      <c r="AF840">
        <f t="shared" si="68"/>
        <v>0.11326023936998597</v>
      </c>
      <c r="AG840">
        <f t="shared" si="69"/>
        <v>0.30394829462372447</v>
      </c>
      <c r="AH840">
        <f>(Table134[[#This Row],[Survived]]-AG841)^2</f>
        <v>7.714228793562064E-2</v>
      </c>
    </row>
    <row r="841" spans="1:34" x14ac:dyDescent="0.35">
      <c r="A841">
        <v>0</v>
      </c>
      <c r="B841" t="s">
        <v>9</v>
      </c>
      <c r="C841">
        <v>3</v>
      </c>
      <c r="D841" t="s">
        <v>8</v>
      </c>
      <c r="F841" s="2">
        <v>8.0500000000000007</v>
      </c>
      <c r="G841">
        <v>0</v>
      </c>
      <c r="H841">
        <v>0</v>
      </c>
      <c r="I841" s="3">
        <f>Table134[Age]/$E$1</f>
        <v>0</v>
      </c>
      <c r="J841" s="3">
        <f>LOG10(Table134[Fare] + 1)</f>
        <v>0.9566485792052033</v>
      </c>
      <c r="K841" s="5">
        <v>0</v>
      </c>
      <c r="L841">
        <v>0</v>
      </c>
      <c r="M841">
        <f t="shared" si="65"/>
        <v>0</v>
      </c>
      <c r="N841">
        <f t="shared" si="66"/>
        <v>1</v>
      </c>
      <c r="O841">
        <f>IF(Table134[Sex]="male",1,0)</f>
        <v>1</v>
      </c>
      <c r="P841">
        <v>1</v>
      </c>
      <c r="AC841" s="3">
        <f>SUMPRODUCT(Table134[[#This Row],[SibSp]:[Ones]],$R$4:$AA$4)</f>
        <v>0.16691798953052778</v>
      </c>
      <c r="AD841" s="3">
        <f>SUMPRODUCT(Table134[[#This Row],[SibSp]:[Ones]],$R$5:$AA$5)</f>
        <v>0.11082701570920761</v>
      </c>
      <c r="AE841">
        <f t="shared" si="67"/>
        <v>0.16691798953052778</v>
      </c>
      <c r="AF841">
        <f t="shared" si="68"/>
        <v>0.11082701570920761</v>
      </c>
      <c r="AG841">
        <f t="shared" si="69"/>
        <v>0.27774500523973539</v>
      </c>
      <c r="AH841">
        <f>(Table134[[#This Row],[Survived]]-AG842)^2</f>
        <v>9.2384565804670415E-2</v>
      </c>
    </row>
    <row r="842" spans="1:34" x14ac:dyDescent="0.35">
      <c r="A842">
        <v>1</v>
      </c>
      <c r="B842" t="s">
        <v>9</v>
      </c>
      <c r="C842">
        <v>3</v>
      </c>
      <c r="D842" t="s">
        <v>8</v>
      </c>
      <c r="E842">
        <v>32</v>
      </c>
      <c r="F842" s="2">
        <v>56.495800000000003</v>
      </c>
      <c r="G842">
        <v>0</v>
      </c>
      <c r="H842">
        <v>0</v>
      </c>
      <c r="I842" s="3">
        <f>Table134[Age]/$E$1</f>
        <v>0.4</v>
      </c>
      <c r="J842" s="3">
        <f>LOG10(Table134[Fare] + 1)</f>
        <v>1.7596361211514699</v>
      </c>
      <c r="K842" s="5">
        <v>0</v>
      </c>
      <c r="L842">
        <v>0</v>
      </c>
      <c r="M842">
        <f t="shared" si="65"/>
        <v>1</v>
      </c>
      <c r="N842">
        <f t="shared" si="66"/>
        <v>0</v>
      </c>
      <c r="O842">
        <f>IF(Table134[Sex]="male",1,0)</f>
        <v>1</v>
      </c>
      <c r="P842">
        <v>1</v>
      </c>
      <c r="AC842" s="3">
        <f>SUMPRODUCT(Table134[[#This Row],[SibSp]:[Ones]],$R$4:$AA$4)</f>
        <v>0.1906880552537385</v>
      </c>
      <c r="AD842" s="3">
        <f>SUMPRODUCT(Table134[[#This Row],[SibSp]:[Ones]],$R$5:$AA$5)</f>
        <v>0.11326023936998597</v>
      </c>
      <c r="AE842">
        <f t="shared" si="67"/>
        <v>0.1906880552537385</v>
      </c>
      <c r="AF842">
        <f t="shared" si="68"/>
        <v>0.11326023936998597</v>
      </c>
      <c r="AG842">
        <f t="shared" si="69"/>
        <v>0.30394829462372447</v>
      </c>
      <c r="AH842">
        <f>(Table134[[#This Row],[Survived]]-AG843)^2</f>
        <v>0.31923035904514879</v>
      </c>
    </row>
    <row r="843" spans="1:34" x14ac:dyDescent="0.35">
      <c r="A843">
        <v>1</v>
      </c>
      <c r="B843" t="s">
        <v>11</v>
      </c>
      <c r="C843">
        <v>1</v>
      </c>
      <c r="D843" t="s">
        <v>8</v>
      </c>
      <c r="F843" s="2">
        <v>29.7</v>
      </c>
      <c r="G843">
        <v>0</v>
      </c>
      <c r="H843">
        <v>0</v>
      </c>
      <c r="I843" s="3">
        <f>Table134[Age]/$E$1</f>
        <v>0</v>
      </c>
      <c r="J843" s="3">
        <f>LOG10(Table134[Fare] + 1)</f>
        <v>1.4871383754771865</v>
      </c>
      <c r="K843" s="5">
        <v>1</v>
      </c>
      <c r="L843">
        <v>0</v>
      </c>
      <c r="M843">
        <f t="shared" si="65"/>
        <v>1</v>
      </c>
      <c r="N843">
        <f t="shared" si="66"/>
        <v>0</v>
      </c>
      <c r="O843">
        <f>IF(Table134[Sex]="male",1,0)</f>
        <v>1</v>
      </c>
      <c r="P843">
        <v>1</v>
      </c>
      <c r="AC843" s="3">
        <f>SUMPRODUCT(Table134[[#This Row],[SibSp]:[Ones]],$R$4:$AA$4)</f>
        <v>0.24535070342085169</v>
      </c>
      <c r="AD843" s="3">
        <f>SUMPRODUCT(Table134[[#This Row],[SibSp]:[Ones]],$R$5:$AA$5)</f>
        <v>0.18964455408122133</v>
      </c>
      <c r="AE843">
        <f t="shared" si="67"/>
        <v>0.24535070342085169</v>
      </c>
      <c r="AF843">
        <f t="shared" si="68"/>
        <v>0.18964455408122133</v>
      </c>
      <c r="AG843">
        <f t="shared" si="69"/>
        <v>0.43499525750207302</v>
      </c>
      <c r="AH843">
        <f>(Table134[[#This Row],[Survived]]-AG844)^2</f>
        <v>0.52165227745614984</v>
      </c>
    </row>
    <row r="844" spans="1:34" x14ac:dyDescent="0.35">
      <c r="A844">
        <v>0</v>
      </c>
      <c r="B844" t="s">
        <v>9</v>
      </c>
      <c r="C844">
        <v>3</v>
      </c>
      <c r="D844" t="s">
        <v>8</v>
      </c>
      <c r="E844">
        <v>20</v>
      </c>
      <c r="F844" s="2">
        <v>7.9249999999999998</v>
      </c>
      <c r="G844">
        <v>0</v>
      </c>
      <c r="H844">
        <v>0</v>
      </c>
      <c r="I844" s="3">
        <f>Table134[Age]/$E$1</f>
        <v>0.25</v>
      </c>
      <c r="J844" s="3">
        <f>LOG10(Table134[Fare] + 1)</f>
        <v>0.95060822478423079</v>
      </c>
      <c r="K844" s="5">
        <v>0</v>
      </c>
      <c r="L844">
        <v>0</v>
      </c>
      <c r="M844">
        <f t="shared" si="65"/>
        <v>0</v>
      </c>
      <c r="N844">
        <f t="shared" si="66"/>
        <v>1</v>
      </c>
      <c r="O844">
        <f>IF(Table134[Sex]="male",1,0)</f>
        <v>1</v>
      </c>
      <c r="P844">
        <v>1</v>
      </c>
      <c r="AC844" s="3">
        <f>SUMPRODUCT(Table134[[#This Row],[SibSp]:[Ones]],$R$4:$AA$4)</f>
        <v>0.16691798953052778</v>
      </c>
      <c r="AD844" s="3">
        <f>SUMPRODUCT(Table134[[#This Row],[SibSp]:[Ones]],$R$5:$AA$5)</f>
        <v>0.11082701570920761</v>
      </c>
      <c r="AE844">
        <f t="shared" si="67"/>
        <v>0.16691798953052778</v>
      </c>
      <c r="AF844">
        <f t="shared" si="68"/>
        <v>0.11082701570920761</v>
      </c>
      <c r="AG844">
        <f t="shared" si="69"/>
        <v>0.27774500523973539</v>
      </c>
      <c r="AH844">
        <f>(Table134[[#This Row],[Survived]]-AG845)^2</f>
        <v>7.714228793562064E-2</v>
      </c>
    </row>
    <row r="845" spans="1:34" x14ac:dyDescent="0.35">
      <c r="A845">
        <v>0</v>
      </c>
      <c r="B845" t="s">
        <v>9</v>
      </c>
      <c r="C845">
        <v>2</v>
      </c>
      <c r="D845" t="s">
        <v>8</v>
      </c>
      <c r="E845">
        <v>16</v>
      </c>
      <c r="F845" s="2">
        <v>10.5</v>
      </c>
      <c r="G845">
        <v>0</v>
      </c>
      <c r="H845">
        <v>0</v>
      </c>
      <c r="I845" s="3">
        <f>Table134[Age]/$E$1</f>
        <v>0.2</v>
      </c>
      <c r="J845" s="3">
        <f>LOG10(Table134[Fare] + 1)</f>
        <v>1.0606978403536116</v>
      </c>
      <c r="K845" s="5">
        <v>0</v>
      </c>
      <c r="L845">
        <v>1</v>
      </c>
      <c r="M845">
        <f t="shared" si="65"/>
        <v>0</v>
      </c>
      <c r="N845">
        <f t="shared" si="66"/>
        <v>1</v>
      </c>
      <c r="O845">
        <f>IF(Table134[Sex]="male",1,0)</f>
        <v>1</v>
      </c>
      <c r="P845">
        <v>1</v>
      </c>
      <c r="AC845" s="3">
        <f>SUMPRODUCT(Table134[[#This Row],[SibSp]:[Ones]],$R$4:$AA$4)</f>
        <v>0.16691798953052778</v>
      </c>
      <c r="AD845" s="3">
        <f>SUMPRODUCT(Table134[[#This Row],[SibSp]:[Ones]],$R$5:$AA$5)</f>
        <v>0.11082701570920761</v>
      </c>
      <c r="AE845">
        <f t="shared" si="67"/>
        <v>0.16691798953052778</v>
      </c>
      <c r="AF845">
        <f t="shared" si="68"/>
        <v>0.11082701570920761</v>
      </c>
      <c r="AG845">
        <f t="shared" si="69"/>
        <v>0.27774500523973539</v>
      </c>
      <c r="AH845">
        <f>(Table134[[#This Row],[Survived]]-AG846)^2</f>
        <v>0.1892208740492948</v>
      </c>
    </row>
    <row r="846" spans="1:34" x14ac:dyDescent="0.35">
      <c r="A846">
        <v>1</v>
      </c>
      <c r="B846" t="s">
        <v>11</v>
      </c>
      <c r="C846">
        <v>1</v>
      </c>
      <c r="D846" t="s">
        <v>10</v>
      </c>
      <c r="E846">
        <v>30</v>
      </c>
      <c r="F846" s="2">
        <v>31</v>
      </c>
      <c r="G846">
        <v>0</v>
      </c>
      <c r="H846">
        <v>0</v>
      </c>
      <c r="I846" s="3">
        <f>Table134[Age]/$E$1</f>
        <v>0.375</v>
      </c>
      <c r="J846" s="3">
        <f>LOG10(Table134[Fare] + 1)</f>
        <v>1.505149978319906</v>
      </c>
      <c r="K846" s="5">
        <v>1</v>
      </c>
      <c r="L846">
        <v>0</v>
      </c>
      <c r="M846">
        <f t="shared" si="65"/>
        <v>1</v>
      </c>
      <c r="N846">
        <f t="shared" si="66"/>
        <v>0</v>
      </c>
      <c r="O846">
        <f>IF(Table134[Sex]="male",1,0)</f>
        <v>0</v>
      </c>
      <c r="P846">
        <v>1</v>
      </c>
      <c r="AC846" s="3">
        <f>SUMPRODUCT(Table134[[#This Row],[SibSp]:[Ones]],$R$4:$AA$4)</f>
        <v>0.24535070342085169</v>
      </c>
      <c r="AD846" s="3">
        <f>SUMPRODUCT(Table134[[#This Row],[SibSp]:[Ones]],$R$5:$AA$5)</f>
        <v>0.18964455408122133</v>
      </c>
      <c r="AE846">
        <f t="shared" si="67"/>
        <v>0.24535070342085169</v>
      </c>
      <c r="AF846">
        <f t="shared" si="68"/>
        <v>0.18964455408122133</v>
      </c>
      <c r="AG846">
        <f t="shared" si="69"/>
        <v>0.43499525750207302</v>
      </c>
      <c r="AH846">
        <f>(Table134[[#This Row],[Survived]]-AG847)^2</f>
        <v>0.48448797655722153</v>
      </c>
    </row>
    <row r="847" spans="1:34" x14ac:dyDescent="0.35">
      <c r="A847">
        <v>0</v>
      </c>
      <c r="B847" t="s">
        <v>11</v>
      </c>
      <c r="C847">
        <v>3</v>
      </c>
      <c r="D847" t="s">
        <v>8</v>
      </c>
      <c r="E847">
        <v>34.5</v>
      </c>
      <c r="F847" s="2">
        <v>6.4375</v>
      </c>
      <c r="G847">
        <v>0</v>
      </c>
      <c r="H847">
        <v>0</v>
      </c>
      <c r="I847" s="3">
        <f>Table134[Age]/$E$1</f>
        <v>0.43125000000000002</v>
      </c>
      <c r="J847" s="3">
        <f>LOG10(Table134[Fare] + 1)</f>
        <v>0.87142697873660602</v>
      </c>
      <c r="K847" s="5">
        <v>0</v>
      </c>
      <c r="L847">
        <v>0</v>
      </c>
      <c r="M847">
        <f t="shared" si="65"/>
        <v>1</v>
      </c>
      <c r="N847">
        <f t="shared" si="66"/>
        <v>0</v>
      </c>
      <c r="O847">
        <f>IF(Table134[Sex]="male",1,0)</f>
        <v>1</v>
      </c>
      <c r="P847">
        <v>1</v>
      </c>
      <c r="AC847" s="3">
        <f>SUMPRODUCT(Table134[[#This Row],[SibSp]:[Ones]],$R$4:$AA$4)</f>
        <v>0.1906880552537385</v>
      </c>
      <c r="AD847" s="3">
        <f>SUMPRODUCT(Table134[[#This Row],[SibSp]:[Ones]],$R$5:$AA$5)</f>
        <v>0.11326023936998597</v>
      </c>
      <c r="AE847">
        <f t="shared" si="67"/>
        <v>0.1906880552537385</v>
      </c>
      <c r="AF847">
        <f t="shared" si="68"/>
        <v>0.11326023936998597</v>
      </c>
      <c r="AG847">
        <f t="shared" si="69"/>
        <v>0.30394829462372447</v>
      </c>
      <c r="AH847">
        <f>(Table134[[#This Row],[Survived]]-AG848)^2</f>
        <v>9.2384565804670415E-2</v>
      </c>
    </row>
    <row r="848" spans="1:34" x14ac:dyDescent="0.35">
      <c r="A848">
        <v>0</v>
      </c>
      <c r="B848" t="s">
        <v>9</v>
      </c>
      <c r="C848">
        <v>3</v>
      </c>
      <c r="D848" t="s">
        <v>8</v>
      </c>
      <c r="E848">
        <v>17</v>
      </c>
      <c r="F848" s="2">
        <v>8.6624999999999996</v>
      </c>
      <c r="G848">
        <v>0</v>
      </c>
      <c r="H848">
        <v>0</v>
      </c>
      <c r="I848" s="3">
        <f>Table134[Age]/$E$1</f>
        <v>0.21249999999999999</v>
      </c>
      <c r="J848" s="3">
        <f>LOG10(Table134[Fare] + 1)</f>
        <v>0.98508950692638131</v>
      </c>
      <c r="K848" s="5">
        <v>0</v>
      </c>
      <c r="L848">
        <v>0</v>
      </c>
      <c r="M848">
        <f t="shared" si="65"/>
        <v>1</v>
      </c>
      <c r="N848">
        <f t="shared" si="66"/>
        <v>0</v>
      </c>
      <c r="O848">
        <f>IF(Table134[Sex]="male",1,0)</f>
        <v>1</v>
      </c>
      <c r="P848">
        <v>1</v>
      </c>
      <c r="AC848" s="3">
        <f>SUMPRODUCT(Table134[[#This Row],[SibSp]:[Ones]],$R$4:$AA$4)</f>
        <v>0.1906880552537385</v>
      </c>
      <c r="AD848" s="3">
        <f>SUMPRODUCT(Table134[[#This Row],[SibSp]:[Ones]],$R$5:$AA$5)</f>
        <v>0.11326023936998597</v>
      </c>
      <c r="AE848">
        <f t="shared" si="67"/>
        <v>0.1906880552537385</v>
      </c>
      <c r="AF848">
        <f t="shared" si="68"/>
        <v>0.11326023936998597</v>
      </c>
      <c r="AG848">
        <f t="shared" si="69"/>
        <v>0.30394829462372447</v>
      </c>
      <c r="AH848">
        <f>(Table134[[#This Row],[Survived]]-AG849)^2</f>
        <v>7.714228793562064E-2</v>
      </c>
    </row>
    <row r="849" spans="1:34" x14ac:dyDescent="0.35">
      <c r="A849">
        <v>0</v>
      </c>
      <c r="B849" t="s">
        <v>9</v>
      </c>
      <c r="C849">
        <v>3</v>
      </c>
      <c r="D849" t="s">
        <v>8</v>
      </c>
      <c r="E849">
        <v>42</v>
      </c>
      <c r="F849" s="2">
        <v>7.55</v>
      </c>
      <c r="G849">
        <v>0</v>
      </c>
      <c r="H849">
        <v>0</v>
      </c>
      <c r="I849" s="3">
        <f>Table134[Age]/$E$1</f>
        <v>0.52500000000000002</v>
      </c>
      <c r="J849" s="3">
        <f>LOG10(Table134[Fare] + 1)</f>
        <v>0.9319661147281727</v>
      </c>
      <c r="K849" s="5">
        <v>0</v>
      </c>
      <c r="L849">
        <v>0</v>
      </c>
      <c r="M849">
        <f t="shared" si="65"/>
        <v>0</v>
      </c>
      <c r="N849">
        <f t="shared" si="66"/>
        <v>1</v>
      </c>
      <c r="O849">
        <f>IF(Table134[Sex]="male",1,0)</f>
        <v>1</v>
      </c>
      <c r="P849">
        <v>1</v>
      </c>
      <c r="AC849" s="3">
        <f>SUMPRODUCT(Table134[[#This Row],[SibSp]:[Ones]],$R$4:$AA$4)</f>
        <v>0.16691798953052778</v>
      </c>
      <c r="AD849" s="3">
        <f>SUMPRODUCT(Table134[[#This Row],[SibSp]:[Ones]],$R$5:$AA$5)</f>
        <v>0.11082701570920761</v>
      </c>
      <c r="AE849">
        <f t="shared" si="67"/>
        <v>0.16691798953052778</v>
      </c>
      <c r="AF849">
        <f t="shared" si="68"/>
        <v>0.11082701570920761</v>
      </c>
      <c r="AG849">
        <f t="shared" si="69"/>
        <v>0.27774500523973539</v>
      </c>
      <c r="AH849">
        <f>(Table134[[#This Row],[Survived]]-AG850)^2</f>
        <v>0.20778297815644703</v>
      </c>
    </row>
    <row r="850" spans="1:34" x14ac:dyDescent="0.35">
      <c r="A850">
        <v>0</v>
      </c>
      <c r="B850" t="s">
        <v>9</v>
      </c>
      <c r="C850">
        <v>3</v>
      </c>
      <c r="D850" t="s">
        <v>8</v>
      </c>
      <c r="F850" s="2">
        <v>69.55</v>
      </c>
      <c r="G850">
        <v>8</v>
      </c>
      <c r="H850">
        <v>2</v>
      </c>
      <c r="I850" s="3">
        <f>Table134[Age]/$E$1</f>
        <v>0</v>
      </c>
      <c r="J850" s="3">
        <f>LOG10(Table134[Fare] + 1)</f>
        <v>1.8484970180903666</v>
      </c>
      <c r="K850" s="5">
        <v>0</v>
      </c>
      <c r="L850">
        <v>0</v>
      </c>
      <c r="M850">
        <f t="shared" si="65"/>
        <v>1</v>
      </c>
      <c r="N850">
        <f t="shared" si="66"/>
        <v>0</v>
      </c>
      <c r="O850">
        <f>IF(Table134[Sex]="male",1,0)</f>
        <v>1</v>
      </c>
      <c r="P850">
        <v>1</v>
      </c>
      <c r="AC850" s="3">
        <f>SUMPRODUCT(Table134[[#This Row],[SibSp]:[Ones]],$R$4:$AA$4)</f>
        <v>0.34257194264050683</v>
      </c>
      <c r="AD850" s="3">
        <f>SUMPRODUCT(Table134[[#This Row],[SibSp]:[Ones]],$R$5:$AA$5)</f>
        <v>0.11326023936998597</v>
      </c>
      <c r="AE850">
        <f t="shared" si="67"/>
        <v>0.34257194264050683</v>
      </c>
      <c r="AF850">
        <f t="shared" si="68"/>
        <v>0.11326023936998597</v>
      </c>
      <c r="AG850">
        <f t="shared" si="69"/>
        <v>0.4558321820104928</v>
      </c>
      <c r="AH850">
        <f>(Table134[[#This Row],[Survived]]-AG851)^2</f>
        <v>7.714228793562064E-2</v>
      </c>
    </row>
    <row r="851" spans="1:34" x14ac:dyDescent="0.35">
      <c r="A851">
        <v>0</v>
      </c>
      <c r="B851" t="s">
        <v>11</v>
      </c>
      <c r="C851">
        <v>3</v>
      </c>
      <c r="D851" t="s">
        <v>8</v>
      </c>
      <c r="E851">
        <v>35</v>
      </c>
      <c r="F851" s="2">
        <v>7.8958000000000004</v>
      </c>
      <c r="G851">
        <v>0</v>
      </c>
      <c r="H851">
        <v>0</v>
      </c>
      <c r="I851" s="3">
        <f>Table134[Age]/$E$1</f>
        <v>0.4375</v>
      </c>
      <c r="J851" s="3">
        <f>LOG10(Table134[Fare] + 1)</f>
        <v>0.94918501031343461</v>
      </c>
      <c r="K851" s="5">
        <v>0</v>
      </c>
      <c r="L851">
        <v>0</v>
      </c>
      <c r="M851">
        <f t="shared" si="65"/>
        <v>0</v>
      </c>
      <c r="N851">
        <f t="shared" si="66"/>
        <v>1</v>
      </c>
      <c r="O851">
        <f>IF(Table134[Sex]="male",1,0)</f>
        <v>1</v>
      </c>
      <c r="P851">
        <v>1</v>
      </c>
      <c r="AC851" s="3">
        <f>SUMPRODUCT(Table134[[#This Row],[SibSp]:[Ones]],$R$4:$AA$4)</f>
        <v>0.16691798953052778</v>
      </c>
      <c r="AD851" s="3">
        <f>SUMPRODUCT(Table134[[#This Row],[SibSp]:[Ones]],$R$5:$AA$5)</f>
        <v>0.11082701570920761</v>
      </c>
      <c r="AE851">
        <f t="shared" si="67"/>
        <v>0.16691798953052778</v>
      </c>
      <c r="AF851">
        <f t="shared" si="68"/>
        <v>0.11082701570920761</v>
      </c>
      <c r="AG851">
        <f t="shared" si="69"/>
        <v>0.27774500523973539</v>
      </c>
      <c r="AH851">
        <f>(Table134[[#This Row],[Survived]]-AG852)^2</f>
        <v>0.1443165931686296</v>
      </c>
    </row>
    <row r="852" spans="1:34" x14ac:dyDescent="0.35">
      <c r="A852">
        <v>0</v>
      </c>
      <c r="B852" t="s">
        <v>9</v>
      </c>
      <c r="C852">
        <v>2</v>
      </c>
      <c r="D852" t="s">
        <v>8</v>
      </c>
      <c r="E852">
        <v>28</v>
      </c>
      <c r="F852" s="2">
        <v>33</v>
      </c>
      <c r="G852">
        <v>0</v>
      </c>
      <c r="H852">
        <v>1</v>
      </c>
      <c r="I852" s="3">
        <f>Table134[Age]/$E$1</f>
        <v>0.35</v>
      </c>
      <c r="J852" s="3">
        <f>LOG10(Table134[Fare] + 1)</f>
        <v>1.5314789170422551</v>
      </c>
      <c r="K852" s="5">
        <v>0</v>
      </c>
      <c r="L852">
        <v>1</v>
      </c>
      <c r="M852">
        <f t="shared" si="65"/>
        <v>1</v>
      </c>
      <c r="N852">
        <f t="shared" si="66"/>
        <v>0</v>
      </c>
      <c r="O852">
        <f>IF(Table134[Sex]="male",1,0)</f>
        <v>1</v>
      </c>
      <c r="P852">
        <v>1</v>
      </c>
      <c r="AC852" s="3">
        <f>SUMPRODUCT(Table134[[#This Row],[SibSp]:[Ones]],$R$4:$AA$4)</f>
        <v>0.26662999894712269</v>
      </c>
      <c r="AD852" s="3">
        <f>SUMPRODUCT(Table134[[#This Row],[SibSp]:[Ones]],$R$5:$AA$5)</f>
        <v>0.11326023936998597</v>
      </c>
      <c r="AE852">
        <f t="shared" si="67"/>
        <v>0.26662999894712269</v>
      </c>
      <c r="AF852">
        <f t="shared" si="68"/>
        <v>0.11326023936998597</v>
      </c>
      <c r="AG852">
        <f t="shared" si="69"/>
        <v>0.37989023831710866</v>
      </c>
      <c r="AH852">
        <f>(Table134[[#This Row],[Survived]]-AG853)^2</f>
        <v>0.1892208740492948</v>
      </c>
    </row>
    <row r="853" spans="1:34" x14ac:dyDescent="0.35">
      <c r="A853">
        <v>1</v>
      </c>
      <c r="B853" t="s">
        <v>11</v>
      </c>
      <c r="C853">
        <v>1</v>
      </c>
      <c r="D853" t="s">
        <v>10</v>
      </c>
      <c r="F853" s="2">
        <v>89.104200000000006</v>
      </c>
      <c r="G853">
        <v>1</v>
      </c>
      <c r="H853">
        <v>0</v>
      </c>
      <c r="I853" s="3">
        <f>Table134[Age]/$E$1</f>
        <v>0</v>
      </c>
      <c r="J853" s="3">
        <f>LOG10(Table134[Fare] + 1)</f>
        <v>1.9547450350890707</v>
      </c>
      <c r="K853" s="5">
        <v>1</v>
      </c>
      <c r="L853">
        <v>0</v>
      </c>
      <c r="M853">
        <f t="shared" si="65"/>
        <v>1</v>
      </c>
      <c r="N853">
        <f t="shared" si="66"/>
        <v>0</v>
      </c>
      <c r="O853">
        <f>IF(Table134[Sex]="male",1,0)</f>
        <v>0</v>
      </c>
      <c r="P853">
        <v>1</v>
      </c>
      <c r="AC853" s="3">
        <f>SUMPRODUCT(Table134[[#This Row],[SibSp]:[Ones]],$R$4:$AA$4)</f>
        <v>0.24535070342085169</v>
      </c>
      <c r="AD853" s="3">
        <f>SUMPRODUCT(Table134[[#This Row],[SibSp]:[Ones]],$R$5:$AA$5)</f>
        <v>0.18964455408122133</v>
      </c>
      <c r="AE853">
        <f t="shared" si="67"/>
        <v>0.24535070342085169</v>
      </c>
      <c r="AF853">
        <f t="shared" si="68"/>
        <v>0.18964455408122133</v>
      </c>
      <c r="AG853">
        <f t="shared" si="69"/>
        <v>0.43499525750207302</v>
      </c>
      <c r="AH853">
        <f>(Table134[[#This Row],[Survived]]-AG854)^2</f>
        <v>0.32532320012646843</v>
      </c>
    </row>
    <row r="854" spans="1:34" x14ac:dyDescent="0.35">
      <c r="A854">
        <v>0</v>
      </c>
      <c r="B854" t="s">
        <v>9</v>
      </c>
      <c r="C854">
        <v>3</v>
      </c>
      <c r="D854" t="s">
        <v>8</v>
      </c>
      <c r="E854">
        <v>4</v>
      </c>
      <c r="F854" s="2">
        <v>31.274999999999999</v>
      </c>
      <c r="G854">
        <v>4</v>
      </c>
      <c r="H854">
        <v>2</v>
      </c>
      <c r="I854" s="3">
        <f>Table134[Age]/$E$1</f>
        <v>0.05</v>
      </c>
      <c r="J854" s="3">
        <f>LOG10(Table134[Fare] + 1)</f>
        <v>1.5088662509384578</v>
      </c>
      <c r="K854" s="5">
        <v>0</v>
      </c>
      <c r="L854">
        <v>0</v>
      </c>
      <c r="M854">
        <f t="shared" si="65"/>
        <v>0</v>
      </c>
      <c r="N854">
        <f t="shared" si="66"/>
        <v>1</v>
      </c>
      <c r="O854">
        <f>IF(Table134[Sex]="male",1,0)</f>
        <v>1</v>
      </c>
      <c r="P854">
        <v>1</v>
      </c>
      <c r="AC854" s="3">
        <f>SUMPRODUCT(Table134[[#This Row],[SibSp]:[Ones]],$R$4:$AA$4)</f>
        <v>0.31880187691729611</v>
      </c>
      <c r="AD854" s="3">
        <f>SUMPRODUCT(Table134[[#This Row],[SibSp]:[Ones]],$R$5:$AA$5)</f>
        <v>0.11082701570920761</v>
      </c>
      <c r="AE854">
        <f t="shared" si="67"/>
        <v>0.31880187691729611</v>
      </c>
      <c r="AF854">
        <f t="shared" si="68"/>
        <v>0.11082701570920761</v>
      </c>
      <c r="AG854">
        <f t="shared" si="69"/>
        <v>0.42962889262650372</v>
      </c>
      <c r="AH854">
        <f>(Table134[[#This Row],[Survived]]-AG855)^2</f>
        <v>9.2384565804670415E-2</v>
      </c>
    </row>
    <row r="855" spans="1:34" x14ac:dyDescent="0.35">
      <c r="A855">
        <v>0</v>
      </c>
      <c r="B855" t="s">
        <v>9</v>
      </c>
      <c r="C855">
        <v>3</v>
      </c>
      <c r="D855" t="s">
        <v>8</v>
      </c>
      <c r="E855">
        <v>74</v>
      </c>
      <c r="F855" s="2">
        <v>7.7750000000000004</v>
      </c>
      <c r="G855">
        <v>0</v>
      </c>
      <c r="H855">
        <v>0</v>
      </c>
      <c r="I855" s="3">
        <f>Table134[Age]/$E$1</f>
        <v>0.92500000000000004</v>
      </c>
      <c r="J855" s="3">
        <f>LOG10(Table134[Fare] + 1)</f>
        <v>0.94324712513786169</v>
      </c>
      <c r="K855" s="5">
        <v>0</v>
      </c>
      <c r="L855">
        <v>0</v>
      </c>
      <c r="M855">
        <f t="shared" si="65"/>
        <v>1</v>
      </c>
      <c r="N855">
        <f t="shared" si="66"/>
        <v>0</v>
      </c>
      <c r="O855">
        <f>IF(Table134[Sex]="male",1,0)</f>
        <v>1</v>
      </c>
      <c r="P855">
        <v>1</v>
      </c>
      <c r="AC855" s="3">
        <f>SUMPRODUCT(Table134[[#This Row],[SibSp]:[Ones]],$R$4:$AA$4)</f>
        <v>0.1906880552537385</v>
      </c>
      <c r="AD855" s="3">
        <f>SUMPRODUCT(Table134[[#This Row],[SibSp]:[Ones]],$R$5:$AA$5)</f>
        <v>0.11326023936998597</v>
      </c>
      <c r="AE855">
        <f t="shared" si="67"/>
        <v>0.1906880552537385</v>
      </c>
      <c r="AF855">
        <f t="shared" si="68"/>
        <v>0.11326023936998597</v>
      </c>
      <c r="AG855">
        <f t="shared" si="69"/>
        <v>0.30394829462372447</v>
      </c>
      <c r="AH855">
        <f>(Table134[[#This Row],[Survived]]-AG856)^2</f>
        <v>0.1443165931686296</v>
      </c>
    </row>
    <row r="856" spans="1:34" x14ac:dyDescent="0.35">
      <c r="A856">
        <v>0</v>
      </c>
      <c r="B856" t="s">
        <v>11</v>
      </c>
      <c r="C856">
        <v>3</v>
      </c>
      <c r="D856" t="s">
        <v>10</v>
      </c>
      <c r="E856">
        <v>9</v>
      </c>
      <c r="F856" s="2">
        <v>15.245799999999999</v>
      </c>
      <c r="G856">
        <v>1</v>
      </c>
      <c r="H856">
        <v>1</v>
      </c>
      <c r="I856" s="3">
        <f>Table134[Age]/$E$1</f>
        <v>0.1125</v>
      </c>
      <c r="J856" s="3">
        <f>LOG10(Table134[Fare] + 1)</f>
        <v>1.2107411023865056</v>
      </c>
      <c r="K856" s="5">
        <v>0</v>
      </c>
      <c r="L856">
        <v>0</v>
      </c>
      <c r="M856">
        <f t="shared" si="65"/>
        <v>1</v>
      </c>
      <c r="N856">
        <f t="shared" si="66"/>
        <v>0</v>
      </c>
      <c r="O856">
        <f>IF(Table134[Sex]="male",1,0)</f>
        <v>0</v>
      </c>
      <c r="P856">
        <v>1</v>
      </c>
      <c r="AC856" s="3">
        <f>SUMPRODUCT(Table134[[#This Row],[SibSp]:[Ones]],$R$4:$AA$4)</f>
        <v>0.26662999894712269</v>
      </c>
      <c r="AD856" s="3">
        <f>SUMPRODUCT(Table134[[#This Row],[SibSp]:[Ones]],$R$5:$AA$5)</f>
        <v>0.11326023936998597</v>
      </c>
      <c r="AE856">
        <f t="shared" si="67"/>
        <v>0.26662999894712269</v>
      </c>
      <c r="AF856">
        <f t="shared" si="68"/>
        <v>0.11326023936998597</v>
      </c>
      <c r="AG856">
        <f t="shared" si="69"/>
        <v>0.37989023831710866</v>
      </c>
      <c r="AH856">
        <f>(Table134[[#This Row],[Survived]]-AG857)^2</f>
        <v>0.26105682356544707</v>
      </c>
    </row>
    <row r="857" spans="1:34" x14ac:dyDescent="0.35">
      <c r="A857">
        <v>1</v>
      </c>
      <c r="B857" t="s">
        <v>9</v>
      </c>
      <c r="C857">
        <v>1</v>
      </c>
      <c r="D857" t="s">
        <v>10</v>
      </c>
      <c r="E857">
        <v>16</v>
      </c>
      <c r="F857" s="2">
        <v>39.4</v>
      </c>
      <c r="G857">
        <v>0</v>
      </c>
      <c r="H857">
        <v>1</v>
      </c>
      <c r="I857" s="3">
        <f>Table134[Age]/$E$1</f>
        <v>0.2</v>
      </c>
      <c r="J857" s="3">
        <f>LOG10(Table134[Fare] + 1)</f>
        <v>1.6063813651106049</v>
      </c>
      <c r="K857" s="5">
        <v>1</v>
      </c>
      <c r="L857">
        <v>0</v>
      </c>
      <c r="M857">
        <f t="shared" si="65"/>
        <v>1</v>
      </c>
      <c r="N857">
        <f t="shared" si="66"/>
        <v>0</v>
      </c>
      <c r="O857">
        <f>IF(Table134[Sex]="male",1,0)</f>
        <v>0</v>
      </c>
      <c r="P857">
        <v>1</v>
      </c>
      <c r="AC857" s="3">
        <f>SUMPRODUCT(Table134[[#This Row],[SibSp]:[Ones]],$R$4:$AA$4)</f>
        <v>0.32129264711423589</v>
      </c>
      <c r="AD857" s="3">
        <f>SUMPRODUCT(Table134[[#This Row],[SibSp]:[Ones]],$R$5:$AA$5)</f>
        <v>0.18964455408122133</v>
      </c>
      <c r="AE857">
        <f t="shared" si="67"/>
        <v>0.32129264711423589</v>
      </c>
      <c r="AF857">
        <f t="shared" si="68"/>
        <v>0.18964455408122133</v>
      </c>
      <c r="AG857">
        <f t="shared" si="69"/>
        <v>0.51093720119545716</v>
      </c>
      <c r="AH857">
        <f>(Table134[[#This Row],[Survived]]-AG858)^2</f>
        <v>0.48448797655722153</v>
      </c>
    </row>
    <row r="858" spans="1:34" x14ac:dyDescent="0.35">
      <c r="A858">
        <v>0</v>
      </c>
      <c r="B858" t="s">
        <v>9</v>
      </c>
      <c r="C858">
        <v>2</v>
      </c>
      <c r="D858" t="s">
        <v>10</v>
      </c>
      <c r="E858">
        <v>44</v>
      </c>
      <c r="F858" s="2">
        <v>26</v>
      </c>
      <c r="G858">
        <v>1</v>
      </c>
      <c r="H858">
        <v>0</v>
      </c>
      <c r="I858" s="3">
        <f>Table134[Age]/$E$1</f>
        <v>0.55000000000000004</v>
      </c>
      <c r="J858" s="3">
        <f>LOG10(Table134[Fare] + 1)</f>
        <v>1.4313637641589874</v>
      </c>
      <c r="K858" s="5">
        <v>0</v>
      </c>
      <c r="L858">
        <v>1</v>
      </c>
      <c r="M858">
        <f t="shared" si="65"/>
        <v>1</v>
      </c>
      <c r="N858">
        <f t="shared" si="66"/>
        <v>0</v>
      </c>
      <c r="O858">
        <f>IF(Table134[Sex]="male",1,0)</f>
        <v>0</v>
      </c>
      <c r="P858">
        <v>1</v>
      </c>
      <c r="AC858" s="3">
        <f>SUMPRODUCT(Table134[[#This Row],[SibSp]:[Ones]],$R$4:$AA$4)</f>
        <v>0.1906880552537385</v>
      </c>
      <c r="AD858" s="3">
        <f>SUMPRODUCT(Table134[[#This Row],[SibSp]:[Ones]],$R$5:$AA$5)</f>
        <v>0.11326023936998597</v>
      </c>
      <c r="AE858">
        <f t="shared" si="67"/>
        <v>0.1906880552537385</v>
      </c>
      <c r="AF858">
        <f t="shared" si="68"/>
        <v>0.11326023936998597</v>
      </c>
      <c r="AG858">
        <f t="shared" si="69"/>
        <v>0.30394829462372447</v>
      </c>
      <c r="AH858">
        <f>(Table134[[#This Row],[Survived]]-AG859)^2</f>
        <v>0.1443165931686296</v>
      </c>
    </row>
    <row r="859" spans="1:34" x14ac:dyDescent="0.35">
      <c r="A859">
        <v>1</v>
      </c>
      <c r="B859" t="s">
        <v>9</v>
      </c>
      <c r="C859">
        <v>3</v>
      </c>
      <c r="D859" t="s">
        <v>10</v>
      </c>
      <c r="E859">
        <v>18</v>
      </c>
      <c r="F859" s="2">
        <v>9.35</v>
      </c>
      <c r="G859">
        <v>0</v>
      </c>
      <c r="H859">
        <v>1</v>
      </c>
      <c r="I859" s="3">
        <f>Table134[Age]/$E$1</f>
        <v>0.22500000000000001</v>
      </c>
      <c r="J859" s="3">
        <f>LOG10(Table134[Fare] + 1)</f>
        <v>1.0149403497929366</v>
      </c>
      <c r="K859" s="5">
        <v>0</v>
      </c>
      <c r="L859">
        <v>0</v>
      </c>
      <c r="M859">
        <f t="shared" si="65"/>
        <v>1</v>
      </c>
      <c r="N859">
        <f t="shared" si="66"/>
        <v>0</v>
      </c>
      <c r="O859">
        <f>IF(Table134[Sex]="male",1,0)</f>
        <v>0</v>
      </c>
      <c r="P859">
        <v>1</v>
      </c>
      <c r="AC859" s="3">
        <f>SUMPRODUCT(Table134[[#This Row],[SibSp]:[Ones]],$R$4:$AA$4)</f>
        <v>0.26662999894712269</v>
      </c>
      <c r="AD859" s="3">
        <f>SUMPRODUCT(Table134[[#This Row],[SibSp]:[Ones]],$R$5:$AA$5)</f>
        <v>0.11326023936998597</v>
      </c>
      <c r="AE859">
        <f t="shared" si="67"/>
        <v>0.26662999894712269</v>
      </c>
      <c r="AF859">
        <f t="shared" si="68"/>
        <v>0.11326023936998597</v>
      </c>
      <c r="AG859">
        <f t="shared" si="69"/>
        <v>0.37989023831710866</v>
      </c>
      <c r="AH859">
        <f>(Table134[[#This Row],[Survived]]-AG860)^2</f>
        <v>0.26549914163711186</v>
      </c>
    </row>
    <row r="860" spans="1:34" x14ac:dyDescent="0.35">
      <c r="A860">
        <v>1</v>
      </c>
      <c r="B860" t="s">
        <v>9</v>
      </c>
      <c r="C860">
        <v>1</v>
      </c>
      <c r="D860" t="s">
        <v>10</v>
      </c>
      <c r="E860">
        <v>45</v>
      </c>
      <c r="F860" s="2">
        <v>164.86670000000001</v>
      </c>
      <c r="G860">
        <v>1</v>
      </c>
      <c r="H860">
        <v>1</v>
      </c>
      <c r="I860" s="3">
        <f>Table134[Age]/$E$1</f>
        <v>0.5625</v>
      </c>
      <c r="J860" s="3">
        <f>LOG10(Table134[Fare] + 1)</f>
        <v>2.2197592042409209</v>
      </c>
      <c r="K860" s="5">
        <v>1</v>
      </c>
      <c r="L860">
        <v>0</v>
      </c>
      <c r="M860">
        <f t="shared" si="65"/>
        <v>0</v>
      </c>
      <c r="N860">
        <f t="shared" si="66"/>
        <v>1</v>
      </c>
      <c r="O860">
        <f>IF(Table134[Sex]="male",1,0)</f>
        <v>0</v>
      </c>
      <c r="P860">
        <v>1</v>
      </c>
      <c r="AC860" s="3">
        <f>SUMPRODUCT(Table134[[#This Row],[SibSp]:[Ones]],$R$4:$AA$4)</f>
        <v>0.29752258139102516</v>
      </c>
      <c r="AD860" s="3">
        <f>SUMPRODUCT(Table134[[#This Row],[SibSp]:[Ones]],$R$5:$AA$5)</f>
        <v>0.18721133042044297</v>
      </c>
      <c r="AE860">
        <f t="shared" si="67"/>
        <v>0.29752258139102516</v>
      </c>
      <c r="AF860">
        <f t="shared" si="68"/>
        <v>0.18721133042044297</v>
      </c>
      <c r="AG860">
        <f t="shared" si="69"/>
        <v>0.48473391181146813</v>
      </c>
      <c r="AH860">
        <f>(Table134[[#This Row],[Survived]]-AG861)^2</f>
        <v>0.34952693696168868</v>
      </c>
    </row>
    <row r="861" spans="1:34" x14ac:dyDescent="0.35">
      <c r="A861">
        <v>1</v>
      </c>
      <c r="B861" t="s">
        <v>9</v>
      </c>
      <c r="C861">
        <v>1</v>
      </c>
      <c r="D861" t="s">
        <v>8</v>
      </c>
      <c r="E861">
        <v>51</v>
      </c>
      <c r="F861" s="2">
        <v>26.55</v>
      </c>
      <c r="G861">
        <v>0</v>
      </c>
      <c r="H861">
        <v>0</v>
      </c>
      <c r="I861" s="3">
        <f>Table134[Age]/$E$1</f>
        <v>0.63749999999999996</v>
      </c>
      <c r="J861" s="3">
        <f>LOG10(Table134[Fare] + 1)</f>
        <v>1.4401216031878039</v>
      </c>
      <c r="K861" s="5">
        <v>1</v>
      </c>
      <c r="L861">
        <v>0</v>
      </c>
      <c r="M861">
        <f t="shared" si="65"/>
        <v>0</v>
      </c>
      <c r="N861">
        <f t="shared" si="66"/>
        <v>1</v>
      </c>
      <c r="O861">
        <f>IF(Table134[Sex]="male",1,0)</f>
        <v>1</v>
      </c>
      <c r="P861">
        <v>1</v>
      </c>
      <c r="AC861" s="3">
        <f>SUMPRODUCT(Table134[[#This Row],[SibSp]:[Ones]],$R$4:$AA$4)</f>
        <v>0.22158063769764097</v>
      </c>
      <c r="AD861" s="3">
        <f>SUMPRODUCT(Table134[[#This Row],[SibSp]:[Ones]],$R$5:$AA$5)</f>
        <v>0.18721133042044297</v>
      </c>
      <c r="AE861">
        <f t="shared" si="67"/>
        <v>0.22158063769764097</v>
      </c>
      <c r="AF861">
        <f t="shared" si="68"/>
        <v>0.18721133042044297</v>
      </c>
      <c r="AG861">
        <f t="shared" si="69"/>
        <v>0.40879196811808394</v>
      </c>
      <c r="AH861">
        <f>(Table134[[#This Row],[Survived]]-AG862)^2</f>
        <v>0.21923546936036872</v>
      </c>
    </row>
    <row r="862" spans="1:34" x14ac:dyDescent="0.35">
      <c r="A862">
        <v>1</v>
      </c>
      <c r="B862" t="s">
        <v>11</v>
      </c>
      <c r="C862">
        <v>3</v>
      </c>
      <c r="D862" t="s">
        <v>10</v>
      </c>
      <c r="E862">
        <v>24</v>
      </c>
      <c r="F862" s="2">
        <v>19.258299999999998</v>
      </c>
      <c r="G862">
        <v>0</v>
      </c>
      <c r="H862">
        <v>3</v>
      </c>
      <c r="I862" s="3">
        <f>Table134[Age]/$E$1</f>
        <v>0.3</v>
      </c>
      <c r="J862" s="3">
        <f>LOG10(Table134[Fare] + 1)</f>
        <v>1.3066029982011584</v>
      </c>
      <c r="K862" s="5">
        <v>0</v>
      </c>
      <c r="L862">
        <v>0</v>
      </c>
      <c r="M862">
        <f t="shared" si="65"/>
        <v>1</v>
      </c>
      <c r="N862">
        <f t="shared" si="66"/>
        <v>0</v>
      </c>
      <c r="O862">
        <f>IF(Table134[Sex]="male",1,0)</f>
        <v>0</v>
      </c>
      <c r="P862">
        <v>1</v>
      </c>
      <c r="AC862" s="3">
        <f>SUMPRODUCT(Table134[[#This Row],[SibSp]:[Ones]],$R$4:$AA$4)</f>
        <v>0.41851388633389103</v>
      </c>
      <c r="AD862" s="3">
        <f>SUMPRODUCT(Table134[[#This Row],[SibSp]:[Ones]],$R$5:$AA$5)</f>
        <v>0.11326023936998597</v>
      </c>
      <c r="AE862">
        <f t="shared" si="67"/>
        <v>0.41851388633389103</v>
      </c>
      <c r="AF862">
        <f t="shared" si="68"/>
        <v>0.11326023936998597</v>
      </c>
      <c r="AG862">
        <f t="shared" si="69"/>
        <v>0.53177412570387705</v>
      </c>
      <c r="AH862">
        <f>(Table134[[#This Row],[Survived]]-AG863)^2</f>
        <v>0.48448797655722153</v>
      </c>
    </row>
    <row r="863" spans="1:34" x14ac:dyDescent="0.35">
      <c r="A863">
        <v>0</v>
      </c>
      <c r="B863" t="s">
        <v>11</v>
      </c>
      <c r="C863">
        <v>3</v>
      </c>
      <c r="D863" t="s">
        <v>8</v>
      </c>
      <c r="F863" s="2">
        <v>7.2291999999999996</v>
      </c>
      <c r="G863">
        <v>0</v>
      </c>
      <c r="H863">
        <v>0</v>
      </c>
      <c r="I863" s="3">
        <f>Table134[Age]/$E$1</f>
        <v>0</v>
      </c>
      <c r="J863" s="3">
        <f>LOG10(Table134[Fare] + 1)</f>
        <v>0.91535761741483168</v>
      </c>
      <c r="K863" s="5">
        <v>0</v>
      </c>
      <c r="L863">
        <v>0</v>
      </c>
      <c r="M863">
        <f t="shared" si="65"/>
        <v>1</v>
      </c>
      <c r="N863">
        <f t="shared" si="66"/>
        <v>0</v>
      </c>
      <c r="O863">
        <f>IF(Table134[Sex]="male",1,0)</f>
        <v>1</v>
      </c>
      <c r="P863">
        <v>1</v>
      </c>
      <c r="AC863" s="3">
        <f>SUMPRODUCT(Table134[[#This Row],[SibSp]:[Ones]],$R$4:$AA$4)</f>
        <v>0.1906880552537385</v>
      </c>
      <c r="AD863" s="3">
        <f>SUMPRODUCT(Table134[[#This Row],[SibSp]:[Ones]],$R$5:$AA$5)</f>
        <v>0.11326023936998597</v>
      </c>
      <c r="AE863">
        <f t="shared" si="67"/>
        <v>0.1906880552537385</v>
      </c>
      <c r="AF863">
        <f t="shared" si="68"/>
        <v>0.11326023936998597</v>
      </c>
      <c r="AG863">
        <f t="shared" si="69"/>
        <v>0.30394829462372447</v>
      </c>
      <c r="AH863">
        <f>(Table134[[#This Row],[Survived]]-AG864)^2</f>
        <v>9.2384565804670415E-2</v>
      </c>
    </row>
    <row r="864" spans="1:34" x14ac:dyDescent="0.35">
      <c r="A864">
        <v>0</v>
      </c>
      <c r="B864" t="s">
        <v>9</v>
      </c>
      <c r="C864">
        <v>3</v>
      </c>
      <c r="D864" t="s">
        <v>8</v>
      </c>
      <c r="E864">
        <v>41</v>
      </c>
      <c r="F864" s="2">
        <v>14.1083</v>
      </c>
      <c r="G864">
        <v>2</v>
      </c>
      <c r="H864">
        <v>0</v>
      </c>
      <c r="I864" s="3">
        <f>Table134[Age]/$E$1</f>
        <v>0.51249999999999996</v>
      </c>
      <c r="J864" s="3">
        <f>LOG10(Table134[Fare] + 1)</f>
        <v>1.1792155998681575</v>
      </c>
      <c r="K864" s="5">
        <v>0</v>
      </c>
      <c r="L864">
        <v>0</v>
      </c>
      <c r="M864">
        <f t="shared" si="65"/>
        <v>1</v>
      </c>
      <c r="N864">
        <f t="shared" si="66"/>
        <v>0</v>
      </c>
      <c r="O864">
        <f>IF(Table134[Sex]="male",1,0)</f>
        <v>1</v>
      </c>
      <c r="P864">
        <v>1</v>
      </c>
      <c r="AC864" s="3">
        <f>SUMPRODUCT(Table134[[#This Row],[SibSp]:[Ones]],$R$4:$AA$4)</f>
        <v>0.1906880552537385</v>
      </c>
      <c r="AD864" s="3">
        <f>SUMPRODUCT(Table134[[#This Row],[SibSp]:[Ones]],$R$5:$AA$5)</f>
        <v>0.11326023936998597</v>
      </c>
      <c r="AE864">
        <f t="shared" si="67"/>
        <v>0.1906880552537385</v>
      </c>
      <c r="AF864">
        <f t="shared" si="68"/>
        <v>0.11326023936998597</v>
      </c>
      <c r="AG864">
        <f t="shared" si="69"/>
        <v>0.30394829462372447</v>
      </c>
      <c r="AH864">
        <f>(Table134[[#This Row],[Survived]]-AG865)^2</f>
        <v>9.2384565804670415E-2</v>
      </c>
    </row>
    <row r="865" spans="1:34" x14ac:dyDescent="0.35">
      <c r="A865">
        <v>0</v>
      </c>
      <c r="B865" t="s">
        <v>9</v>
      </c>
      <c r="C865">
        <v>2</v>
      </c>
      <c r="D865" t="s">
        <v>8</v>
      </c>
      <c r="E865">
        <v>21</v>
      </c>
      <c r="F865" s="2">
        <v>11.5</v>
      </c>
      <c r="G865">
        <v>1</v>
      </c>
      <c r="H865">
        <v>0</v>
      </c>
      <c r="I865" s="3">
        <f>Table134[Age]/$E$1</f>
        <v>0.26250000000000001</v>
      </c>
      <c r="J865" s="3">
        <f>LOG10(Table134[Fare] + 1)</f>
        <v>1.0969100130080565</v>
      </c>
      <c r="K865" s="5">
        <v>0</v>
      </c>
      <c r="L865">
        <v>1</v>
      </c>
      <c r="M865">
        <f t="shared" si="65"/>
        <v>1</v>
      </c>
      <c r="N865">
        <f t="shared" si="66"/>
        <v>0</v>
      </c>
      <c r="O865">
        <f>IF(Table134[Sex]="male",1,0)</f>
        <v>1</v>
      </c>
      <c r="P865">
        <v>1</v>
      </c>
      <c r="AC865" s="3">
        <f>SUMPRODUCT(Table134[[#This Row],[SibSp]:[Ones]],$R$4:$AA$4)</f>
        <v>0.1906880552537385</v>
      </c>
      <c r="AD865" s="3">
        <f>SUMPRODUCT(Table134[[#This Row],[SibSp]:[Ones]],$R$5:$AA$5)</f>
        <v>0.11326023936998597</v>
      </c>
      <c r="AE865">
        <f t="shared" si="67"/>
        <v>0.1906880552537385</v>
      </c>
      <c r="AF865">
        <f t="shared" si="68"/>
        <v>0.11326023936998597</v>
      </c>
      <c r="AG865">
        <f t="shared" si="69"/>
        <v>0.30394829462372447</v>
      </c>
      <c r="AH865">
        <f>(Table134[[#This Row],[Survived]]-AG866)^2</f>
        <v>0.1892208740492948</v>
      </c>
    </row>
    <row r="866" spans="1:34" x14ac:dyDescent="0.35">
      <c r="A866">
        <v>1</v>
      </c>
      <c r="B866" t="s">
        <v>9</v>
      </c>
      <c r="C866">
        <v>1</v>
      </c>
      <c r="D866" t="s">
        <v>10</v>
      </c>
      <c r="E866">
        <v>48</v>
      </c>
      <c r="F866" s="2">
        <v>25.929200000000002</v>
      </c>
      <c r="G866">
        <v>0</v>
      </c>
      <c r="H866">
        <v>0</v>
      </c>
      <c r="I866" s="3">
        <f>Table134[Age]/$E$1</f>
        <v>0.6</v>
      </c>
      <c r="J866" s="3">
        <f>LOG10(Table134[Fare] + 1)</f>
        <v>1.4302234517870693</v>
      </c>
      <c r="K866" s="5">
        <v>1</v>
      </c>
      <c r="L866">
        <v>0</v>
      </c>
      <c r="M866">
        <f t="shared" si="65"/>
        <v>1</v>
      </c>
      <c r="N866">
        <f t="shared" si="66"/>
        <v>0</v>
      </c>
      <c r="O866">
        <f>IF(Table134[Sex]="male",1,0)</f>
        <v>0</v>
      </c>
      <c r="P866">
        <v>1</v>
      </c>
      <c r="AC866" s="3">
        <f>SUMPRODUCT(Table134[[#This Row],[SibSp]:[Ones]],$R$4:$AA$4)</f>
        <v>0.24535070342085169</v>
      </c>
      <c r="AD866" s="3">
        <f>SUMPRODUCT(Table134[[#This Row],[SibSp]:[Ones]],$R$5:$AA$5)</f>
        <v>0.18964455408122133</v>
      </c>
      <c r="AE866">
        <f t="shared" si="67"/>
        <v>0.24535070342085169</v>
      </c>
      <c r="AF866">
        <f t="shared" si="68"/>
        <v>0.18964455408122133</v>
      </c>
      <c r="AG866">
        <f t="shared" si="69"/>
        <v>0.43499525750207302</v>
      </c>
      <c r="AH866">
        <f>(Table134[[#This Row],[Survived]]-AG867)^2</f>
        <v>0.29611861413546142</v>
      </c>
    </row>
    <row r="867" spans="1:34" x14ac:dyDescent="0.35">
      <c r="A867">
        <v>0</v>
      </c>
      <c r="B867" t="s">
        <v>9</v>
      </c>
      <c r="C867">
        <v>3</v>
      </c>
      <c r="D867" t="s">
        <v>10</v>
      </c>
      <c r="F867" s="2">
        <v>69.55</v>
      </c>
      <c r="G867">
        <v>8</v>
      </c>
      <c r="H867">
        <v>2</v>
      </c>
      <c r="I867" s="3">
        <f>Table134[Age]/$E$1</f>
        <v>0</v>
      </c>
      <c r="J867" s="3">
        <f>LOG10(Table134[Fare] + 1)</f>
        <v>1.8484970180903666</v>
      </c>
      <c r="K867" s="5">
        <v>0</v>
      </c>
      <c r="L867">
        <v>0</v>
      </c>
      <c r="M867">
        <f t="shared" si="65"/>
        <v>1</v>
      </c>
      <c r="N867">
        <f t="shared" si="66"/>
        <v>0</v>
      </c>
      <c r="O867">
        <f>IF(Table134[Sex]="male",1,0)</f>
        <v>0</v>
      </c>
      <c r="P867">
        <v>1</v>
      </c>
      <c r="AC867" s="3">
        <f>SUMPRODUCT(Table134[[#This Row],[SibSp]:[Ones]],$R$4:$AA$4)</f>
        <v>0.34257194264050683</v>
      </c>
      <c r="AD867" s="3">
        <f>SUMPRODUCT(Table134[[#This Row],[SibSp]:[Ones]],$R$5:$AA$5)</f>
        <v>0.11326023936998597</v>
      </c>
      <c r="AE867">
        <f t="shared" si="67"/>
        <v>0.34257194264050683</v>
      </c>
      <c r="AF867">
        <f t="shared" si="68"/>
        <v>0.11326023936998597</v>
      </c>
      <c r="AG867">
        <f t="shared" si="69"/>
        <v>0.4558321820104928</v>
      </c>
      <c r="AH867">
        <f>(Table134[[#This Row],[Survived]]-AG868)^2</f>
        <v>7.714228793562064E-2</v>
      </c>
    </row>
    <row r="868" spans="1:34" x14ac:dyDescent="0.35">
      <c r="A868">
        <v>0</v>
      </c>
      <c r="B868" t="s">
        <v>9</v>
      </c>
      <c r="C868">
        <v>2</v>
      </c>
      <c r="D868" t="s">
        <v>8</v>
      </c>
      <c r="E868">
        <v>24</v>
      </c>
      <c r="F868" s="2">
        <v>13</v>
      </c>
      <c r="G868">
        <v>0</v>
      </c>
      <c r="H868">
        <v>0</v>
      </c>
      <c r="I868" s="3">
        <f>Table134[Age]/$E$1</f>
        <v>0.3</v>
      </c>
      <c r="J868" s="3">
        <f>LOG10(Table134[Fare] + 1)</f>
        <v>1.146128035678238</v>
      </c>
      <c r="K868" s="5">
        <v>0</v>
      </c>
      <c r="L868">
        <v>1</v>
      </c>
      <c r="M868">
        <f t="shared" si="65"/>
        <v>0</v>
      </c>
      <c r="N868">
        <f t="shared" si="66"/>
        <v>1</v>
      </c>
      <c r="O868">
        <f>IF(Table134[Sex]="male",1,0)</f>
        <v>1</v>
      </c>
      <c r="P868">
        <v>1</v>
      </c>
      <c r="AC868" s="3">
        <f>SUMPRODUCT(Table134[[#This Row],[SibSp]:[Ones]],$R$4:$AA$4)</f>
        <v>0.16691798953052778</v>
      </c>
      <c r="AD868" s="3">
        <f>SUMPRODUCT(Table134[[#This Row],[SibSp]:[Ones]],$R$5:$AA$5)</f>
        <v>0.11082701570920761</v>
      </c>
      <c r="AE868">
        <f t="shared" si="67"/>
        <v>0.16691798953052778</v>
      </c>
      <c r="AF868">
        <f t="shared" si="68"/>
        <v>0.11082701570920761</v>
      </c>
      <c r="AG868">
        <f t="shared" si="69"/>
        <v>0.27774500523973539</v>
      </c>
      <c r="AH868">
        <f>(Table134[[#This Row],[Survived]]-AG869)^2</f>
        <v>9.2384565804670415E-2</v>
      </c>
    </row>
    <row r="869" spans="1:34" x14ac:dyDescent="0.35">
      <c r="A869">
        <v>1</v>
      </c>
      <c r="B869" t="s">
        <v>9</v>
      </c>
      <c r="C869">
        <v>2</v>
      </c>
      <c r="D869" t="s">
        <v>10</v>
      </c>
      <c r="E869">
        <v>42</v>
      </c>
      <c r="F869" s="2">
        <v>13</v>
      </c>
      <c r="G869">
        <v>0</v>
      </c>
      <c r="H869">
        <v>0</v>
      </c>
      <c r="I869" s="3">
        <f>Table134[Age]/$E$1</f>
        <v>0.52500000000000002</v>
      </c>
      <c r="J869" s="3">
        <f>LOG10(Table134[Fare] + 1)</f>
        <v>1.146128035678238</v>
      </c>
      <c r="K869" s="5">
        <v>0</v>
      </c>
      <c r="L869">
        <v>1</v>
      </c>
      <c r="M869">
        <f t="shared" si="65"/>
        <v>1</v>
      </c>
      <c r="N869">
        <f t="shared" si="66"/>
        <v>0</v>
      </c>
      <c r="O869">
        <f>IF(Table134[Sex]="male",1,0)</f>
        <v>0</v>
      </c>
      <c r="P869">
        <v>1</v>
      </c>
      <c r="AC869" s="3">
        <f>SUMPRODUCT(Table134[[#This Row],[SibSp]:[Ones]],$R$4:$AA$4)</f>
        <v>0.1906880552537385</v>
      </c>
      <c r="AD869" s="3">
        <f>SUMPRODUCT(Table134[[#This Row],[SibSp]:[Ones]],$R$5:$AA$5)</f>
        <v>0.11326023936998597</v>
      </c>
      <c r="AE869">
        <f t="shared" si="67"/>
        <v>0.1906880552537385</v>
      </c>
      <c r="AF869">
        <f t="shared" si="68"/>
        <v>0.11326023936998597</v>
      </c>
      <c r="AG869">
        <f t="shared" si="69"/>
        <v>0.30394829462372447</v>
      </c>
      <c r="AH869">
        <f>(Table134[[#This Row],[Survived]]-AG870)^2</f>
        <v>0.48448797655722153</v>
      </c>
    </row>
    <row r="870" spans="1:34" x14ac:dyDescent="0.35">
      <c r="A870">
        <v>1</v>
      </c>
      <c r="B870" t="s">
        <v>11</v>
      </c>
      <c r="C870">
        <v>2</v>
      </c>
      <c r="D870" t="s">
        <v>10</v>
      </c>
      <c r="E870">
        <v>27</v>
      </c>
      <c r="F870" s="2">
        <v>13.8583</v>
      </c>
      <c r="G870">
        <v>1</v>
      </c>
      <c r="H870">
        <v>0</v>
      </c>
      <c r="I870" s="3">
        <f>Table134[Age]/$E$1</f>
        <v>0.33750000000000002</v>
      </c>
      <c r="J870" s="3">
        <f>LOG10(Table134[Fare] + 1)</f>
        <v>1.1719691228260605</v>
      </c>
      <c r="K870" s="5">
        <v>0</v>
      </c>
      <c r="L870">
        <v>1</v>
      </c>
      <c r="M870">
        <f t="shared" si="65"/>
        <v>1</v>
      </c>
      <c r="N870">
        <f t="shared" si="66"/>
        <v>0</v>
      </c>
      <c r="O870">
        <f>IF(Table134[Sex]="male",1,0)</f>
        <v>0</v>
      </c>
      <c r="P870">
        <v>1</v>
      </c>
      <c r="AC870" s="3">
        <f>SUMPRODUCT(Table134[[#This Row],[SibSp]:[Ones]],$R$4:$AA$4)</f>
        <v>0.1906880552537385</v>
      </c>
      <c r="AD870" s="3">
        <f>SUMPRODUCT(Table134[[#This Row],[SibSp]:[Ones]],$R$5:$AA$5)</f>
        <v>0.11326023936998597</v>
      </c>
      <c r="AE870">
        <f t="shared" si="67"/>
        <v>0.1906880552537385</v>
      </c>
      <c r="AF870">
        <f t="shared" si="68"/>
        <v>0.11326023936998597</v>
      </c>
      <c r="AG870">
        <f t="shared" si="69"/>
        <v>0.30394829462372447</v>
      </c>
      <c r="AH870">
        <f>(Table134[[#This Row],[Survived]]-AG871)^2</f>
        <v>0.31923035904514879</v>
      </c>
    </row>
    <row r="871" spans="1:34" x14ac:dyDescent="0.35">
      <c r="A871">
        <v>0</v>
      </c>
      <c r="B871" t="s">
        <v>9</v>
      </c>
      <c r="C871">
        <v>1</v>
      </c>
      <c r="D871" t="s">
        <v>8</v>
      </c>
      <c r="E871">
        <v>31</v>
      </c>
      <c r="F871" s="2">
        <v>50.495800000000003</v>
      </c>
      <c r="G871">
        <v>0</v>
      </c>
      <c r="H871">
        <v>0</v>
      </c>
      <c r="I871" s="3">
        <f>Table134[Age]/$E$1</f>
        <v>0.38750000000000001</v>
      </c>
      <c r="J871" s="3">
        <f>LOG10(Table134[Fare] + 1)</f>
        <v>1.7117718094061185</v>
      </c>
      <c r="K871" s="5">
        <v>1</v>
      </c>
      <c r="L871">
        <v>0</v>
      </c>
      <c r="M871">
        <f t="shared" si="65"/>
        <v>1</v>
      </c>
      <c r="N871">
        <f t="shared" si="66"/>
        <v>0</v>
      </c>
      <c r="O871">
        <f>IF(Table134[Sex]="male",1,0)</f>
        <v>1</v>
      </c>
      <c r="P871">
        <v>1</v>
      </c>
      <c r="AC871" s="3">
        <f>SUMPRODUCT(Table134[[#This Row],[SibSp]:[Ones]],$R$4:$AA$4)</f>
        <v>0.24535070342085169</v>
      </c>
      <c r="AD871" s="3">
        <f>SUMPRODUCT(Table134[[#This Row],[SibSp]:[Ones]],$R$5:$AA$5)</f>
        <v>0.18964455408122133</v>
      </c>
      <c r="AE871">
        <f t="shared" si="67"/>
        <v>0.24535070342085169</v>
      </c>
      <c r="AF871">
        <f t="shared" si="68"/>
        <v>0.18964455408122133</v>
      </c>
      <c r="AG871">
        <f t="shared" si="69"/>
        <v>0.43499525750207302</v>
      </c>
      <c r="AH871">
        <f>(Table134[[#This Row],[Survived]]-AG872)^2</f>
        <v>9.2384565804670415E-2</v>
      </c>
    </row>
    <row r="872" spans="1:34" x14ac:dyDescent="0.35">
      <c r="A872">
        <v>0</v>
      </c>
      <c r="B872" t="s">
        <v>9</v>
      </c>
      <c r="C872">
        <v>3</v>
      </c>
      <c r="D872" t="s">
        <v>8</v>
      </c>
      <c r="F872" s="2">
        <v>9.5</v>
      </c>
      <c r="G872">
        <v>0</v>
      </c>
      <c r="H872">
        <v>0</v>
      </c>
      <c r="I872" s="3">
        <f>Table134[Age]/$E$1</f>
        <v>0</v>
      </c>
      <c r="J872" s="3">
        <f>LOG10(Table134[Fare] + 1)</f>
        <v>1.0211892990699381</v>
      </c>
      <c r="K872" s="5">
        <v>0</v>
      </c>
      <c r="L872">
        <v>0</v>
      </c>
      <c r="M872">
        <f t="shared" si="65"/>
        <v>1</v>
      </c>
      <c r="N872">
        <f t="shared" si="66"/>
        <v>0</v>
      </c>
      <c r="O872">
        <f>IF(Table134[Sex]="male",1,0)</f>
        <v>1</v>
      </c>
      <c r="P872">
        <v>1</v>
      </c>
      <c r="AC872" s="3">
        <f>SUMPRODUCT(Table134[[#This Row],[SibSp]:[Ones]],$R$4:$AA$4)</f>
        <v>0.1906880552537385</v>
      </c>
      <c r="AD872" s="3">
        <f>SUMPRODUCT(Table134[[#This Row],[SibSp]:[Ones]],$R$5:$AA$5)</f>
        <v>0.11326023936998597</v>
      </c>
      <c r="AE872">
        <f t="shared" si="67"/>
        <v>0.1906880552537385</v>
      </c>
      <c r="AF872">
        <f t="shared" si="68"/>
        <v>0.11326023936998597</v>
      </c>
      <c r="AG872">
        <f t="shared" si="69"/>
        <v>0.30394829462372447</v>
      </c>
      <c r="AH872">
        <f>(Table134[[#This Row],[Survived]]-AG873)^2</f>
        <v>0.1443165931686296</v>
      </c>
    </row>
    <row r="873" spans="1:34" x14ac:dyDescent="0.35">
      <c r="A873">
        <v>1</v>
      </c>
      <c r="B873" t="s">
        <v>9</v>
      </c>
      <c r="C873">
        <v>3</v>
      </c>
      <c r="D873" t="s">
        <v>8</v>
      </c>
      <c r="E873">
        <v>4</v>
      </c>
      <c r="F873" s="2">
        <v>11.1333</v>
      </c>
      <c r="G873">
        <v>1</v>
      </c>
      <c r="H873">
        <v>1</v>
      </c>
      <c r="I873" s="3">
        <f>Table134[Age]/$E$1</f>
        <v>0.05</v>
      </c>
      <c r="J873" s="3">
        <f>LOG10(Table134[Fare] + 1)</f>
        <v>1.0839789358110461</v>
      </c>
      <c r="K873" s="5">
        <v>0</v>
      </c>
      <c r="L873">
        <v>0</v>
      </c>
      <c r="M873">
        <f t="shared" si="65"/>
        <v>1</v>
      </c>
      <c r="N873">
        <f t="shared" si="66"/>
        <v>0</v>
      </c>
      <c r="O873">
        <f>IF(Table134[Sex]="male",1,0)</f>
        <v>1</v>
      </c>
      <c r="P873">
        <v>1</v>
      </c>
      <c r="AC873" s="3">
        <f>SUMPRODUCT(Table134[[#This Row],[SibSp]:[Ones]],$R$4:$AA$4)</f>
        <v>0.26662999894712269</v>
      </c>
      <c r="AD873" s="3">
        <f>SUMPRODUCT(Table134[[#This Row],[SibSp]:[Ones]],$R$5:$AA$5)</f>
        <v>0.11326023936998597</v>
      </c>
      <c r="AE873">
        <f t="shared" si="67"/>
        <v>0.26662999894712269</v>
      </c>
      <c r="AF873">
        <f t="shared" si="68"/>
        <v>0.11326023936998597</v>
      </c>
      <c r="AG873">
        <f t="shared" si="69"/>
        <v>0.37989023831710866</v>
      </c>
      <c r="AH873">
        <f>(Table134[[#This Row],[Survived]]-AG874)^2</f>
        <v>0.48448797655722153</v>
      </c>
    </row>
    <row r="874" spans="1:34" x14ac:dyDescent="0.35">
      <c r="A874">
        <v>0</v>
      </c>
      <c r="B874" t="s">
        <v>9</v>
      </c>
      <c r="C874">
        <v>3</v>
      </c>
      <c r="D874" t="s">
        <v>8</v>
      </c>
      <c r="E874">
        <v>26</v>
      </c>
      <c r="F874" s="2">
        <v>7.8958000000000004</v>
      </c>
      <c r="G874">
        <v>0</v>
      </c>
      <c r="H874">
        <v>0</v>
      </c>
      <c r="I874" s="3">
        <f>Table134[Age]/$E$1</f>
        <v>0.32500000000000001</v>
      </c>
      <c r="J874" s="3">
        <f>LOG10(Table134[Fare] + 1)</f>
        <v>0.94918501031343461</v>
      </c>
      <c r="K874" s="5">
        <v>0</v>
      </c>
      <c r="L874">
        <v>0</v>
      </c>
      <c r="M874">
        <f t="shared" si="65"/>
        <v>1</v>
      </c>
      <c r="N874">
        <f t="shared" si="66"/>
        <v>0</v>
      </c>
      <c r="O874">
        <f>IF(Table134[Sex]="male",1,0)</f>
        <v>1</v>
      </c>
      <c r="P874">
        <v>1</v>
      </c>
      <c r="AC874" s="3">
        <f>SUMPRODUCT(Table134[[#This Row],[SibSp]:[Ones]],$R$4:$AA$4)</f>
        <v>0.1906880552537385</v>
      </c>
      <c r="AD874" s="3">
        <f>SUMPRODUCT(Table134[[#This Row],[SibSp]:[Ones]],$R$5:$AA$5)</f>
        <v>0.11326023936998597</v>
      </c>
      <c r="AE874">
        <f t="shared" si="67"/>
        <v>0.1906880552537385</v>
      </c>
      <c r="AF874">
        <f t="shared" si="68"/>
        <v>0.11326023936998597</v>
      </c>
      <c r="AG874">
        <f t="shared" si="69"/>
        <v>0.30394829462372447</v>
      </c>
      <c r="AH874">
        <f>(Table134[[#This Row],[Survived]]-AG875)^2</f>
        <v>0.26105682356544707</v>
      </c>
    </row>
    <row r="875" spans="1:34" x14ac:dyDescent="0.35">
      <c r="A875">
        <v>1</v>
      </c>
      <c r="B875" t="s">
        <v>9</v>
      </c>
      <c r="C875">
        <v>1</v>
      </c>
      <c r="D875" t="s">
        <v>10</v>
      </c>
      <c r="E875">
        <v>47</v>
      </c>
      <c r="F875" s="2">
        <v>52.554200000000002</v>
      </c>
      <c r="G875">
        <v>1</v>
      </c>
      <c r="H875">
        <v>1</v>
      </c>
      <c r="I875" s="3">
        <f>Table134[Age]/$E$1</f>
        <v>0.58750000000000002</v>
      </c>
      <c r="J875" s="3">
        <f>LOG10(Table134[Fare] + 1)</f>
        <v>1.7287935361444735</v>
      </c>
      <c r="K875" s="5">
        <v>1</v>
      </c>
      <c r="L875">
        <v>0</v>
      </c>
      <c r="M875">
        <f t="shared" si="65"/>
        <v>1</v>
      </c>
      <c r="N875">
        <f t="shared" si="66"/>
        <v>0</v>
      </c>
      <c r="O875">
        <f>IF(Table134[Sex]="male",1,0)</f>
        <v>0</v>
      </c>
      <c r="P875">
        <v>1</v>
      </c>
      <c r="AC875" s="3">
        <f>SUMPRODUCT(Table134[[#This Row],[SibSp]:[Ones]],$R$4:$AA$4)</f>
        <v>0.32129264711423589</v>
      </c>
      <c r="AD875" s="3">
        <f>SUMPRODUCT(Table134[[#This Row],[SibSp]:[Ones]],$R$5:$AA$5)</f>
        <v>0.18964455408122133</v>
      </c>
      <c r="AE875">
        <f t="shared" si="67"/>
        <v>0.32129264711423589</v>
      </c>
      <c r="AF875">
        <f t="shared" si="68"/>
        <v>0.18964455408122133</v>
      </c>
      <c r="AG875">
        <f t="shared" si="69"/>
        <v>0.51093720119545716</v>
      </c>
      <c r="AH875">
        <f>(Table134[[#This Row],[Survived]]-AG876)^2</f>
        <v>0.34952693696168868</v>
      </c>
    </row>
    <row r="876" spans="1:34" x14ac:dyDescent="0.35">
      <c r="A876">
        <v>0</v>
      </c>
      <c r="B876" t="s">
        <v>9</v>
      </c>
      <c r="C876">
        <v>1</v>
      </c>
      <c r="D876" t="s">
        <v>8</v>
      </c>
      <c r="E876">
        <v>33</v>
      </c>
      <c r="F876" s="2">
        <v>5</v>
      </c>
      <c r="G876">
        <v>0</v>
      </c>
      <c r="H876">
        <v>0</v>
      </c>
      <c r="I876" s="3">
        <f>Table134[Age]/$E$1</f>
        <v>0.41249999999999998</v>
      </c>
      <c r="J876" s="3">
        <f>LOG10(Table134[Fare] + 1)</f>
        <v>0.77815125038364363</v>
      </c>
      <c r="K876" s="5">
        <v>1</v>
      </c>
      <c r="L876">
        <v>0</v>
      </c>
      <c r="M876">
        <f t="shared" si="65"/>
        <v>0</v>
      </c>
      <c r="N876">
        <f t="shared" si="66"/>
        <v>1</v>
      </c>
      <c r="O876">
        <f>IF(Table134[Sex]="male",1,0)</f>
        <v>1</v>
      </c>
      <c r="P876">
        <v>1</v>
      </c>
      <c r="AC876" s="3">
        <f>SUMPRODUCT(Table134[[#This Row],[SibSp]:[Ones]],$R$4:$AA$4)</f>
        <v>0.22158063769764097</v>
      </c>
      <c r="AD876" s="3">
        <f>SUMPRODUCT(Table134[[#This Row],[SibSp]:[Ones]],$R$5:$AA$5)</f>
        <v>0.18721133042044297</v>
      </c>
      <c r="AE876">
        <f t="shared" si="67"/>
        <v>0.22158063769764097</v>
      </c>
      <c r="AF876">
        <f t="shared" si="68"/>
        <v>0.18721133042044297</v>
      </c>
      <c r="AG876">
        <f t="shared" si="69"/>
        <v>0.40879196811808394</v>
      </c>
      <c r="AH876">
        <f>(Table134[[#This Row],[Survived]]-AG877)^2</f>
        <v>7.714228793562064E-2</v>
      </c>
    </row>
    <row r="877" spans="1:34" x14ac:dyDescent="0.35">
      <c r="A877">
        <v>0</v>
      </c>
      <c r="B877" t="s">
        <v>9</v>
      </c>
      <c r="C877">
        <v>3</v>
      </c>
      <c r="D877" t="s">
        <v>8</v>
      </c>
      <c r="E877">
        <v>47</v>
      </c>
      <c r="F877" s="2">
        <v>9</v>
      </c>
      <c r="G877">
        <v>0</v>
      </c>
      <c r="H877">
        <v>0</v>
      </c>
      <c r="I877" s="3">
        <f>Table134[Age]/$E$1</f>
        <v>0.58750000000000002</v>
      </c>
      <c r="J877" s="3">
        <f>LOG10(Table134[Fare] + 1)</f>
        <v>1</v>
      </c>
      <c r="K877" s="5">
        <v>0</v>
      </c>
      <c r="L877">
        <v>0</v>
      </c>
      <c r="M877">
        <f t="shared" si="65"/>
        <v>0</v>
      </c>
      <c r="N877">
        <f t="shared" si="66"/>
        <v>1</v>
      </c>
      <c r="O877">
        <f>IF(Table134[Sex]="male",1,0)</f>
        <v>1</v>
      </c>
      <c r="P877">
        <v>1</v>
      </c>
      <c r="AC877" s="3">
        <f>SUMPRODUCT(Table134[[#This Row],[SibSp]:[Ones]],$R$4:$AA$4)</f>
        <v>0.16691798953052778</v>
      </c>
      <c r="AD877" s="3">
        <f>SUMPRODUCT(Table134[[#This Row],[SibSp]:[Ones]],$R$5:$AA$5)</f>
        <v>0.11082701570920761</v>
      </c>
      <c r="AE877">
        <f t="shared" si="67"/>
        <v>0.16691798953052778</v>
      </c>
      <c r="AF877">
        <f t="shared" si="68"/>
        <v>0.11082701570920761</v>
      </c>
      <c r="AG877">
        <f t="shared" si="69"/>
        <v>0.27774500523973539</v>
      </c>
      <c r="AH877">
        <f>(Table134[[#This Row],[Survived]]-AG878)^2</f>
        <v>9.2384565804670415E-2</v>
      </c>
    </row>
    <row r="878" spans="1:34" x14ac:dyDescent="0.35">
      <c r="A878">
        <v>1</v>
      </c>
      <c r="B878" t="s">
        <v>11</v>
      </c>
      <c r="C878">
        <v>2</v>
      </c>
      <c r="D878" t="s">
        <v>10</v>
      </c>
      <c r="E878">
        <v>28</v>
      </c>
      <c r="F878" s="2">
        <v>24</v>
      </c>
      <c r="G878">
        <v>1</v>
      </c>
      <c r="H878">
        <v>0</v>
      </c>
      <c r="I878" s="3">
        <f>Table134[Age]/$E$1</f>
        <v>0.35</v>
      </c>
      <c r="J878" s="3">
        <f>LOG10(Table134[Fare] + 1)</f>
        <v>1.3979400086720377</v>
      </c>
      <c r="K878" s="5">
        <v>0</v>
      </c>
      <c r="L878">
        <v>1</v>
      </c>
      <c r="M878">
        <f t="shared" si="65"/>
        <v>1</v>
      </c>
      <c r="N878">
        <f t="shared" si="66"/>
        <v>0</v>
      </c>
      <c r="O878">
        <f>IF(Table134[Sex]="male",1,0)</f>
        <v>0</v>
      </c>
      <c r="P878">
        <v>1</v>
      </c>
      <c r="AC878" s="3">
        <f>SUMPRODUCT(Table134[[#This Row],[SibSp]:[Ones]],$R$4:$AA$4)</f>
        <v>0.1906880552537385</v>
      </c>
      <c r="AD878" s="3">
        <f>SUMPRODUCT(Table134[[#This Row],[SibSp]:[Ones]],$R$5:$AA$5)</f>
        <v>0.11326023936998597</v>
      </c>
      <c r="AE878">
        <f t="shared" si="67"/>
        <v>0.1906880552537385</v>
      </c>
      <c r="AF878">
        <f t="shared" si="68"/>
        <v>0.11326023936998597</v>
      </c>
      <c r="AG878">
        <f t="shared" si="69"/>
        <v>0.30394829462372447</v>
      </c>
      <c r="AH878">
        <f>(Table134[[#This Row],[Survived]]-AG879)^2</f>
        <v>0.48448797655722153</v>
      </c>
    </row>
    <row r="879" spans="1:34" x14ac:dyDescent="0.35">
      <c r="A879">
        <v>1</v>
      </c>
      <c r="B879" t="s">
        <v>11</v>
      </c>
      <c r="C879">
        <v>3</v>
      </c>
      <c r="D879" t="s">
        <v>10</v>
      </c>
      <c r="E879">
        <v>15</v>
      </c>
      <c r="F879" s="2">
        <v>7.2249999999999996</v>
      </c>
      <c r="G879">
        <v>0</v>
      </c>
      <c r="H879">
        <v>0</v>
      </c>
      <c r="I879" s="3">
        <f>Table134[Age]/$E$1</f>
        <v>0.1875</v>
      </c>
      <c r="J879" s="3">
        <f>LOG10(Table134[Fare] + 1)</f>
        <v>0.91513590662201194</v>
      </c>
      <c r="K879" s="5">
        <v>0</v>
      </c>
      <c r="L879">
        <v>0</v>
      </c>
      <c r="M879">
        <f t="shared" si="65"/>
        <v>1</v>
      </c>
      <c r="N879">
        <f t="shared" si="66"/>
        <v>0</v>
      </c>
      <c r="O879">
        <f>IF(Table134[Sex]="male",1,0)</f>
        <v>0</v>
      </c>
      <c r="P879">
        <v>1</v>
      </c>
      <c r="AC879" s="3">
        <f>SUMPRODUCT(Table134[[#This Row],[SibSp]:[Ones]],$R$4:$AA$4)</f>
        <v>0.1906880552537385</v>
      </c>
      <c r="AD879" s="3">
        <f>SUMPRODUCT(Table134[[#This Row],[SibSp]:[Ones]],$R$5:$AA$5)</f>
        <v>0.11326023936998597</v>
      </c>
      <c r="AE879">
        <f t="shared" si="67"/>
        <v>0.1906880552537385</v>
      </c>
      <c r="AF879">
        <f t="shared" si="68"/>
        <v>0.11326023936998597</v>
      </c>
      <c r="AG879">
        <f t="shared" si="69"/>
        <v>0.30394829462372447</v>
      </c>
      <c r="AH879">
        <f>(Table134[[#This Row],[Survived]]-AG880)^2</f>
        <v>0.48448797655722153</v>
      </c>
    </row>
    <row r="880" spans="1:34" x14ac:dyDescent="0.35">
      <c r="A880">
        <v>0</v>
      </c>
      <c r="B880" t="s">
        <v>9</v>
      </c>
      <c r="C880">
        <v>3</v>
      </c>
      <c r="D880" t="s">
        <v>8</v>
      </c>
      <c r="E880">
        <v>20</v>
      </c>
      <c r="F880" s="2">
        <v>9.8458000000000006</v>
      </c>
      <c r="G880">
        <v>0</v>
      </c>
      <c r="H880">
        <v>0</v>
      </c>
      <c r="I880" s="3">
        <f>Table134[Age]/$E$1</f>
        <v>0.25</v>
      </c>
      <c r="J880" s="3">
        <f>LOG10(Table134[Fare] + 1)</f>
        <v>1.0352615916449619</v>
      </c>
      <c r="K880" s="5">
        <v>0</v>
      </c>
      <c r="L880">
        <v>0</v>
      </c>
      <c r="M880">
        <f t="shared" si="65"/>
        <v>1</v>
      </c>
      <c r="N880">
        <f t="shared" si="66"/>
        <v>0</v>
      </c>
      <c r="O880">
        <f>IF(Table134[Sex]="male",1,0)</f>
        <v>1</v>
      </c>
      <c r="P880">
        <v>1</v>
      </c>
      <c r="AC880" s="3">
        <f>SUMPRODUCT(Table134[[#This Row],[SibSp]:[Ones]],$R$4:$AA$4)</f>
        <v>0.1906880552537385</v>
      </c>
      <c r="AD880" s="3">
        <f>SUMPRODUCT(Table134[[#This Row],[SibSp]:[Ones]],$R$5:$AA$5)</f>
        <v>0.11326023936998597</v>
      </c>
      <c r="AE880">
        <f t="shared" si="67"/>
        <v>0.1906880552537385</v>
      </c>
      <c r="AF880">
        <f t="shared" si="68"/>
        <v>0.11326023936998597</v>
      </c>
      <c r="AG880">
        <f t="shared" si="69"/>
        <v>0.30394829462372447</v>
      </c>
      <c r="AH880">
        <f>(Table134[[#This Row],[Survived]]-AG881)^2</f>
        <v>7.714228793562064E-2</v>
      </c>
    </row>
    <row r="881" spans="1:34" x14ac:dyDescent="0.35">
      <c r="A881">
        <v>0</v>
      </c>
      <c r="B881" t="s">
        <v>9</v>
      </c>
      <c r="C881">
        <v>3</v>
      </c>
      <c r="D881" t="s">
        <v>8</v>
      </c>
      <c r="E881">
        <v>19</v>
      </c>
      <c r="F881" s="2">
        <v>7.8958000000000004</v>
      </c>
      <c r="G881">
        <v>0</v>
      </c>
      <c r="H881">
        <v>0</v>
      </c>
      <c r="I881" s="3">
        <f>Table134[Age]/$E$1</f>
        <v>0.23749999999999999</v>
      </c>
      <c r="J881" s="3">
        <f>LOG10(Table134[Fare] + 1)</f>
        <v>0.94918501031343461</v>
      </c>
      <c r="K881" s="5">
        <v>0</v>
      </c>
      <c r="L881">
        <v>0</v>
      </c>
      <c r="M881">
        <f t="shared" si="65"/>
        <v>0</v>
      </c>
      <c r="N881">
        <f t="shared" si="66"/>
        <v>1</v>
      </c>
      <c r="O881">
        <f>IF(Table134[Sex]="male",1,0)</f>
        <v>1</v>
      </c>
      <c r="P881">
        <v>1</v>
      </c>
      <c r="AC881" s="3">
        <f>SUMPRODUCT(Table134[[#This Row],[SibSp]:[Ones]],$R$4:$AA$4)</f>
        <v>0.16691798953052778</v>
      </c>
      <c r="AD881" s="3">
        <f>SUMPRODUCT(Table134[[#This Row],[SibSp]:[Ones]],$R$5:$AA$5)</f>
        <v>0.11082701570920761</v>
      </c>
      <c r="AE881">
        <f t="shared" si="67"/>
        <v>0.16691798953052778</v>
      </c>
      <c r="AF881">
        <f t="shared" si="68"/>
        <v>0.11082701570920761</v>
      </c>
      <c r="AG881">
        <f t="shared" si="69"/>
        <v>0.27774500523973539</v>
      </c>
      <c r="AH881">
        <f>(Table134[[#This Row],[Survived]]-AG882)^2</f>
        <v>9.2384565804670415E-2</v>
      </c>
    </row>
    <row r="882" spans="1:34" x14ac:dyDescent="0.35">
      <c r="A882">
        <v>0</v>
      </c>
      <c r="B882" t="s">
        <v>9</v>
      </c>
      <c r="C882">
        <v>3</v>
      </c>
      <c r="D882" t="s">
        <v>8</v>
      </c>
      <c r="F882" s="2">
        <v>7.8958000000000004</v>
      </c>
      <c r="G882">
        <v>0</v>
      </c>
      <c r="H882">
        <v>0</v>
      </c>
      <c r="I882" s="3">
        <f>Table134[Age]/$E$1</f>
        <v>0</v>
      </c>
      <c r="J882" s="3">
        <f>LOG10(Table134[Fare] + 1)</f>
        <v>0.94918501031343461</v>
      </c>
      <c r="K882" s="5">
        <v>0</v>
      </c>
      <c r="L882">
        <v>0</v>
      </c>
      <c r="M882">
        <f t="shared" si="65"/>
        <v>1</v>
      </c>
      <c r="N882">
        <f t="shared" si="66"/>
        <v>0</v>
      </c>
      <c r="O882">
        <f>IF(Table134[Sex]="male",1,0)</f>
        <v>1</v>
      </c>
      <c r="P882">
        <v>1</v>
      </c>
      <c r="AC882" s="3">
        <f>SUMPRODUCT(Table134[[#This Row],[SibSp]:[Ones]],$R$4:$AA$4)</f>
        <v>0.1906880552537385</v>
      </c>
      <c r="AD882" s="3">
        <f>SUMPRODUCT(Table134[[#This Row],[SibSp]:[Ones]],$R$5:$AA$5)</f>
        <v>0.11326023936998597</v>
      </c>
      <c r="AE882">
        <f t="shared" si="67"/>
        <v>0.1906880552537385</v>
      </c>
      <c r="AF882">
        <f t="shared" si="68"/>
        <v>0.11326023936998597</v>
      </c>
      <c r="AG882">
        <f t="shared" si="69"/>
        <v>0.30394829462372447</v>
      </c>
      <c r="AH882">
        <f>(Table134[[#This Row],[Survived]]-AG883)^2</f>
        <v>0.26105682356544707</v>
      </c>
    </row>
    <row r="883" spans="1:34" x14ac:dyDescent="0.35">
      <c r="A883">
        <v>1</v>
      </c>
      <c r="B883" t="s">
        <v>11</v>
      </c>
      <c r="C883">
        <v>1</v>
      </c>
      <c r="D883" t="s">
        <v>10</v>
      </c>
      <c r="E883">
        <v>56</v>
      </c>
      <c r="F883" s="2">
        <v>83.158299999999997</v>
      </c>
      <c r="G883">
        <v>0</v>
      </c>
      <c r="H883">
        <v>1</v>
      </c>
      <c r="I883" s="3">
        <f>Table134[Age]/$E$1</f>
        <v>0.7</v>
      </c>
      <c r="J883" s="3">
        <f>LOG10(Table134[Fare] + 1)</f>
        <v>1.9250969541376577</v>
      </c>
      <c r="K883" s="5">
        <v>1</v>
      </c>
      <c r="L883">
        <v>0</v>
      </c>
      <c r="M883">
        <f t="shared" si="65"/>
        <v>1</v>
      </c>
      <c r="N883">
        <f t="shared" si="66"/>
        <v>0</v>
      </c>
      <c r="O883">
        <f>IF(Table134[Sex]="male",1,0)</f>
        <v>0</v>
      </c>
      <c r="P883">
        <v>1</v>
      </c>
      <c r="AC883" s="3">
        <f>SUMPRODUCT(Table134[[#This Row],[SibSp]:[Ones]],$R$4:$AA$4)</f>
        <v>0.32129264711423589</v>
      </c>
      <c r="AD883" s="3">
        <f>SUMPRODUCT(Table134[[#This Row],[SibSp]:[Ones]],$R$5:$AA$5)</f>
        <v>0.18964455408122133</v>
      </c>
      <c r="AE883">
        <f t="shared" si="67"/>
        <v>0.32129264711423589</v>
      </c>
      <c r="AF883">
        <f t="shared" si="68"/>
        <v>0.18964455408122133</v>
      </c>
      <c r="AG883">
        <f t="shared" si="69"/>
        <v>0.51093720119545716</v>
      </c>
      <c r="AH883">
        <f>(Table134[[#This Row],[Survived]]-AG884)^2</f>
        <v>0.38453611653441228</v>
      </c>
    </row>
    <row r="884" spans="1:34" x14ac:dyDescent="0.35">
      <c r="A884">
        <v>1</v>
      </c>
      <c r="B884" t="s">
        <v>9</v>
      </c>
      <c r="C884">
        <v>2</v>
      </c>
      <c r="D884" t="s">
        <v>10</v>
      </c>
      <c r="E884">
        <v>25</v>
      </c>
      <c r="F884" s="2">
        <v>26</v>
      </c>
      <c r="G884">
        <v>0</v>
      </c>
      <c r="H884">
        <v>1</v>
      </c>
      <c r="I884" s="3">
        <f>Table134[Age]/$E$1</f>
        <v>0.3125</v>
      </c>
      <c r="J884" s="3">
        <f>LOG10(Table134[Fare] + 1)</f>
        <v>1.4313637641589874</v>
      </c>
      <c r="K884" s="5">
        <v>0</v>
      </c>
      <c r="L884">
        <v>1</v>
      </c>
      <c r="M884">
        <f t="shared" si="65"/>
        <v>1</v>
      </c>
      <c r="N884">
        <f t="shared" si="66"/>
        <v>0</v>
      </c>
      <c r="O884">
        <f>IF(Table134[Sex]="male",1,0)</f>
        <v>0</v>
      </c>
      <c r="P884">
        <v>1</v>
      </c>
      <c r="AC884" s="3">
        <f>SUMPRODUCT(Table134[[#This Row],[SibSp]:[Ones]],$R$4:$AA$4)</f>
        <v>0.26662999894712269</v>
      </c>
      <c r="AD884" s="3">
        <f>SUMPRODUCT(Table134[[#This Row],[SibSp]:[Ones]],$R$5:$AA$5)</f>
        <v>0.11326023936998597</v>
      </c>
      <c r="AE884">
        <f t="shared" si="67"/>
        <v>0.26662999894712269</v>
      </c>
      <c r="AF884">
        <f t="shared" si="68"/>
        <v>0.11326023936998597</v>
      </c>
      <c r="AG884">
        <f t="shared" si="69"/>
        <v>0.37989023831710866</v>
      </c>
      <c r="AH884">
        <f>(Table134[[#This Row],[Survived]]-AG885)^2</f>
        <v>0.48448797655722153</v>
      </c>
    </row>
    <row r="885" spans="1:34" x14ac:dyDescent="0.35">
      <c r="A885">
        <v>0</v>
      </c>
      <c r="B885" t="s">
        <v>9</v>
      </c>
      <c r="C885">
        <v>3</v>
      </c>
      <c r="D885" t="s">
        <v>8</v>
      </c>
      <c r="E885">
        <v>33</v>
      </c>
      <c r="F885" s="2">
        <v>7.8958000000000004</v>
      </c>
      <c r="G885">
        <v>0</v>
      </c>
      <c r="H885">
        <v>0</v>
      </c>
      <c r="I885" s="3">
        <f>Table134[Age]/$E$1</f>
        <v>0.41249999999999998</v>
      </c>
      <c r="J885" s="3">
        <f>LOG10(Table134[Fare] + 1)</f>
        <v>0.94918501031343461</v>
      </c>
      <c r="K885" s="5">
        <v>0</v>
      </c>
      <c r="L885">
        <v>0</v>
      </c>
      <c r="M885">
        <f t="shared" si="65"/>
        <v>1</v>
      </c>
      <c r="N885">
        <f t="shared" si="66"/>
        <v>0</v>
      </c>
      <c r="O885">
        <f>IF(Table134[Sex]="male",1,0)</f>
        <v>1</v>
      </c>
      <c r="P885">
        <v>1</v>
      </c>
      <c r="AC885" s="3">
        <f>SUMPRODUCT(Table134[[#This Row],[SibSp]:[Ones]],$R$4:$AA$4)</f>
        <v>0.1906880552537385</v>
      </c>
      <c r="AD885" s="3">
        <f>SUMPRODUCT(Table134[[#This Row],[SibSp]:[Ones]],$R$5:$AA$5)</f>
        <v>0.11326023936998597</v>
      </c>
      <c r="AE885">
        <f t="shared" si="67"/>
        <v>0.1906880552537385</v>
      </c>
      <c r="AF885">
        <f t="shared" si="68"/>
        <v>0.11326023936998597</v>
      </c>
      <c r="AG885">
        <f t="shared" si="69"/>
        <v>0.30394829462372447</v>
      </c>
      <c r="AH885">
        <f>(Table134[[#This Row],[Survived]]-AG886)^2</f>
        <v>9.2384565804670415E-2</v>
      </c>
    </row>
    <row r="886" spans="1:34" x14ac:dyDescent="0.35">
      <c r="A886">
        <v>0</v>
      </c>
      <c r="B886" t="s">
        <v>9</v>
      </c>
      <c r="C886">
        <v>3</v>
      </c>
      <c r="D886" t="s">
        <v>10</v>
      </c>
      <c r="E886">
        <v>22</v>
      </c>
      <c r="F886" s="2">
        <v>10.5167</v>
      </c>
      <c r="G886">
        <v>0</v>
      </c>
      <c r="H886">
        <v>0</v>
      </c>
      <c r="I886" s="3">
        <f>Table134[Age]/$E$1</f>
        <v>0.27500000000000002</v>
      </c>
      <c r="J886" s="3">
        <f>LOG10(Table134[Fare] + 1)</f>
        <v>1.0613280539915777</v>
      </c>
      <c r="K886" s="5">
        <v>0</v>
      </c>
      <c r="L886">
        <v>0</v>
      </c>
      <c r="M886">
        <f t="shared" si="65"/>
        <v>1</v>
      </c>
      <c r="N886">
        <f t="shared" si="66"/>
        <v>0</v>
      </c>
      <c r="O886">
        <f>IF(Table134[Sex]="male",1,0)</f>
        <v>0</v>
      </c>
      <c r="P886">
        <v>1</v>
      </c>
      <c r="AC886" s="3">
        <f>SUMPRODUCT(Table134[[#This Row],[SibSp]:[Ones]],$R$4:$AA$4)</f>
        <v>0.1906880552537385</v>
      </c>
      <c r="AD886" s="3">
        <f>SUMPRODUCT(Table134[[#This Row],[SibSp]:[Ones]],$R$5:$AA$5)</f>
        <v>0.11326023936998597</v>
      </c>
      <c r="AE886">
        <f t="shared" si="67"/>
        <v>0.1906880552537385</v>
      </c>
      <c r="AF886">
        <f t="shared" si="68"/>
        <v>0.11326023936998597</v>
      </c>
      <c r="AG886">
        <f t="shared" si="69"/>
        <v>0.30394829462372447</v>
      </c>
      <c r="AH886">
        <f>(Table134[[#This Row],[Survived]]-AG887)^2</f>
        <v>7.714228793562064E-2</v>
      </c>
    </row>
    <row r="887" spans="1:34" x14ac:dyDescent="0.35">
      <c r="A887">
        <v>0</v>
      </c>
      <c r="B887" t="s">
        <v>9</v>
      </c>
      <c r="C887">
        <v>2</v>
      </c>
      <c r="D887" t="s">
        <v>8</v>
      </c>
      <c r="E887">
        <v>28</v>
      </c>
      <c r="F887" s="2">
        <v>10.5</v>
      </c>
      <c r="G887">
        <v>0</v>
      </c>
      <c r="H887">
        <v>0</v>
      </c>
      <c r="I887" s="3">
        <f>Table134[Age]/$E$1</f>
        <v>0.35</v>
      </c>
      <c r="J887" s="3">
        <f>LOG10(Table134[Fare] + 1)</f>
        <v>1.0606978403536116</v>
      </c>
      <c r="K887" s="5">
        <v>0</v>
      </c>
      <c r="L887">
        <v>1</v>
      </c>
      <c r="M887">
        <f t="shared" si="65"/>
        <v>0</v>
      </c>
      <c r="N887">
        <f t="shared" si="66"/>
        <v>0</v>
      </c>
      <c r="O887">
        <f>IF(Table134[Sex]="male",1,0)</f>
        <v>1</v>
      </c>
      <c r="P887">
        <v>1</v>
      </c>
      <c r="AC887" s="3">
        <f>SUMPRODUCT(Table134[[#This Row],[SibSp]:[Ones]],$R$4:$AA$4)</f>
        <v>0.16691798953052778</v>
      </c>
      <c r="AD887" s="3">
        <f>SUMPRODUCT(Table134[[#This Row],[SibSp]:[Ones]],$R$5:$AA$5)</f>
        <v>0.11082701570920761</v>
      </c>
      <c r="AE887">
        <f t="shared" si="67"/>
        <v>0.16691798953052778</v>
      </c>
      <c r="AF887">
        <f t="shared" si="68"/>
        <v>0.11082701570920761</v>
      </c>
      <c r="AG887">
        <f t="shared" si="69"/>
        <v>0.27774500523973539</v>
      </c>
      <c r="AH887">
        <f>(Table134[[#This Row],[Survived]]-AG888)^2</f>
        <v>9.2384565804670415E-2</v>
      </c>
    </row>
    <row r="888" spans="1:34" x14ac:dyDescent="0.35">
      <c r="A888">
        <v>0</v>
      </c>
      <c r="B888" t="s">
        <v>9</v>
      </c>
      <c r="C888">
        <v>3</v>
      </c>
      <c r="D888" t="s">
        <v>8</v>
      </c>
      <c r="E888">
        <v>25</v>
      </c>
      <c r="F888" s="2">
        <v>7.05</v>
      </c>
      <c r="G888">
        <v>0</v>
      </c>
      <c r="H888">
        <v>0</v>
      </c>
      <c r="I888" s="3">
        <f>Table134[Age]/$E$1</f>
        <v>0.3125</v>
      </c>
      <c r="J888" s="3">
        <f>LOG10(Table134[Fare] + 1)</f>
        <v>0.90579588036786851</v>
      </c>
      <c r="K888" s="5">
        <v>0</v>
      </c>
      <c r="L888">
        <v>0</v>
      </c>
      <c r="M888">
        <f t="shared" si="65"/>
        <v>1</v>
      </c>
      <c r="N888">
        <f t="shared" si="66"/>
        <v>0</v>
      </c>
      <c r="O888">
        <f>IF(Table134[Sex]="male",1,0)</f>
        <v>1</v>
      </c>
      <c r="P888">
        <v>1</v>
      </c>
      <c r="AC888" s="3">
        <f>SUMPRODUCT(Table134[[#This Row],[SibSp]:[Ones]],$R$4:$AA$4)</f>
        <v>0.1906880552537385</v>
      </c>
      <c r="AD888" s="3">
        <f>SUMPRODUCT(Table134[[#This Row],[SibSp]:[Ones]],$R$5:$AA$5)</f>
        <v>0.11326023936998597</v>
      </c>
      <c r="AE888">
        <f t="shared" si="67"/>
        <v>0.1906880552537385</v>
      </c>
      <c r="AF888">
        <f t="shared" si="68"/>
        <v>0.11326023936998597</v>
      </c>
      <c r="AG888">
        <f t="shared" si="69"/>
        <v>0.30394829462372447</v>
      </c>
      <c r="AH888">
        <f>(Table134[[#This Row],[Survived]]-AG889)^2</f>
        <v>0.46738827886304901</v>
      </c>
    </row>
    <row r="889" spans="1:34" x14ac:dyDescent="0.35">
      <c r="A889">
        <v>0</v>
      </c>
      <c r="B889" t="s">
        <v>12</v>
      </c>
      <c r="C889">
        <v>3</v>
      </c>
      <c r="D889" t="s">
        <v>10</v>
      </c>
      <c r="E889">
        <v>39</v>
      </c>
      <c r="F889" s="2">
        <v>29.125</v>
      </c>
      <c r="G889">
        <v>0</v>
      </c>
      <c r="H889">
        <v>5</v>
      </c>
      <c r="I889" s="3">
        <f>Table134[Age]/$E$1</f>
        <v>0.48749999999999999</v>
      </c>
      <c r="J889" s="3">
        <f>LOG10(Table134[Fare] + 1)</f>
        <v>1.4789270555829248</v>
      </c>
      <c r="K889" s="5">
        <v>0</v>
      </c>
      <c r="L889">
        <v>0</v>
      </c>
      <c r="M889">
        <f t="shared" si="65"/>
        <v>1</v>
      </c>
      <c r="N889">
        <f t="shared" si="66"/>
        <v>0</v>
      </c>
      <c r="O889">
        <f>IF(Table134[Sex]="male",1,0)</f>
        <v>0</v>
      </c>
      <c r="P889">
        <v>1</v>
      </c>
      <c r="AC889" s="3">
        <f>SUMPRODUCT(Table134[[#This Row],[SibSp]:[Ones]],$R$4:$AA$4)</f>
        <v>0.57039777372065936</v>
      </c>
      <c r="AD889" s="3">
        <f>SUMPRODUCT(Table134[[#This Row],[SibSp]:[Ones]],$R$5:$AA$5)</f>
        <v>0.11326023936998597</v>
      </c>
      <c r="AE889">
        <f t="shared" si="67"/>
        <v>0.57039777372065936</v>
      </c>
      <c r="AF889">
        <f t="shared" si="68"/>
        <v>0.11326023936998597</v>
      </c>
      <c r="AG889">
        <f t="shared" si="69"/>
        <v>0.68365801309064533</v>
      </c>
      <c r="AH889">
        <f>(Table134[[#This Row],[Survived]]-AG890)^2</f>
        <v>9.2384565804670415E-2</v>
      </c>
    </row>
    <row r="890" spans="1:34" x14ac:dyDescent="0.35">
      <c r="A890">
        <v>0</v>
      </c>
      <c r="B890" t="s">
        <v>9</v>
      </c>
      <c r="C890">
        <v>2</v>
      </c>
      <c r="D890" t="s">
        <v>8</v>
      </c>
      <c r="E890">
        <v>27</v>
      </c>
      <c r="F890" s="2">
        <v>13</v>
      </c>
      <c r="G890">
        <v>0</v>
      </c>
      <c r="H890">
        <v>0</v>
      </c>
      <c r="I890" s="3">
        <f>Table134[Age]/$E$1</f>
        <v>0.33750000000000002</v>
      </c>
      <c r="J890" s="3">
        <f>LOG10(Table134[Fare] + 1)</f>
        <v>1.146128035678238</v>
      </c>
      <c r="K890" s="5">
        <v>0</v>
      </c>
      <c r="L890">
        <v>1</v>
      </c>
      <c r="M890">
        <f t="shared" si="65"/>
        <v>1</v>
      </c>
      <c r="N890">
        <f t="shared" si="66"/>
        <v>0</v>
      </c>
      <c r="O890">
        <f>IF(Table134[Sex]="male",1,0)</f>
        <v>1</v>
      </c>
      <c r="P890">
        <v>1</v>
      </c>
      <c r="AC890" s="3">
        <f>SUMPRODUCT(Table134[[#This Row],[SibSp]:[Ones]],$R$4:$AA$4)</f>
        <v>0.1906880552537385</v>
      </c>
      <c r="AD890" s="3">
        <f>SUMPRODUCT(Table134[[#This Row],[SibSp]:[Ones]],$R$5:$AA$5)</f>
        <v>0.11326023936998597</v>
      </c>
      <c r="AE890">
        <f t="shared" si="67"/>
        <v>0.1906880552537385</v>
      </c>
      <c r="AF890">
        <f t="shared" si="68"/>
        <v>0.11326023936998597</v>
      </c>
      <c r="AG890">
        <f t="shared" si="69"/>
        <v>0.30394829462372447</v>
      </c>
      <c r="AH890">
        <f>(Table134[[#This Row],[Survived]]-AG891)^2</f>
        <v>0.16711087319785656</v>
      </c>
    </row>
    <row r="891" spans="1:34" x14ac:dyDescent="0.35">
      <c r="A891">
        <v>1</v>
      </c>
      <c r="B891" t="s">
        <v>9</v>
      </c>
      <c r="C891">
        <v>1</v>
      </c>
      <c r="D891" t="s">
        <v>10</v>
      </c>
      <c r="E891">
        <v>19</v>
      </c>
      <c r="F891" s="2">
        <v>30</v>
      </c>
      <c r="G891">
        <v>0</v>
      </c>
      <c r="H891">
        <v>0</v>
      </c>
      <c r="I891" s="3">
        <f>Table134[Age]/$E$1</f>
        <v>0.23749999999999999</v>
      </c>
      <c r="J891" s="3">
        <f>LOG10(Table134[Fare] + 1)</f>
        <v>1.4913616938342726</v>
      </c>
      <c r="K891" s="5">
        <v>1</v>
      </c>
      <c r="L891">
        <v>0</v>
      </c>
      <c r="M891">
        <f t="shared" si="65"/>
        <v>0</v>
      </c>
      <c r="N891">
        <f t="shared" si="66"/>
        <v>1</v>
      </c>
      <c r="O891">
        <f>IF(Table134[Sex]="male",1,0)</f>
        <v>0</v>
      </c>
      <c r="P891">
        <v>1</v>
      </c>
      <c r="AC891" s="3">
        <f>SUMPRODUCT(Table134[[#This Row],[SibSp]:[Ones]],$R$4:$AA$4)</f>
        <v>0.22158063769764097</v>
      </c>
      <c r="AD891" s="3">
        <f>SUMPRODUCT(Table134[[#This Row],[SibSp]:[Ones]],$R$5:$AA$5)</f>
        <v>0.18721133042044297</v>
      </c>
      <c r="AE891">
        <f t="shared" si="67"/>
        <v>0.22158063769764097</v>
      </c>
      <c r="AF891">
        <f t="shared" si="68"/>
        <v>0.18721133042044297</v>
      </c>
      <c r="AG891">
        <f t="shared" si="69"/>
        <v>0.40879196811808394</v>
      </c>
      <c r="AH891">
        <f>(Table134[[#This Row],[Survived]]-AG892)^2</f>
        <v>0.32532320012646843</v>
      </c>
    </row>
    <row r="892" spans="1:34" x14ac:dyDescent="0.35">
      <c r="A892">
        <v>0</v>
      </c>
      <c r="B892" t="s">
        <v>9</v>
      </c>
      <c r="C892">
        <v>3</v>
      </c>
      <c r="D892" t="s">
        <v>10</v>
      </c>
      <c r="F892" s="2">
        <v>23.45</v>
      </c>
      <c r="G892">
        <v>1</v>
      </c>
      <c r="H892">
        <v>2</v>
      </c>
      <c r="I892" s="3">
        <f>Table134[Age]/$E$1</f>
        <v>0</v>
      </c>
      <c r="J892" s="3">
        <f>LOG10(Table134[Fare] + 1)</f>
        <v>1.388278863459639</v>
      </c>
      <c r="K892" s="5">
        <v>0</v>
      </c>
      <c r="L892">
        <v>0</v>
      </c>
      <c r="M892">
        <f t="shared" si="65"/>
        <v>0</v>
      </c>
      <c r="N892">
        <f t="shared" si="66"/>
        <v>0</v>
      </c>
      <c r="O892">
        <f>IF(Table134[Sex]="male",1,0)</f>
        <v>0</v>
      </c>
      <c r="P892">
        <v>1</v>
      </c>
      <c r="AC892" s="3">
        <f>SUMPRODUCT(Table134[[#This Row],[SibSp]:[Ones]],$R$4:$AA$4)</f>
        <v>0.31880187691729611</v>
      </c>
      <c r="AD892" s="3">
        <f>SUMPRODUCT(Table134[[#This Row],[SibSp]:[Ones]],$R$5:$AA$5)</f>
        <v>0.11082701570920761</v>
      </c>
      <c r="AE892">
        <f t="shared" si="67"/>
        <v>0.31880187691729611</v>
      </c>
      <c r="AF892">
        <f t="shared" si="68"/>
        <v>0.11082701570920761</v>
      </c>
      <c r="AG892">
        <f t="shared" si="69"/>
        <v>0.42962889262650372</v>
      </c>
      <c r="AH892">
        <f>(Table134[[#This Row],[Survived]]-AG893)^2</f>
        <v>0.16711087319785656</v>
      </c>
    </row>
    <row r="893" spans="1:34" x14ac:dyDescent="0.35">
      <c r="A893">
        <v>1</v>
      </c>
      <c r="B893" t="s">
        <v>11</v>
      </c>
      <c r="C893">
        <v>1</v>
      </c>
      <c r="D893" t="s">
        <v>8</v>
      </c>
      <c r="E893">
        <v>26</v>
      </c>
      <c r="F893" s="2">
        <v>30</v>
      </c>
      <c r="G893">
        <v>0</v>
      </c>
      <c r="H893">
        <v>0</v>
      </c>
      <c r="I893" s="3">
        <f>Table134[Age]/$E$1</f>
        <v>0.32500000000000001</v>
      </c>
      <c r="J893" s="3">
        <f>LOG10(Table134[Fare] + 1)</f>
        <v>1.4913616938342726</v>
      </c>
      <c r="K893" s="5">
        <v>1</v>
      </c>
      <c r="L893">
        <v>0</v>
      </c>
      <c r="M893">
        <f t="shared" si="65"/>
        <v>0</v>
      </c>
      <c r="N893">
        <f t="shared" si="66"/>
        <v>0</v>
      </c>
      <c r="O893">
        <f>IF(Table134[Sex]="male",1,0)</f>
        <v>1</v>
      </c>
      <c r="P893">
        <v>1</v>
      </c>
      <c r="AC893" s="3">
        <f>SUMPRODUCT(Table134[[#This Row],[SibSp]:[Ones]],$R$4:$AA$4)</f>
        <v>0.22158063769764097</v>
      </c>
      <c r="AD893" s="3">
        <f>SUMPRODUCT(Table134[[#This Row],[SibSp]:[Ones]],$R$5:$AA$5)</f>
        <v>0.18721133042044297</v>
      </c>
      <c r="AE893">
        <f t="shared" si="67"/>
        <v>0.22158063769764097</v>
      </c>
      <c r="AF893">
        <f t="shared" si="68"/>
        <v>0.18721133042044297</v>
      </c>
      <c r="AG893">
        <f t="shared" si="69"/>
        <v>0.40879196811808394</v>
      </c>
      <c r="AH893">
        <f>(Table134[[#This Row],[Survived]]-AG894)^2</f>
        <v>0.52165227745614984</v>
      </c>
    </row>
    <row r="894" spans="1:34" x14ac:dyDescent="0.35">
      <c r="A894">
        <v>0</v>
      </c>
      <c r="B894" t="s">
        <v>12</v>
      </c>
      <c r="C894">
        <v>3</v>
      </c>
      <c r="D894" t="s">
        <v>8</v>
      </c>
      <c r="E894">
        <v>32</v>
      </c>
      <c r="F894" s="2">
        <v>7.75</v>
      </c>
      <c r="G894">
        <v>0</v>
      </c>
      <c r="H894">
        <v>0</v>
      </c>
      <c r="I894" s="3">
        <f>Table134[Age]/$E$1</f>
        <v>0.4</v>
      </c>
      <c r="J894" s="3">
        <f>LOG10(Table134[Fare] + 1)</f>
        <v>0.94200805302231327</v>
      </c>
      <c r="K894" s="5">
        <v>0</v>
      </c>
      <c r="L894">
        <v>0</v>
      </c>
      <c r="M894">
        <f t="shared" si="65"/>
        <v>0</v>
      </c>
      <c r="N894">
        <f t="shared" si="66"/>
        <v>0</v>
      </c>
      <c r="O894">
        <f>IF(Table134[Sex]="male",1,0)</f>
        <v>1</v>
      </c>
      <c r="P894">
        <v>1</v>
      </c>
      <c r="AC894" s="3">
        <f>SUMPRODUCT(Table134[[#This Row],[SibSp]:[Ones]],$R$4:$AA$4)</f>
        <v>0.16691798953052778</v>
      </c>
      <c r="AD894" s="3">
        <f>SUMPRODUCT(Table134[[#This Row],[SibSp]:[Ones]],$R$5:$AA$5)</f>
        <v>0.11082701570920761</v>
      </c>
      <c r="AE894">
        <f t="shared" si="67"/>
        <v>0.16691798953052778</v>
      </c>
      <c r="AF894">
        <f t="shared" si="68"/>
        <v>0.11082701570920761</v>
      </c>
      <c r="AG894">
        <f t="shared" si="69"/>
        <v>0.27774500523973539</v>
      </c>
      <c r="AH894">
        <f>(Table134[[#This Row],[Survived]]-AG895)^2</f>
        <v>0</v>
      </c>
    </row>
    <row r="895" spans="1:34" x14ac:dyDescent="0.35">
      <c r="F895" s="2"/>
      <c r="K895" s="5"/>
      <c r="AC895" s="3"/>
      <c r="AD895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1E3E-82DE-401A-A79A-34E983835BD7}">
  <dimension ref="A1:AA894"/>
  <sheetViews>
    <sheetView topLeftCell="E1" workbookViewId="0">
      <selection activeCell="R4" sqref="R4:R13"/>
    </sheetView>
  </sheetViews>
  <sheetFormatPr defaultRowHeight="14.5" x14ac:dyDescent="0.35"/>
  <cols>
    <col min="9" max="9" width="8.7265625" style="3"/>
    <col min="18" max="18" width="10.1796875" customWidth="1"/>
    <col min="22" max="22" width="17.26953125" customWidth="1"/>
    <col min="26" max="26" width="10.6328125" customWidth="1"/>
    <col min="27" max="27" width="26.54296875" customWidth="1"/>
  </cols>
  <sheetData>
    <row r="1" spans="1:27" x14ac:dyDescent="0.35">
      <c r="A1" s="1" t="s">
        <v>13</v>
      </c>
      <c r="D1" s="1" t="s">
        <v>19</v>
      </c>
      <c r="E1">
        <f>MAX(Age)</f>
        <v>80</v>
      </c>
      <c r="F1" s="2">
        <f>MAX(Fare)</f>
        <v>512.32920000000001</v>
      </c>
      <c r="K1" s="5"/>
      <c r="R1" s="1" t="s">
        <v>22</v>
      </c>
      <c r="V1" s="1" t="s">
        <v>27</v>
      </c>
      <c r="Z1" s="1" t="s">
        <v>41</v>
      </c>
      <c r="AA1">
        <f>AVERAGE(AA662:AA894)</f>
        <v>0.22787876711829608</v>
      </c>
    </row>
    <row r="2" spans="1:27" x14ac:dyDescent="0.35">
      <c r="F2" s="2"/>
      <c r="K2" s="5"/>
    </row>
    <row r="3" spans="1:27" x14ac:dyDescent="0.35">
      <c r="A3" t="s">
        <v>0</v>
      </c>
      <c r="B3" t="s">
        <v>7</v>
      </c>
      <c r="C3" t="s">
        <v>1</v>
      </c>
      <c r="D3" t="s">
        <v>2</v>
      </c>
      <c r="E3" t="s">
        <v>3</v>
      </c>
      <c r="F3" s="2" t="s">
        <v>6</v>
      </c>
      <c r="G3" t="s">
        <v>4</v>
      </c>
      <c r="H3" t="s">
        <v>5</v>
      </c>
      <c r="I3" s="3" t="s">
        <v>20</v>
      </c>
      <c r="J3" t="s">
        <v>21</v>
      </c>
      <c r="K3" s="5" t="s">
        <v>17</v>
      </c>
      <c r="L3" t="s">
        <v>18</v>
      </c>
      <c r="M3" t="s">
        <v>15</v>
      </c>
      <c r="N3" t="s">
        <v>16</v>
      </c>
      <c r="O3" t="s">
        <v>14</v>
      </c>
      <c r="P3" t="s">
        <v>28</v>
      </c>
      <c r="R3" s="8" t="s">
        <v>37</v>
      </c>
      <c r="S3" s="8" t="s">
        <v>38</v>
      </c>
      <c r="T3" s="8" t="s">
        <v>39</v>
      </c>
      <c r="V3" s="8" t="s">
        <v>32</v>
      </c>
      <c r="W3" s="8" t="s">
        <v>33</v>
      </c>
      <c r="X3" s="8" t="s">
        <v>34</v>
      </c>
      <c r="Y3" s="8" t="s">
        <v>35</v>
      </c>
      <c r="Z3" s="8" t="s">
        <v>36</v>
      </c>
      <c r="AA3" t="s">
        <v>30</v>
      </c>
    </row>
    <row r="4" spans="1:27" x14ac:dyDescent="0.35">
      <c r="A4">
        <v>0</v>
      </c>
      <c r="B4" t="s">
        <v>9</v>
      </c>
      <c r="C4">
        <v>3</v>
      </c>
      <c r="D4" t="s">
        <v>8</v>
      </c>
      <c r="E4">
        <v>22</v>
      </c>
      <c r="F4" s="2">
        <v>7.25</v>
      </c>
      <c r="G4">
        <v>1</v>
      </c>
      <c r="H4">
        <v>0</v>
      </c>
      <c r="I4" s="3">
        <v>0.27500000000000002</v>
      </c>
      <c r="J4" s="3">
        <v>0.91645394854992512</v>
      </c>
      <c r="K4" s="5">
        <v>0</v>
      </c>
      <c r="L4">
        <v>0</v>
      </c>
      <c r="M4">
        <v>1</v>
      </c>
      <c r="N4">
        <v>0</v>
      </c>
      <c r="O4">
        <v>1</v>
      </c>
      <c r="P4">
        <v>1</v>
      </c>
      <c r="R4" s="8" t="s">
        <v>4</v>
      </c>
      <c r="S4">
        <v>3.8558046919002359E-3</v>
      </c>
      <c r="T4">
        <v>1.3390051835861126E-3</v>
      </c>
      <c r="V4">
        <f t="array" ref="V4:W894">MMULT(G4:P894,S4:T13)</f>
        <v>0.11827797362360119</v>
      </c>
      <c r="W4">
        <v>0.24856893573476521</v>
      </c>
      <c r="X4">
        <f>IF(V4&lt;0,0,V4)</f>
        <v>0.11827797362360119</v>
      </c>
      <c r="Y4">
        <f>IF(W4&lt;0,0,W4)</f>
        <v>0.24856893573476521</v>
      </c>
      <c r="Z4">
        <f>X4+Y4</f>
        <v>0.36684690935836639</v>
      </c>
      <c r="AA4">
        <f>(Table135[[#This Row],[Survived]]-Z5)^2</f>
        <v>0.13114005977977555</v>
      </c>
    </row>
    <row r="5" spans="1:27" x14ac:dyDescent="0.35">
      <c r="A5">
        <v>1</v>
      </c>
      <c r="B5" t="s">
        <v>11</v>
      </c>
      <c r="C5">
        <v>1</v>
      </c>
      <c r="D5" t="s">
        <v>10</v>
      </c>
      <c r="E5">
        <v>38</v>
      </c>
      <c r="F5" s="2">
        <v>71.283299999999997</v>
      </c>
      <c r="G5">
        <v>1</v>
      </c>
      <c r="H5">
        <v>0</v>
      </c>
      <c r="I5" s="3">
        <v>0.47499999999999998</v>
      </c>
      <c r="J5" s="3">
        <v>1.8590379714909278</v>
      </c>
      <c r="K5" s="5">
        <v>1</v>
      </c>
      <c r="L5">
        <v>0</v>
      </c>
      <c r="M5">
        <v>1</v>
      </c>
      <c r="N5">
        <v>0</v>
      </c>
      <c r="O5">
        <v>0</v>
      </c>
      <c r="P5">
        <v>1</v>
      </c>
      <c r="R5" s="8" t="s">
        <v>5</v>
      </c>
      <c r="S5">
        <v>0</v>
      </c>
      <c r="T5">
        <v>2.3877363134823089E-2</v>
      </c>
      <c r="V5">
        <v>0.18039898328434245</v>
      </c>
      <c r="W5">
        <v>0.18173367166377949</v>
      </c>
      <c r="X5">
        <f>IF(V5&lt;0,0,V5)</f>
        <v>0.18039898328434245</v>
      </c>
      <c r="Y5">
        <f>IF(W5&lt;0,0,W5)</f>
        <v>0.18173367166377949</v>
      </c>
      <c r="Z5">
        <f t="shared" ref="Z5:Z68" si="0">X5+Y5</f>
        <v>0.36213265494812197</v>
      </c>
      <c r="AA5">
        <f>(Table135[[#This Row],[Survived]]-Z6)^2</f>
        <v>0.50265149244425211</v>
      </c>
    </row>
    <row r="6" spans="1:27" x14ac:dyDescent="0.35">
      <c r="A6">
        <v>1</v>
      </c>
      <c r="B6" t="s">
        <v>9</v>
      </c>
      <c r="C6">
        <v>3</v>
      </c>
      <c r="D6" t="s">
        <v>10</v>
      </c>
      <c r="E6">
        <v>26</v>
      </c>
      <c r="F6" s="2">
        <v>7.9249999999999998</v>
      </c>
      <c r="G6">
        <v>0</v>
      </c>
      <c r="H6">
        <v>0</v>
      </c>
      <c r="I6" s="3">
        <v>0.32500000000000001</v>
      </c>
      <c r="J6" s="3">
        <v>0.95060822478423079</v>
      </c>
      <c r="K6" s="5">
        <v>0</v>
      </c>
      <c r="L6">
        <v>0</v>
      </c>
      <c r="M6">
        <v>1</v>
      </c>
      <c r="N6">
        <v>0</v>
      </c>
      <c r="O6">
        <v>0</v>
      </c>
      <c r="P6">
        <v>1</v>
      </c>
      <c r="R6" s="8" t="s">
        <v>20</v>
      </c>
      <c r="S6">
        <v>0</v>
      </c>
      <c r="T6">
        <v>0</v>
      </c>
      <c r="V6">
        <v>0.11278961936514349</v>
      </c>
      <c r="W6">
        <v>0.17823119021792189</v>
      </c>
      <c r="X6">
        <f t="shared" ref="X6:X69" si="1">IF(V6&lt;0,0,V6)</f>
        <v>0.11278961936514349</v>
      </c>
      <c r="Y6">
        <f t="shared" ref="Y6:Y69" si="2">IF(W6&lt;0,0,W6)</f>
        <v>0.17823119021792189</v>
      </c>
      <c r="Z6">
        <f t="shared" si="0"/>
        <v>0.29102080958306537</v>
      </c>
      <c r="AA6">
        <f>(Table135[[#This Row],[Survived]]-Z7)^2</f>
        <v>0.53499760620980896</v>
      </c>
    </row>
    <row r="7" spans="1:27" x14ac:dyDescent="0.35">
      <c r="A7">
        <v>1</v>
      </c>
      <c r="B7" t="s">
        <v>9</v>
      </c>
      <c r="C7">
        <v>1</v>
      </c>
      <c r="D7" t="s">
        <v>10</v>
      </c>
      <c r="E7">
        <v>35</v>
      </c>
      <c r="F7" s="2">
        <v>53.1</v>
      </c>
      <c r="G7">
        <v>1</v>
      </c>
      <c r="H7">
        <v>0</v>
      </c>
      <c r="I7" s="3">
        <v>0.4375</v>
      </c>
      <c r="J7" s="3">
        <v>1.7331972651065695</v>
      </c>
      <c r="K7" s="5">
        <v>1</v>
      </c>
      <c r="L7">
        <v>0</v>
      </c>
      <c r="M7">
        <v>0</v>
      </c>
      <c r="N7">
        <v>0</v>
      </c>
      <c r="O7">
        <v>0</v>
      </c>
      <c r="P7">
        <v>1</v>
      </c>
      <c r="R7" s="8" t="s">
        <v>40</v>
      </c>
      <c r="S7">
        <v>0</v>
      </c>
      <c r="T7">
        <v>0</v>
      </c>
      <c r="V7">
        <v>0.18039898328434245</v>
      </c>
      <c r="W7">
        <v>8.8165711162385127E-2</v>
      </c>
      <c r="X7">
        <f t="shared" si="1"/>
        <v>0.18039898328434245</v>
      </c>
      <c r="Y7">
        <f t="shared" si="2"/>
        <v>8.8165711162385127E-2</v>
      </c>
      <c r="Z7">
        <f t="shared" si="0"/>
        <v>0.26856469444672759</v>
      </c>
      <c r="AA7">
        <f>(Table135[[#This Row],[Survived]]-Z8)^2</f>
        <v>0.40748804209461492</v>
      </c>
    </row>
    <row r="8" spans="1:27" x14ac:dyDescent="0.35">
      <c r="A8">
        <v>0</v>
      </c>
      <c r="B8" t="s">
        <v>9</v>
      </c>
      <c r="C8">
        <v>3</v>
      </c>
      <c r="D8" t="s">
        <v>8</v>
      </c>
      <c r="E8">
        <v>35</v>
      </c>
      <c r="F8" s="2">
        <v>8.0500000000000007</v>
      </c>
      <c r="G8">
        <v>0</v>
      </c>
      <c r="H8">
        <v>0</v>
      </c>
      <c r="I8" s="3">
        <v>0.4375</v>
      </c>
      <c r="J8" s="3">
        <v>0.9566485792052033</v>
      </c>
      <c r="K8" s="5">
        <v>0</v>
      </c>
      <c r="L8">
        <v>0</v>
      </c>
      <c r="M8">
        <v>1</v>
      </c>
      <c r="N8">
        <v>0</v>
      </c>
      <c r="O8">
        <v>1</v>
      </c>
      <c r="P8">
        <v>1</v>
      </c>
      <c r="R8" s="8" t="s">
        <v>17</v>
      </c>
      <c r="S8">
        <v>6.3753559227298709E-2</v>
      </c>
      <c r="T8">
        <v>2.1634762622714724E-3</v>
      </c>
      <c r="V8">
        <v>0.11442216893170096</v>
      </c>
      <c r="W8">
        <v>0.24722993055117909</v>
      </c>
      <c r="X8">
        <f t="shared" si="1"/>
        <v>0.11442216893170096</v>
      </c>
      <c r="Y8">
        <f t="shared" si="2"/>
        <v>0.24722993055117909</v>
      </c>
      <c r="Z8">
        <f t="shared" si="0"/>
        <v>0.36165209948288002</v>
      </c>
      <c r="AA8">
        <f>(Table135[[#This Row],[Survived]]-Z9)^2</f>
        <v>0.13079224106037496</v>
      </c>
    </row>
    <row r="9" spans="1:27" x14ac:dyDescent="0.35">
      <c r="A9">
        <v>0</v>
      </c>
      <c r="B9" t="s">
        <v>12</v>
      </c>
      <c r="C9">
        <v>3</v>
      </c>
      <c r="D9" t="s">
        <v>8</v>
      </c>
      <c r="F9" s="2">
        <v>8.4582999999999995</v>
      </c>
      <c r="G9">
        <v>0</v>
      </c>
      <c r="H9">
        <v>0</v>
      </c>
      <c r="I9" s="3">
        <v>0</v>
      </c>
      <c r="J9" s="3">
        <v>0.9758130849255795</v>
      </c>
      <c r="K9" s="5">
        <v>0</v>
      </c>
      <c r="L9">
        <v>0</v>
      </c>
      <c r="M9">
        <v>1</v>
      </c>
      <c r="N9">
        <v>0</v>
      </c>
      <c r="O9">
        <v>1</v>
      </c>
      <c r="P9">
        <v>1</v>
      </c>
      <c r="R9" s="8" t="s">
        <v>18</v>
      </c>
      <c r="S9">
        <v>0</v>
      </c>
      <c r="T9">
        <v>0</v>
      </c>
      <c r="V9">
        <v>0.11442216893170096</v>
      </c>
      <c r="W9">
        <v>0.24722993055117909</v>
      </c>
      <c r="X9">
        <f t="shared" si="1"/>
        <v>0.11442216893170096</v>
      </c>
      <c r="Y9">
        <f t="shared" si="2"/>
        <v>0.24722993055117909</v>
      </c>
      <c r="Z9">
        <f t="shared" si="0"/>
        <v>0.36165209948288002</v>
      </c>
      <c r="AA9">
        <f>(Table135[[#This Row],[Survived]]-Z10)^2</f>
        <v>0.18281536518108932</v>
      </c>
    </row>
    <row r="10" spans="1:27" x14ac:dyDescent="0.35">
      <c r="A10">
        <v>0</v>
      </c>
      <c r="B10" t="s">
        <v>9</v>
      </c>
      <c r="C10">
        <v>1</v>
      </c>
      <c r="D10" t="s">
        <v>8</v>
      </c>
      <c r="E10">
        <v>54</v>
      </c>
      <c r="F10" s="2">
        <v>51.862499999999997</v>
      </c>
      <c r="G10">
        <v>0</v>
      </c>
      <c r="H10">
        <v>0</v>
      </c>
      <c r="I10" s="3">
        <v>0.67500000000000004</v>
      </c>
      <c r="J10" s="3">
        <v>1.7231476981549567</v>
      </c>
      <c r="K10" s="5">
        <v>1</v>
      </c>
      <c r="L10">
        <v>0</v>
      </c>
      <c r="M10">
        <v>1</v>
      </c>
      <c r="N10">
        <v>0</v>
      </c>
      <c r="O10">
        <v>1</v>
      </c>
      <c r="P10">
        <v>1</v>
      </c>
      <c r="R10" s="8" t="s">
        <v>23</v>
      </c>
      <c r="S10">
        <v>0</v>
      </c>
      <c r="T10">
        <v>9.3567960501394362E-2</v>
      </c>
      <c r="V10">
        <v>0.17817572815899968</v>
      </c>
      <c r="W10">
        <v>0.24939340681345054</v>
      </c>
      <c r="X10">
        <f t="shared" si="1"/>
        <v>0.17817572815899968</v>
      </c>
      <c r="Y10">
        <f t="shared" si="2"/>
        <v>0.24939340681345054</v>
      </c>
      <c r="Z10">
        <f t="shared" si="0"/>
        <v>0.42756913497245019</v>
      </c>
      <c r="AA10">
        <f>(Table135[[#This Row],[Survived]]-Z11)^2</f>
        <v>0.17031654562267382</v>
      </c>
    </row>
    <row r="11" spans="1:27" x14ac:dyDescent="0.35">
      <c r="A11">
        <v>0</v>
      </c>
      <c r="B11" t="s">
        <v>9</v>
      </c>
      <c r="C11">
        <v>3</v>
      </c>
      <c r="D11" t="s">
        <v>8</v>
      </c>
      <c r="E11">
        <v>2</v>
      </c>
      <c r="F11" s="2">
        <v>21.074999999999999</v>
      </c>
      <c r="G11">
        <v>3</v>
      </c>
      <c r="H11">
        <v>1</v>
      </c>
      <c r="I11" s="3">
        <v>2.5000000000000001E-2</v>
      </c>
      <c r="J11" s="3">
        <v>1.3439007122496063</v>
      </c>
      <c r="K11" s="5">
        <v>0</v>
      </c>
      <c r="L11">
        <v>0</v>
      </c>
      <c r="M11">
        <v>0</v>
      </c>
      <c r="N11">
        <v>1</v>
      </c>
      <c r="O11">
        <v>1</v>
      </c>
      <c r="P11">
        <v>1</v>
      </c>
      <c r="R11" s="8" t="s">
        <v>24</v>
      </c>
      <c r="S11">
        <v>0</v>
      </c>
      <c r="T11">
        <v>0.10514832024370438</v>
      </c>
      <c r="V11">
        <v>0.12598958300740165</v>
      </c>
      <c r="W11">
        <v>0.28670466897907054</v>
      </c>
      <c r="X11">
        <f t="shared" si="1"/>
        <v>0.12598958300740165</v>
      </c>
      <c r="Y11">
        <f t="shared" si="2"/>
        <v>0.28670466897907054</v>
      </c>
      <c r="Z11">
        <f t="shared" si="0"/>
        <v>0.41269425198647219</v>
      </c>
      <c r="AA11">
        <f>(Table135[[#This Row],[Survived]]-Z12)^2</f>
        <v>0.11476886369229188</v>
      </c>
    </row>
    <row r="12" spans="1:27" x14ac:dyDescent="0.35">
      <c r="A12">
        <v>1</v>
      </c>
      <c r="B12" t="s">
        <v>9</v>
      </c>
      <c r="C12">
        <v>3</v>
      </c>
      <c r="D12" t="s">
        <v>10</v>
      </c>
      <c r="E12">
        <v>27</v>
      </c>
      <c r="F12" s="2">
        <v>11.1333</v>
      </c>
      <c r="G12">
        <v>0</v>
      </c>
      <c r="H12">
        <v>2</v>
      </c>
      <c r="I12" s="3">
        <v>0.33750000000000002</v>
      </c>
      <c r="J12" s="3">
        <v>1.0839789358110461</v>
      </c>
      <c r="K12" s="5">
        <v>0</v>
      </c>
      <c r="L12">
        <v>0</v>
      </c>
      <c r="M12">
        <v>1</v>
      </c>
      <c r="N12">
        <v>0</v>
      </c>
      <c r="O12">
        <v>0</v>
      </c>
      <c r="P12">
        <v>1</v>
      </c>
      <c r="R12" s="8" t="s">
        <v>25</v>
      </c>
      <c r="S12">
        <v>1.6325495665574616E-3</v>
      </c>
      <c r="T12">
        <v>6.8998740333257189E-2</v>
      </c>
      <c r="V12">
        <v>0.11278961936514349</v>
      </c>
      <c r="W12">
        <v>0.22598591648756808</v>
      </c>
      <c r="X12">
        <f t="shared" si="1"/>
        <v>0.11278961936514349</v>
      </c>
      <c r="Y12">
        <f t="shared" si="2"/>
        <v>0.22598591648756808</v>
      </c>
      <c r="Z12">
        <f t="shared" si="0"/>
        <v>0.33877553585271158</v>
      </c>
      <c r="AA12">
        <f>(Table135[[#This Row],[Survived]]-Z13)^2</f>
        <v>0.49531245429411014</v>
      </c>
    </row>
    <row r="13" spans="1:27" x14ac:dyDescent="0.35">
      <c r="A13">
        <v>1</v>
      </c>
      <c r="B13" t="s">
        <v>11</v>
      </c>
      <c r="C13">
        <v>2</v>
      </c>
      <c r="D13" t="s">
        <v>10</v>
      </c>
      <c r="E13">
        <v>14</v>
      </c>
      <c r="F13" s="2">
        <v>30.070799999999998</v>
      </c>
      <c r="G13">
        <v>1</v>
      </c>
      <c r="H13">
        <v>0</v>
      </c>
      <c r="I13" s="3">
        <v>0.17499999999999999</v>
      </c>
      <c r="J13" s="3">
        <v>1.492352435460081</v>
      </c>
      <c r="K13" s="5">
        <v>0</v>
      </c>
      <c r="L13">
        <v>1</v>
      </c>
      <c r="M13">
        <v>1</v>
      </c>
      <c r="N13">
        <v>0</v>
      </c>
      <c r="O13">
        <v>0</v>
      </c>
      <c r="P13">
        <v>1</v>
      </c>
      <c r="R13" s="8" t="s">
        <v>28</v>
      </c>
      <c r="S13">
        <v>0.11278961936514349</v>
      </c>
      <c r="T13">
        <v>8.4663229716527538E-2</v>
      </c>
      <c r="V13">
        <v>0.11664542405704373</v>
      </c>
      <c r="W13">
        <v>0.17957019540150801</v>
      </c>
      <c r="X13">
        <f t="shared" si="1"/>
        <v>0.11664542405704373</v>
      </c>
      <c r="Y13">
        <f t="shared" si="2"/>
        <v>0.17957019540150801</v>
      </c>
      <c r="Z13">
        <f t="shared" si="0"/>
        <v>0.29621561945855174</v>
      </c>
      <c r="AA13">
        <f>(Table135[[#This Row],[Survived]]-Z14)^2</f>
        <v>0.46227355231877293</v>
      </c>
    </row>
    <row r="14" spans="1:27" x14ac:dyDescent="0.35">
      <c r="A14">
        <v>1</v>
      </c>
      <c r="B14" t="s">
        <v>9</v>
      </c>
      <c r="C14">
        <v>3</v>
      </c>
      <c r="D14" t="s">
        <v>10</v>
      </c>
      <c r="E14">
        <v>4</v>
      </c>
      <c r="F14" s="2">
        <v>16.7</v>
      </c>
      <c r="G14">
        <v>1</v>
      </c>
      <c r="H14">
        <v>1</v>
      </c>
      <c r="I14" s="3">
        <v>0.05</v>
      </c>
      <c r="J14" s="3">
        <v>1.2479732663618066</v>
      </c>
      <c r="K14" s="5">
        <v>0</v>
      </c>
      <c r="L14">
        <v>0</v>
      </c>
      <c r="M14">
        <v>1</v>
      </c>
      <c r="N14">
        <v>0</v>
      </c>
      <c r="O14">
        <v>0</v>
      </c>
      <c r="P14">
        <v>1</v>
      </c>
      <c r="V14">
        <v>0.11664542405704373</v>
      </c>
      <c r="W14">
        <v>0.20344755853633112</v>
      </c>
      <c r="X14">
        <f t="shared" si="1"/>
        <v>0.11664542405704373</v>
      </c>
      <c r="Y14">
        <f t="shared" si="2"/>
        <v>0.20344755853633112</v>
      </c>
      <c r="Z14">
        <f t="shared" si="0"/>
        <v>0.32009298259337482</v>
      </c>
      <c r="AA14">
        <f>(Table135[[#This Row],[Survived]]-Z15)^2</f>
        <v>0.41352893509982563</v>
      </c>
    </row>
    <row r="15" spans="1:27" x14ac:dyDescent="0.35">
      <c r="A15">
        <v>1</v>
      </c>
      <c r="B15" t="s">
        <v>9</v>
      </c>
      <c r="C15">
        <v>1</v>
      </c>
      <c r="D15" t="s">
        <v>10</v>
      </c>
      <c r="E15">
        <v>58</v>
      </c>
      <c r="F15" s="2">
        <v>26.55</v>
      </c>
      <c r="G15">
        <v>0</v>
      </c>
      <c r="H15">
        <v>0</v>
      </c>
      <c r="I15" s="3">
        <v>0.72499999999999998</v>
      </c>
      <c r="J15" s="3">
        <v>1.4401216031878039</v>
      </c>
      <c r="K15" s="5">
        <v>1</v>
      </c>
      <c r="L15">
        <v>0</v>
      </c>
      <c r="M15">
        <v>1</v>
      </c>
      <c r="N15">
        <v>0</v>
      </c>
      <c r="O15">
        <v>0</v>
      </c>
      <c r="P15">
        <v>1</v>
      </c>
      <c r="V15">
        <v>0.1765431785924422</v>
      </c>
      <c r="W15">
        <v>0.18039466648019337</v>
      </c>
      <c r="X15">
        <f t="shared" si="1"/>
        <v>0.1765431785924422</v>
      </c>
      <c r="Y15">
        <f t="shared" si="2"/>
        <v>0.18039466648019337</v>
      </c>
      <c r="Z15">
        <f t="shared" si="0"/>
        <v>0.3569378450726356</v>
      </c>
      <c r="AA15">
        <f>(Table135[[#This Row],[Survived]]-Z16)^2</f>
        <v>0.40748804209461492</v>
      </c>
    </row>
    <row r="16" spans="1:27" x14ac:dyDescent="0.35">
      <c r="A16">
        <v>0</v>
      </c>
      <c r="B16" t="s">
        <v>9</v>
      </c>
      <c r="C16">
        <v>3</v>
      </c>
      <c r="D16" t="s">
        <v>8</v>
      </c>
      <c r="E16">
        <v>20</v>
      </c>
      <c r="F16" s="2">
        <v>8.0500000000000007</v>
      </c>
      <c r="G16">
        <v>0</v>
      </c>
      <c r="H16">
        <v>0</v>
      </c>
      <c r="I16" s="3">
        <v>0.25</v>
      </c>
      <c r="J16" s="3">
        <v>0.9566485792052033</v>
      </c>
      <c r="K16" s="5">
        <v>0</v>
      </c>
      <c r="L16">
        <v>0</v>
      </c>
      <c r="M16">
        <v>1</v>
      </c>
      <c r="N16">
        <v>0</v>
      </c>
      <c r="O16">
        <v>1</v>
      </c>
      <c r="P16">
        <v>1</v>
      </c>
      <c r="V16">
        <v>0.11442216893170096</v>
      </c>
      <c r="W16">
        <v>0.24722993055117909</v>
      </c>
      <c r="X16">
        <f t="shared" si="1"/>
        <v>0.11442216893170096</v>
      </c>
      <c r="Y16">
        <f t="shared" si="2"/>
        <v>0.24722993055117909</v>
      </c>
      <c r="Z16">
        <f t="shared" si="0"/>
        <v>0.36165209948288002</v>
      </c>
      <c r="AA16">
        <f>(Table135[[#This Row],[Survived]]-Z17)^2</f>
        <v>0.23642323535896312</v>
      </c>
    </row>
    <row r="17" spans="1:27" x14ac:dyDescent="0.35">
      <c r="A17">
        <v>0</v>
      </c>
      <c r="B17" t="s">
        <v>9</v>
      </c>
      <c r="C17">
        <v>3</v>
      </c>
      <c r="D17" t="s">
        <v>8</v>
      </c>
      <c r="E17">
        <v>39</v>
      </c>
      <c r="F17" s="2">
        <v>31.274999999999999</v>
      </c>
      <c r="G17">
        <v>1</v>
      </c>
      <c r="H17">
        <v>5</v>
      </c>
      <c r="I17" s="3">
        <v>0.48749999999999999</v>
      </c>
      <c r="J17" s="3">
        <v>1.5088662509384578</v>
      </c>
      <c r="K17" s="5">
        <v>0</v>
      </c>
      <c r="L17">
        <v>0</v>
      </c>
      <c r="M17">
        <v>1</v>
      </c>
      <c r="N17">
        <v>0</v>
      </c>
      <c r="O17">
        <v>1</v>
      </c>
      <c r="P17">
        <v>1</v>
      </c>
      <c r="V17">
        <v>0.11827797362360119</v>
      </c>
      <c r="W17">
        <v>0.36795575140888059</v>
      </c>
      <c r="X17">
        <f t="shared" si="1"/>
        <v>0.11827797362360119</v>
      </c>
      <c r="Y17">
        <f t="shared" si="2"/>
        <v>0.36795575140888059</v>
      </c>
      <c r="Z17">
        <f t="shared" si="0"/>
        <v>0.4862337250324818</v>
      </c>
      <c r="AA17">
        <f>(Table135[[#This Row],[Survived]]-Z18)^2</f>
        <v>3.8987627610469165E-2</v>
      </c>
    </row>
    <row r="18" spans="1:27" x14ac:dyDescent="0.35">
      <c r="A18">
        <v>0</v>
      </c>
      <c r="B18" t="s">
        <v>9</v>
      </c>
      <c r="C18">
        <v>3</v>
      </c>
      <c r="D18" t="s">
        <v>10</v>
      </c>
      <c r="E18">
        <v>14</v>
      </c>
      <c r="F18" s="2">
        <v>7.8541999999999996</v>
      </c>
      <c r="G18">
        <v>0</v>
      </c>
      <c r="H18">
        <v>0</v>
      </c>
      <c r="I18" s="3">
        <v>0.17499999999999999</v>
      </c>
      <c r="J18" s="3">
        <v>0.94714932766263737</v>
      </c>
      <c r="K18" s="5">
        <v>0</v>
      </c>
      <c r="L18">
        <v>0</v>
      </c>
      <c r="M18">
        <v>0</v>
      </c>
      <c r="N18">
        <v>0</v>
      </c>
      <c r="O18">
        <v>0</v>
      </c>
      <c r="P18">
        <v>1</v>
      </c>
      <c r="V18">
        <v>0.11278961936514349</v>
      </c>
      <c r="W18">
        <v>8.4663229716527538E-2</v>
      </c>
      <c r="X18">
        <f t="shared" si="1"/>
        <v>0.11278961936514349</v>
      </c>
      <c r="Y18">
        <f t="shared" si="2"/>
        <v>8.4663229716527538E-2</v>
      </c>
      <c r="Z18">
        <f t="shared" si="0"/>
        <v>0.19745284908167104</v>
      </c>
      <c r="AA18">
        <f>(Table135[[#This Row],[Survived]]-Z19)^2</f>
        <v>8.4693111610382787E-2</v>
      </c>
    </row>
    <row r="19" spans="1:27" x14ac:dyDescent="0.35">
      <c r="A19">
        <v>1</v>
      </c>
      <c r="B19" t="s">
        <v>9</v>
      </c>
      <c r="C19">
        <v>2</v>
      </c>
      <c r="D19" t="s">
        <v>10</v>
      </c>
      <c r="E19">
        <v>55</v>
      </c>
      <c r="F19" s="2">
        <v>16</v>
      </c>
      <c r="G19">
        <v>0</v>
      </c>
      <c r="H19">
        <v>0</v>
      </c>
      <c r="I19" s="3">
        <v>0.6875</v>
      </c>
      <c r="J19" s="3">
        <v>1.2304489213782739</v>
      </c>
      <c r="K19" s="5">
        <v>0</v>
      </c>
      <c r="L19">
        <v>1</v>
      </c>
      <c r="M19">
        <v>1</v>
      </c>
      <c r="N19">
        <v>0</v>
      </c>
      <c r="O19">
        <v>0</v>
      </c>
      <c r="P19">
        <v>1</v>
      </c>
      <c r="V19">
        <v>0.11278961936514349</v>
      </c>
      <c r="W19">
        <v>0.17823119021792189</v>
      </c>
      <c r="X19">
        <f t="shared" si="1"/>
        <v>0.11278961936514349</v>
      </c>
      <c r="Y19">
        <f t="shared" si="2"/>
        <v>0.17823119021792189</v>
      </c>
      <c r="Z19">
        <f t="shared" si="0"/>
        <v>0.29102080958306537</v>
      </c>
      <c r="AA19">
        <f>(Table135[[#This Row],[Survived]]-Z20)^2</f>
        <v>0.35246935717885619</v>
      </c>
    </row>
    <row r="20" spans="1:27" x14ac:dyDescent="0.35">
      <c r="A20">
        <v>0</v>
      </c>
      <c r="B20" t="s">
        <v>12</v>
      </c>
      <c r="C20">
        <v>3</v>
      </c>
      <c r="D20" t="s">
        <v>8</v>
      </c>
      <c r="E20">
        <v>2</v>
      </c>
      <c r="F20" s="2">
        <v>29.125</v>
      </c>
      <c r="G20">
        <v>4</v>
      </c>
      <c r="H20">
        <v>1</v>
      </c>
      <c r="I20" s="3">
        <v>2.5000000000000001E-2</v>
      </c>
      <c r="J20" s="3">
        <v>1.4789270555829248</v>
      </c>
      <c r="K20" s="5">
        <v>0</v>
      </c>
      <c r="L20">
        <v>0</v>
      </c>
      <c r="M20">
        <v>1</v>
      </c>
      <c r="N20">
        <v>0</v>
      </c>
      <c r="O20">
        <v>1</v>
      </c>
      <c r="P20">
        <v>1</v>
      </c>
      <c r="V20">
        <v>0.1298453876993019</v>
      </c>
      <c r="W20">
        <v>0.27646331442034666</v>
      </c>
      <c r="X20">
        <f t="shared" si="1"/>
        <v>0.1298453876993019</v>
      </c>
      <c r="Y20">
        <f t="shared" si="2"/>
        <v>0.27646331442034666</v>
      </c>
      <c r="Z20">
        <f t="shared" si="0"/>
        <v>0.40630870211964853</v>
      </c>
      <c r="AA20">
        <f>(Table135[[#This Row],[Survived]]-Z21)^2</f>
        <v>0.13930246861928319</v>
      </c>
    </row>
    <row r="21" spans="1:27" x14ac:dyDescent="0.35">
      <c r="A21">
        <v>1</v>
      </c>
      <c r="B21" t="s">
        <v>9</v>
      </c>
      <c r="C21">
        <v>2</v>
      </c>
      <c r="D21" t="s">
        <v>8</v>
      </c>
      <c r="F21" s="2">
        <v>13</v>
      </c>
      <c r="G21">
        <v>0</v>
      </c>
      <c r="H21">
        <v>0</v>
      </c>
      <c r="I21" s="3">
        <v>0</v>
      </c>
      <c r="J21" s="3">
        <v>1.146128035678238</v>
      </c>
      <c r="K21" s="5">
        <v>0</v>
      </c>
      <c r="L21">
        <v>1</v>
      </c>
      <c r="M21">
        <v>0</v>
      </c>
      <c r="N21">
        <v>1</v>
      </c>
      <c r="O21">
        <v>1</v>
      </c>
      <c r="P21">
        <v>1</v>
      </c>
      <c r="V21">
        <v>0.11442216893170096</v>
      </c>
      <c r="W21">
        <v>0.25881029029348912</v>
      </c>
      <c r="X21">
        <f t="shared" si="1"/>
        <v>0.11442216893170096</v>
      </c>
      <c r="Y21">
        <f t="shared" si="2"/>
        <v>0.25881029029348912</v>
      </c>
      <c r="Z21">
        <f t="shared" si="0"/>
        <v>0.37323245922519011</v>
      </c>
      <c r="AA21">
        <f>(Table135[[#This Row],[Survived]]-Z22)^2</f>
        <v>0.49531245429411014</v>
      </c>
    </row>
    <row r="22" spans="1:27" x14ac:dyDescent="0.35">
      <c r="A22">
        <v>0</v>
      </c>
      <c r="B22" t="s">
        <v>9</v>
      </c>
      <c r="C22">
        <v>3</v>
      </c>
      <c r="D22" t="s">
        <v>10</v>
      </c>
      <c r="E22">
        <v>31</v>
      </c>
      <c r="F22" s="2">
        <v>18</v>
      </c>
      <c r="G22">
        <v>1</v>
      </c>
      <c r="H22">
        <v>0</v>
      </c>
      <c r="I22" s="3">
        <v>0.38750000000000001</v>
      </c>
      <c r="J22" s="3">
        <v>1.2787536009528289</v>
      </c>
      <c r="K22" s="5">
        <v>0</v>
      </c>
      <c r="L22">
        <v>0</v>
      </c>
      <c r="M22">
        <v>1</v>
      </c>
      <c r="N22">
        <v>0</v>
      </c>
      <c r="O22">
        <v>0</v>
      </c>
      <c r="P22">
        <v>1</v>
      </c>
      <c r="V22">
        <v>0.11664542405704373</v>
      </c>
      <c r="W22">
        <v>0.17957019540150801</v>
      </c>
      <c r="X22">
        <f t="shared" si="1"/>
        <v>0.11664542405704373</v>
      </c>
      <c r="Y22">
        <f t="shared" si="2"/>
        <v>0.17957019540150801</v>
      </c>
      <c r="Z22">
        <f t="shared" si="0"/>
        <v>0.29621561945855174</v>
      </c>
      <c r="AA22">
        <f>(Table135[[#This Row],[Survived]]-Z23)^2</f>
        <v>8.4693111610382787E-2</v>
      </c>
    </row>
    <row r="23" spans="1:27" x14ac:dyDescent="0.35">
      <c r="A23">
        <v>1</v>
      </c>
      <c r="B23" t="s">
        <v>11</v>
      </c>
      <c r="C23">
        <v>3</v>
      </c>
      <c r="D23" t="s">
        <v>10</v>
      </c>
      <c r="F23" s="2">
        <v>7.2249999999999996</v>
      </c>
      <c r="G23">
        <v>0</v>
      </c>
      <c r="H23">
        <v>0</v>
      </c>
      <c r="I23" s="3">
        <v>0</v>
      </c>
      <c r="J23" s="3">
        <v>0.91513590662201194</v>
      </c>
      <c r="K23" s="5">
        <v>0</v>
      </c>
      <c r="L23">
        <v>0</v>
      </c>
      <c r="M23">
        <v>1</v>
      </c>
      <c r="N23">
        <v>0</v>
      </c>
      <c r="O23">
        <v>0</v>
      </c>
      <c r="P23">
        <v>1</v>
      </c>
      <c r="V23">
        <v>0.11278961936514349</v>
      </c>
      <c r="W23">
        <v>0.17823119021792189</v>
      </c>
      <c r="X23">
        <f t="shared" si="1"/>
        <v>0.11278961936514349</v>
      </c>
      <c r="Y23">
        <f t="shared" si="2"/>
        <v>0.17823119021792189</v>
      </c>
      <c r="Z23">
        <f t="shared" si="0"/>
        <v>0.29102080958306537</v>
      </c>
      <c r="AA23">
        <f>(Table135[[#This Row],[Survived]]-Z24)^2</f>
        <v>0.53570082761047322</v>
      </c>
    </row>
    <row r="24" spans="1:27" x14ac:dyDescent="0.35">
      <c r="A24">
        <v>0</v>
      </c>
      <c r="B24" t="s">
        <v>9</v>
      </c>
      <c r="C24">
        <v>2</v>
      </c>
      <c r="D24" t="s">
        <v>8</v>
      </c>
      <c r="E24">
        <v>35</v>
      </c>
      <c r="F24" s="2">
        <v>26</v>
      </c>
      <c r="G24">
        <v>0</v>
      </c>
      <c r="H24">
        <v>0</v>
      </c>
      <c r="I24" s="3">
        <v>0.4375</v>
      </c>
      <c r="J24" s="3">
        <v>1.4313637641589874</v>
      </c>
      <c r="K24" s="5">
        <v>0</v>
      </c>
      <c r="L24">
        <v>1</v>
      </c>
      <c r="M24">
        <v>0</v>
      </c>
      <c r="N24">
        <v>0</v>
      </c>
      <c r="O24">
        <v>1</v>
      </c>
      <c r="P24">
        <v>1</v>
      </c>
      <c r="V24">
        <v>0.11442216893170096</v>
      </c>
      <c r="W24">
        <v>0.15366197004978471</v>
      </c>
      <c r="X24">
        <f t="shared" si="1"/>
        <v>0.11442216893170096</v>
      </c>
      <c r="Y24">
        <f t="shared" si="2"/>
        <v>0.15366197004978471</v>
      </c>
      <c r="Z24">
        <f t="shared" si="0"/>
        <v>0.26808413898148564</v>
      </c>
      <c r="AA24">
        <f>(Table135[[#This Row],[Survived]]-Z25)^2</f>
        <v>0.13079224106037496</v>
      </c>
    </row>
    <row r="25" spans="1:27" x14ac:dyDescent="0.35">
      <c r="A25">
        <v>1</v>
      </c>
      <c r="B25" t="s">
        <v>9</v>
      </c>
      <c r="C25">
        <v>2</v>
      </c>
      <c r="D25" t="s">
        <v>8</v>
      </c>
      <c r="E25">
        <v>34</v>
      </c>
      <c r="F25" s="2">
        <v>13</v>
      </c>
      <c r="G25">
        <v>0</v>
      </c>
      <c r="H25">
        <v>0</v>
      </c>
      <c r="I25" s="3">
        <v>0.42499999999999999</v>
      </c>
      <c r="J25" s="3">
        <v>1.146128035678238</v>
      </c>
      <c r="K25" s="5">
        <v>0</v>
      </c>
      <c r="L25">
        <v>1</v>
      </c>
      <c r="M25">
        <v>1</v>
      </c>
      <c r="N25">
        <v>0</v>
      </c>
      <c r="O25">
        <v>1</v>
      </c>
      <c r="P25">
        <v>1</v>
      </c>
      <c r="V25">
        <v>0.11442216893170096</v>
      </c>
      <c r="W25">
        <v>0.24722993055117909</v>
      </c>
      <c r="X25">
        <f t="shared" si="1"/>
        <v>0.11442216893170096</v>
      </c>
      <c r="Y25">
        <f t="shared" si="2"/>
        <v>0.24722993055117909</v>
      </c>
      <c r="Z25">
        <f t="shared" si="0"/>
        <v>0.36165209948288002</v>
      </c>
      <c r="AA25">
        <f>(Table135[[#This Row],[Survived]]-Z26)^2</f>
        <v>0.50265149244425211</v>
      </c>
    </row>
    <row r="26" spans="1:27" x14ac:dyDescent="0.35">
      <c r="A26">
        <v>1</v>
      </c>
      <c r="B26" t="s">
        <v>12</v>
      </c>
      <c r="C26">
        <v>3</v>
      </c>
      <c r="D26" t="s">
        <v>10</v>
      </c>
      <c r="E26">
        <v>15</v>
      </c>
      <c r="F26" s="2">
        <v>8.0291999999999994</v>
      </c>
      <c r="G26">
        <v>0</v>
      </c>
      <c r="H26">
        <v>0</v>
      </c>
      <c r="I26" s="3">
        <v>0.1875</v>
      </c>
      <c r="J26" s="3">
        <v>0.95564927290744683</v>
      </c>
      <c r="K26" s="5">
        <v>0</v>
      </c>
      <c r="L26">
        <v>0</v>
      </c>
      <c r="M26">
        <v>1</v>
      </c>
      <c r="N26">
        <v>0</v>
      </c>
      <c r="O26">
        <v>0</v>
      </c>
      <c r="P26">
        <v>1</v>
      </c>
      <c r="V26">
        <v>0.11278961936514349</v>
      </c>
      <c r="W26">
        <v>0.17823119021792189</v>
      </c>
      <c r="X26">
        <f t="shared" si="1"/>
        <v>0.11278961936514349</v>
      </c>
      <c r="Y26">
        <f t="shared" si="2"/>
        <v>0.17823119021792189</v>
      </c>
      <c r="Z26">
        <f t="shared" si="0"/>
        <v>0.29102080958306537</v>
      </c>
      <c r="AA26">
        <f>(Table135[[#This Row],[Survived]]-Z27)^2</f>
        <v>0.32767709523618893</v>
      </c>
    </row>
    <row r="27" spans="1:27" x14ac:dyDescent="0.35">
      <c r="A27">
        <v>1</v>
      </c>
      <c r="B27" t="s">
        <v>9</v>
      </c>
      <c r="C27">
        <v>1</v>
      </c>
      <c r="D27" t="s">
        <v>8</v>
      </c>
      <c r="E27">
        <v>28</v>
      </c>
      <c r="F27" s="2">
        <v>35.5</v>
      </c>
      <c r="G27">
        <v>0</v>
      </c>
      <c r="H27">
        <v>0</v>
      </c>
      <c r="I27" s="3">
        <v>0.35</v>
      </c>
      <c r="J27" s="3">
        <v>1.5622928644564746</v>
      </c>
      <c r="K27" s="5">
        <v>1</v>
      </c>
      <c r="L27">
        <v>0</v>
      </c>
      <c r="M27">
        <v>1</v>
      </c>
      <c r="N27">
        <v>0</v>
      </c>
      <c r="O27">
        <v>1</v>
      </c>
      <c r="P27">
        <v>1</v>
      </c>
      <c r="V27">
        <v>0.17817572815899968</v>
      </c>
      <c r="W27">
        <v>0.24939340681345054</v>
      </c>
      <c r="X27">
        <f t="shared" si="1"/>
        <v>0.17817572815899968</v>
      </c>
      <c r="Y27">
        <f t="shared" si="2"/>
        <v>0.24939340681345054</v>
      </c>
      <c r="Z27">
        <f t="shared" si="0"/>
        <v>0.42756913497245019</v>
      </c>
      <c r="AA27">
        <f>(Table135[[#This Row],[Survived]]-Z28)^2</f>
        <v>0.43288114585818305</v>
      </c>
    </row>
    <row r="28" spans="1:27" x14ac:dyDescent="0.35">
      <c r="A28">
        <v>0</v>
      </c>
      <c r="B28" t="s">
        <v>9</v>
      </c>
      <c r="C28">
        <v>3</v>
      </c>
      <c r="D28" t="s">
        <v>10</v>
      </c>
      <c r="E28">
        <v>8</v>
      </c>
      <c r="F28" s="2">
        <v>21.074999999999999</v>
      </c>
      <c r="G28">
        <v>3</v>
      </c>
      <c r="H28">
        <v>1</v>
      </c>
      <c r="I28" s="3">
        <v>0.1</v>
      </c>
      <c r="J28" s="3">
        <v>1.3439007122496063</v>
      </c>
      <c r="K28" s="5">
        <v>0</v>
      </c>
      <c r="L28">
        <v>0</v>
      </c>
      <c r="M28">
        <v>0</v>
      </c>
      <c r="N28">
        <v>1</v>
      </c>
      <c r="O28">
        <v>0</v>
      </c>
      <c r="P28">
        <v>1</v>
      </c>
      <c r="V28">
        <v>0.1243570334408442</v>
      </c>
      <c r="W28">
        <v>0.21770592864581334</v>
      </c>
      <c r="X28">
        <f t="shared" si="1"/>
        <v>0.1243570334408442</v>
      </c>
      <c r="Y28">
        <f t="shared" si="2"/>
        <v>0.21770592864581334</v>
      </c>
      <c r="Z28">
        <f t="shared" si="0"/>
        <v>0.34206296208665754</v>
      </c>
      <c r="AA28">
        <f>(Table135[[#This Row],[Survived]]-Z29)^2</f>
        <v>0.17272538408820282</v>
      </c>
    </row>
    <row r="29" spans="1:27" x14ac:dyDescent="0.35">
      <c r="A29">
        <v>1</v>
      </c>
      <c r="B29" t="s">
        <v>9</v>
      </c>
      <c r="C29">
        <v>3</v>
      </c>
      <c r="D29" t="s">
        <v>10</v>
      </c>
      <c r="E29">
        <v>38</v>
      </c>
      <c r="F29" s="2">
        <v>31.387499999999999</v>
      </c>
      <c r="G29">
        <v>1</v>
      </c>
      <c r="H29">
        <v>5</v>
      </c>
      <c r="I29" s="3">
        <v>0.47499999999999998</v>
      </c>
      <c r="J29" s="3">
        <v>1.5103774259938814</v>
      </c>
      <c r="K29" s="5">
        <v>0</v>
      </c>
      <c r="L29">
        <v>0</v>
      </c>
      <c r="M29">
        <v>1</v>
      </c>
      <c r="N29">
        <v>0</v>
      </c>
      <c r="O29">
        <v>0</v>
      </c>
      <c r="P29">
        <v>1</v>
      </c>
      <c r="V29">
        <v>0.11664542405704373</v>
      </c>
      <c r="W29">
        <v>0.29895701107562345</v>
      </c>
      <c r="X29">
        <f t="shared" si="1"/>
        <v>0.11664542405704373</v>
      </c>
      <c r="Y29">
        <f t="shared" si="2"/>
        <v>0.29895701107562345</v>
      </c>
      <c r="Z29">
        <f t="shared" si="0"/>
        <v>0.41560243513266715</v>
      </c>
      <c r="AA29">
        <f>(Table135[[#This Row],[Survived]]-Z30)^2</f>
        <v>0.53570082761047322</v>
      </c>
    </row>
    <row r="30" spans="1:27" x14ac:dyDescent="0.35">
      <c r="A30">
        <v>0</v>
      </c>
      <c r="B30" t="s">
        <v>11</v>
      </c>
      <c r="C30">
        <v>3</v>
      </c>
      <c r="D30" t="s">
        <v>8</v>
      </c>
      <c r="F30" s="2">
        <v>7.2249999999999996</v>
      </c>
      <c r="G30">
        <v>0</v>
      </c>
      <c r="H30">
        <v>0</v>
      </c>
      <c r="I30" s="3">
        <v>0</v>
      </c>
      <c r="J30" s="3">
        <v>0.91513590662201194</v>
      </c>
      <c r="K30" s="5">
        <v>0</v>
      </c>
      <c r="L30">
        <v>0</v>
      </c>
      <c r="M30">
        <v>0</v>
      </c>
      <c r="N30">
        <v>0</v>
      </c>
      <c r="O30">
        <v>1</v>
      </c>
      <c r="P30">
        <v>1</v>
      </c>
      <c r="V30">
        <v>0.11442216893170096</v>
      </c>
      <c r="W30">
        <v>0.15366197004978471</v>
      </c>
      <c r="X30">
        <f t="shared" si="1"/>
        <v>0.11442216893170096</v>
      </c>
      <c r="Y30">
        <f t="shared" si="2"/>
        <v>0.15366197004978471</v>
      </c>
      <c r="Z30">
        <f t="shared" si="0"/>
        <v>0.26808413898148564</v>
      </c>
      <c r="AA30">
        <f>(Table135[[#This Row],[Survived]]-Z31)^2</f>
        <v>0.24099095004348628</v>
      </c>
    </row>
    <row r="31" spans="1:27" x14ac:dyDescent="0.35">
      <c r="A31">
        <v>0</v>
      </c>
      <c r="B31" t="s">
        <v>9</v>
      </c>
      <c r="C31">
        <v>1</v>
      </c>
      <c r="D31" t="s">
        <v>8</v>
      </c>
      <c r="E31">
        <v>19</v>
      </c>
      <c r="F31" s="2">
        <v>263</v>
      </c>
      <c r="G31">
        <v>3</v>
      </c>
      <c r="H31">
        <v>2</v>
      </c>
      <c r="I31" s="3">
        <v>0.23749999999999999</v>
      </c>
      <c r="J31" s="3">
        <v>2.4216039268698313</v>
      </c>
      <c r="K31" s="5">
        <v>1</v>
      </c>
      <c r="L31">
        <v>0</v>
      </c>
      <c r="M31">
        <v>1</v>
      </c>
      <c r="N31">
        <v>0</v>
      </c>
      <c r="O31">
        <v>1</v>
      </c>
      <c r="P31">
        <v>1</v>
      </c>
      <c r="V31">
        <v>0.18974314223470037</v>
      </c>
      <c r="W31">
        <v>0.30116514863385513</v>
      </c>
      <c r="X31">
        <f t="shared" si="1"/>
        <v>0.18974314223470037</v>
      </c>
      <c r="Y31">
        <f t="shared" si="2"/>
        <v>0.30116514863385513</v>
      </c>
      <c r="Z31">
        <f t="shared" si="0"/>
        <v>0.49090829086855547</v>
      </c>
      <c r="AA31">
        <f>(Table135[[#This Row],[Survived]]-Z32)^2</f>
        <v>9.1567467677084513E-2</v>
      </c>
    </row>
    <row r="32" spans="1:27" x14ac:dyDescent="0.35">
      <c r="A32">
        <v>1</v>
      </c>
      <c r="B32" t="s">
        <v>12</v>
      </c>
      <c r="C32">
        <v>3</v>
      </c>
      <c r="D32" t="s">
        <v>10</v>
      </c>
      <c r="F32" s="2">
        <v>7.8792</v>
      </c>
      <c r="G32">
        <v>0</v>
      </c>
      <c r="H32">
        <v>0</v>
      </c>
      <c r="I32" s="3">
        <v>0</v>
      </c>
      <c r="J32" s="3">
        <v>0.94837383838707923</v>
      </c>
      <c r="K32" s="5">
        <v>0</v>
      </c>
      <c r="L32">
        <v>0</v>
      </c>
      <c r="M32">
        <v>0</v>
      </c>
      <c r="N32">
        <v>1</v>
      </c>
      <c r="O32">
        <v>0</v>
      </c>
      <c r="P32">
        <v>1</v>
      </c>
      <c r="V32">
        <v>0.11278961936514349</v>
      </c>
      <c r="W32">
        <v>0.18981154996023192</v>
      </c>
      <c r="X32">
        <f t="shared" si="1"/>
        <v>0.11278961936514349</v>
      </c>
      <c r="Y32">
        <f t="shared" si="2"/>
        <v>0.18981154996023192</v>
      </c>
      <c r="Z32">
        <f t="shared" si="0"/>
        <v>0.3026011693253754</v>
      </c>
      <c r="AA32">
        <f>(Table135[[#This Row],[Survived]]-Z33)^2</f>
        <v>0.39283755016890298</v>
      </c>
    </row>
    <row r="33" spans="1:27" x14ac:dyDescent="0.35">
      <c r="A33">
        <v>0</v>
      </c>
      <c r="B33" t="s">
        <v>9</v>
      </c>
      <c r="C33">
        <v>3</v>
      </c>
      <c r="D33" t="s">
        <v>8</v>
      </c>
      <c r="F33" s="2">
        <v>7.8958000000000004</v>
      </c>
      <c r="G33">
        <v>0</v>
      </c>
      <c r="H33">
        <v>0</v>
      </c>
      <c r="I33" s="3">
        <v>0</v>
      </c>
      <c r="J33" s="3">
        <v>0.94918501031343461</v>
      </c>
      <c r="K33" s="5">
        <v>0</v>
      </c>
      <c r="L33">
        <v>0</v>
      </c>
      <c r="M33">
        <v>0</v>
      </c>
      <c r="N33">
        <v>1</v>
      </c>
      <c r="O33">
        <v>1</v>
      </c>
      <c r="P33">
        <v>1</v>
      </c>
      <c r="V33">
        <v>0.11442216893170096</v>
      </c>
      <c r="W33">
        <v>0.25881029029348912</v>
      </c>
      <c r="X33">
        <f t="shared" si="1"/>
        <v>0.11442216893170096</v>
      </c>
      <c r="Y33">
        <f t="shared" si="2"/>
        <v>0.25881029029348912</v>
      </c>
      <c r="Z33">
        <f t="shared" si="0"/>
        <v>0.37323245922519011</v>
      </c>
      <c r="AA33">
        <f>(Table135[[#This Row],[Survived]]-Z34)^2</f>
        <v>0.1115567845480447</v>
      </c>
    </row>
    <row r="34" spans="1:27" x14ac:dyDescent="0.35">
      <c r="A34">
        <v>0</v>
      </c>
      <c r="B34" t="s">
        <v>11</v>
      </c>
      <c r="C34">
        <v>1</v>
      </c>
      <c r="D34" t="s">
        <v>8</v>
      </c>
      <c r="E34">
        <v>40</v>
      </c>
      <c r="F34" s="2">
        <v>27.720800000000001</v>
      </c>
      <c r="G34">
        <v>0</v>
      </c>
      <c r="H34">
        <v>0</v>
      </c>
      <c r="I34" s="3">
        <v>0.5</v>
      </c>
      <c r="J34" s="3">
        <v>1.4581965327411079</v>
      </c>
      <c r="K34" s="5">
        <v>1</v>
      </c>
      <c r="L34">
        <v>0</v>
      </c>
      <c r="M34">
        <v>0</v>
      </c>
      <c r="N34">
        <v>0</v>
      </c>
      <c r="O34">
        <v>1</v>
      </c>
      <c r="P34">
        <v>1</v>
      </c>
      <c r="V34">
        <v>0.17817572815899968</v>
      </c>
      <c r="W34">
        <v>0.15582544631205619</v>
      </c>
      <c r="X34">
        <f t="shared" si="1"/>
        <v>0.17817572815899968</v>
      </c>
      <c r="Y34">
        <f t="shared" si="2"/>
        <v>0.15582544631205619</v>
      </c>
      <c r="Z34">
        <f t="shared" si="0"/>
        <v>0.33400117447105587</v>
      </c>
      <c r="AA34">
        <f>(Table135[[#This Row],[Survived]]-Z35)^2</f>
        <v>0.13114005977977555</v>
      </c>
    </row>
    <row r="35" spans="1:27" x14ac:dyDescent="0.35">
      <c r="A35">
        <v>1</v>
      </c>
      <c r="B35" t="s">
        <v>11</v>
      </c>
      <c r="C35">
        <v>1</v>
      </c>
      <c r="D35" t="s">
        <v>10</v>
      </c>
      <c r="F35" s="2">
        <v>146.52080000000001</v>
      </c>
      <c r="G35">
        <v>1</v>
      </c>
      <c r="H35">
        <v>0</v>
      </c>
      <c r="I35" s="3">
        <v>0</v>
      </c>
      <c r="J35" s="3">
        <v>2.1688532588793175</v>
      </c>
      <c r="K35" s="5">
        <v>1</v>
      </c>
      <c r="L35">
        <v>0</v>
      </c>
      <c r="M35">
        <v>1</v>
      </c>
      <c r="N35">
        <v>0</v>
      </c>
      <c r="O35">
        <v>0</v>
      </c>
      <c r="P35">
        <v>1</v>
      </c>
      <c r="V35">
        <v>0.18039898328434245</v>
      </c>
      <c r="W35">
        <v>0.18173367166377949</v>
      </c>
      <c r="X35">
        <f t="shared" si="1"/>
        <v>0.18039898328434245</v>
      </c>
      <c r="Y35">
        <f t="shared" si="2"/>
        <v>0.18173367166377949</v>
      </c>
      <c r="Z35">
        <f t="shared" si="0"/>
        <v>0.36213265494812197</v>
      </c>
      <c r="AA35">
        <f>(Table135[[#This Row],[Survived]]-Z36)^2</f>
        <v>0.48636512902633372</v>
      </c>
    </row>
    <row r="36" spans="1:27" x14ac:dyDescent="0.35">
      <c r="A36">
        <v>1</v>
      </c>
      <c r="B36" t="s">
        <v>12</v>
      </c>
      <c r="C36">
        <v>3</v>
      </c>
      <c r="D36" t="s">
        <v>10</v>
      </c>
      <c r="F36" s="2">
        <v>7.75</v>
      </c>
      <c r="G36">
        <v>0</v>
      </c>
      <c r="H36">
        <v>0</v>
      </c>
      <c r="I36" s="3">
        <v>0</v>
      </c>
      <c r="J36" s="3">
        <v>0.94200805302231327</v>
      </c>
      <c r="K36" s="5">
        <v>0</v>
      </c>
      <c r="L36">
        <v>0</v>
      </c>
      <c r="M36">
        <v>0</v>
      </c>
      <c r="N36">
        <v>1</v>
      </c>
      <c r="O36">
        <v>0</v>
      </c>
      <c r="P36">
        <v>1</v>
      </c>
      <c r="V36">
        <v>0.11278961936514349</v>
      </c>
      <c r="W36">
        <v>0.18981154996023192</v>
      </c>
      <c r="X36">
        <f t="shared" si="1"/>
        <v>0.11278961936514349</v>
      </c>
      <c r="Y36">
        <f t="shared" si="2"/>
        <v>0.18981154996023192</v>
      </c>
      <c r="Z36">
        <f t="shared" si="0"/>
        <v>0.3026011693253754</v>
      </c>
      <c r="AA36">
        <f>(Table135[[#This Row],[Survived]]-Z37)^2</f>
        <v>0.40748804209461492</v>
      </c>
    </row>
    <row r="37" spans="1:27" x14ac:dyDescent="0.35">
      <c r="A37">
        <v>0</v>
      </c>
      <c r="B37" t="s">
        <v>9</v>
      </c>
      <c r="C37">
        <v>2</v>
      </c>
      <c r="D37" t="s">
        <v>8</v>
      </c>
      <c r="E37">
        <v>66</v>
      </c>
      <c r="F37" s="2">
        <v>10.5</v>
      </c>
      <c r="G37">
        <v>0</v>
      </c>
      <c r="H37">
        <v>0</v>
      </c>
      <c r="I37" s="3">
        <v>0.82499999999999996</v>
      </c>
      <c r="J37" s="3">
        <v>1.0606978403536116</v>
      </c>
      <c r="K37" s="5">
        <v>0</v>
      </c>
      <c r="L37">
        <v>1</v>
      </c>
      <c r="M37">
        <v>1</v>
      </c>
      <c r="N37">
        <v>0</v>
      </c>
      <c r="O37">
        <v>1</v>
      </c>
      <c r="P37">
        <v>1</v>
      </c>
      <c r="V37">
        <v>0.11442216893170096</v>
      </c>
      <c r="W37">
        <v>0.24722993055117909</v>
      </c>
      <c r="X37">
        <f t="shared" si="1"/>
        <v>0.11442216893170096</v>
      </c>
      <c r="Y37">
        <f t="shared" si="2"/>
        <v>0.24722993055117909</v>
      </c>
      <c r="Z37">
        <f t="shared" si="0"/>
        <v>0.36165209948288002</v>
      </c>
      <c r="AA37">
        <f>(Table135[[#This Row],[Survived]]-Z38)^2</f>
        <v>0.19744186102178984</v>
      </c>
    </row>
    <row r="38" spans="1:27" x14ac:dyDescent="0.35">
      <c r="A38">
        <v>0</v>
      </c>
      <c r="B38" t="s">
        <v>11</v>
      </c>
      <c r="C38">
        <v>1</v>
      </c>
      <c r="D38" t="s">
        <v>8</v>
      </c>
      <c r="E38">
        <v>28</v>
      </c>
      <c r="F38" s="2">
        <v>82.1708</v>
      </c>
      <c r="G38">
        <v>1</v>
      </c>
      <c r="H38">
        <v>0</v>
      </c>
      <c r="I38" s="3">
        <v>0.35</v>
      </c>
      <c r="J38" s="3">
        <v>1.9199708788780554</v>
      </c>
      <c r="K38" s="5">
        <v>1</v>
      </c>
      <c r="L38">
        <v>0</v>
      </c>
      <c r="M38">
        <v>0</v>
      </c>
      <c r="N38">
        <v>1</v>
      </c>
      <c r="O38">
        <v>1</v>
      </c>
      <c r="P38">
        <v>1</v>
      </c>
      <c r="V38">
        <v>0.1820315328508999</v>
      </c>
      <c r="W38">
        <v>0.2623127717393467</v>
      </c>
      <c r="X38">
        <f t="shared" si="1"/>
        <v>0.1820315328508999</v>
      </c>
      <c r="Y38">
        <f t="shared" si="2"/>
        <v>0.2623127717393467</v>
      </c>
      <c r="Z38">
        <f t="shared" si="0"/>
        <v>0.4443443045902466</v>
      </c>
      <c r="AA38">
        <f>(Table135[[#This Row],[Survived]]-Z39)^2</f>
        <v>0.18728463196034789</v>
      </c>
    </row>
    <row r="39" spans="1:27" x14ac:dyDescent="0.35">
      <c r="A39">
        <v>0</v>
      </c>
      <c r="B39" t="s">
        <v>9</v>
      </c>
      <c r="C39">
        <v>1</v>
      </c>
      <c r="D39" t="s">
        <v>8</v>
      </c>
      <c r="E39">
        <v>42</v>
      </c>
      <c r="F39" s="2">
        <v>52</v>
      </c>
      <c r="G39">
        <v>1</v>
      </c>
      <c r="H39">
        <v>0</v>
      </c>
      <c r="I39" s="3">
        <v>0.52500000000000002</v>
      </c>
      <c r="J39" s="3">
        <v>1.7242758696007889</v>
      </c>
      <c r="K39" s="5">
        <v>1</v>
      </c>
      <c r="L39">
        <v>0</v>
      </c>
      <c r="M39">
        <v>1</v>
      </c>
      <c r="N39">
        <v>0</v>
      </c>
      <c r="O39">
        <v>1</v>
      </c>
      <c r="P39">
        <v>1</v>
      </c>
      <c r="V39">
        <v>0.1820315328508999</v>
      </c>
      <c r="W39">
        <v>0.25073241199703666</v>
      </c>
      <c r="X39">
        <f t="shared" si="1"/>
        <v>0.1820315328508999</v>
      </c>
      <c r="Y39">
        <f t="shared" si="2"/>
        <v>0.25073241199703666</v>
      </c>
      <c r="Z39">
        <f t="shared" si="0"/>
        <v>0.43276394484793657</v>
      </c>
      <c r="AA39">
        <f>(Table135[[#This Row],[Survived]]-Z40)^2</f>
        <v>0.13079224106037496</v>
      </c>
    </row>
    <row r="40" spans="1:27" x14ac:dyDescent="0.35">
      <c r="A40">
        <v>1</v>
      </c>
      <c r="B40" t="s">
        <v>11</v>
      </c>
      <c r="C40">
        <v>3</v>
      </c>
      <c r="D40" t="s">
        <v>8</v>
      </c>
      <c r="F40" s="2">
        <v>7.2291999999999996</v>
      </c>
      <c r="G40">
        <v>0</v>
      </c>
      <c r="H40">
        <v>0</v>
      </c>
      <c r="I40" s="3">
        <v>0</v>
      </c>
      <c r="J40" s="3">
        <v>0.91535761741483168</v>
      </c>
      <c r="K40" s="5">
        <v>0</v>
      </c>
      <c r="L40">
        <v>0</v>
      </c>
      <c r="M40">
        <v>1</v>
      </c>
      <c r="N40">
        <v>0</v>
      </c>
      <c r="O40">
        <v>1</v>
      </c>
      <c r="P40">
        <v>1</v>
      </c>
      <c r="V40">
        <v>0.11442216893170096</v>
      </c>
      <c r="W40">
        <v>0.24722993055117909</v>
      </c>
      <c r="X40">
        <f t="shared" si="1"/>
        <v>0.11442216893170096</v>
      </c>
      <c r="Y40">
        <f t="shared" si="2"/>
        <v>0.24722993055117909</v>
      </c>
      <c r="Z40">
        <f t="shared" si="0"/>
        <v>0.36165209948288002</v>
      </c>
      <c r="AA40">
        <f>(Table135[[#This Row],[Survived]]-Z41)^2</f>
        <v>0.39283755016890298</v>
      </c>
    </row>
    <row r="41" spans="1:27" x14ac:dyDescent="0.35">
      <c r="A41">
        <v>0</v>
      </c>
      <c r="B41" t="s">
        <v>9</v>
      </c>
      <c r="C41">
        <v>3</v>
      </c>
      <c r="D41" t="s">
        <v>8</v>
      </c>
      <c r="E41">
        <v>21</v>
      </c>
      <c r="F41" s="2">
        <v>8.0500000000000007</v>
      </c>
      <c r="G41">
        <v>0</v>
      </c>
      <c r="H41">
        <v>0</v>
      </c>
      <c r="I41" s="3">
        <v>0.26250000000000001</v>
      </c>
      <c r="J41" s="3">
        <v>0.9566485792052033</v>
      </c>
      <c r="K41" s="5">
        <v>0</v>
      </c>
      <c r="L41">
        <v>0</v>
      </c>
      <c r="M41">
        <v>0</v>
      </c>
      <c r="N41">
        <v>1</v>
      </c>
      <c r="O41">
        <v>1</v>
      </c>
      <c r="P41">
        <v>1</v>
      </c>
      <c r="V41">
        <v>0.11442216893170096</v>
      </c>
      <c r="W41">
        <v>0.25881029029348912</v>
      </c>
      <c r="X41">
        <f t="shared" si="1"/>
        <v>0.11442216893170096</v>
      </c>
      <c r="Y41">
        <f t="shared" si="2"/>
        <v>0.25881029029348912</v>
      </c>
      <c r="Z41">
        <f t="shared" si="0"/>
        <v>0.37323245922519011</v>
      </c>
      <c r="AA41">
        <f>(Table135[[#This Row],[Survived]]-Z42)^2</f>
        <v>9.0848246911329186E-2</v>
      </c>
    </row>
    <row r="42" spans="1:27" x14ac:dyDescent="0.35">
      <c r="A42">
        <v>0</v>
      </c>
      <c r="B42" t="s">
        <v>9</v>
      </c>
      <c r="C42">
        <v>3</v>
      </c>
      <c r="D42" t="s">
        <v>10</v>
      </c>
      <c r="E42">
        <v>18</v>
      </c>
      <c r="F42" s="2">
        <v>18</v>
      </c>
      <c r="G42">
        <v>2</v>
      </c>
      <c r="H42">
        <v>0</v>
      </c>
      <c r="I42" s="3">
        <v>0.22500000000000001</v>
      </c>
      <c r="J42" s="3">
        <v>1.2787536009528289</v>
      </c>
      <c r="K42" s="5">
        <v>0</v>
      </c>
      <c r="L42">
        <v>0</v>
      </c>
      <c r="M42">
        <v>1</v>
      </c>
      <c r="N42">
        <v>0</v>
      </c>
      <c r="O42">
        <v>0</v>
      </c>
      <c r="P42">
        <v>1</v>
      </c>
      <c r="V42">
        <v>0.12050122874894396</v>
      </c>
      <c r="W42">
        <v>0.18090920058509413</v>
      </c>
      <c r="X42">
        <f t="shared" si="1"/>
        <v>0.12050122874894396</v>
      </c>
      <c r="Y42">
        <f t="shared" si="2"/>
        <v>0.18090920058509413</v>
      </c>
      <c r="Z42">
        <f t="shared" si="0"/>
        <v>0.30141042933403811</v>
      </c>
      <c r="AA42">
        <f>(Table135[[#This Row],[Survived]]-Z43)^2</f>
        <v>8.774369321121353E-2</v>
      </c>
    </row>
    <row r="43" spans="1:27" x14ac:dyDescent="0.35">
      <c r="A43">
        <v>1</v>
      </c>
      <c r="B43" t="s">
        <v>11</v>
      </c>
      <c r="C43">
        <v>3</v>
      </c>
      <c r="D43" t="s">
        <v>10</v>
      </c>
      <c r="E43">
        <v>14</v>
      </c>
      <c r="F43" s="2">
        <v>11.2417</v>
      </c>
      <c r="G43">
        <v>1</v>
      </c>
      <c r="H43">
        <v>0</v>
      </c>
      <c r="I43" s="3">
        <v>0.17499999999999999</v>
      </c>
      <c r="J43" s="3">
        <v>1.0878417322991751</v>
      </c>
      <c r="K43" s="5">
        <v>0</v>
      </c>
      <c r="L43">
        <v>0</v>
      </c>
      <c r="M43">
        <v>1</v>
      </c>
      <c r="N43">
        <v>0</v>
      </c>
      <c r="O43">
        <v>0</v>
      </c>
      <c r="P43">
        <v>1</v>
      </c>
      <c r="V43">
        <v>0.11664542405704373</v>
      </c>
      <c r="W43">
        <v>0.17957019540150801</v>
      </c>
      <c r="X43">
        <f t="shared" si="1"/>
        <v>0.11664542405704373</v>
      </c>
      <c r="Y43">
        <f t="shared" si="2"/>
        <v>0.17957019540150801</v>
      </c>
      <c r="Z43">
        <f t="shared" si="0"/>
        <v>0.29621561945855174</v>
      </c>
      <c r="AA43">
        <f>(Table135[[#This Row],[Survived]]-Z44)^2</f>
        <v>0.47914640641049377</v>
      </c>
    </row>
    <row r="44" spans="1:27" x14ac:dyDescent="0.35">
      <c r="A44">
        <v>0</v>
      </c>
      <c r="B44" t="s">
        <v>9</v>
      </c>
      <c r="C44">
        <v>3</v>
      </c>
      <c r="D44" t="s">
        <v>10</v>
      </c>
      <c r="E44">
        <v>40</v>
      </c>
      <c r="F44" s="2">
        <v>9.4749999999999996</v>
      </c>
      <c r="G44">
        <v>1</v>
      </c>
      <c r="H44">
        <v>0</v>
      </c>
      <c r="I44" s="3">
        <v>0.5</v>
      </c>
      <c r="J44" s="3">
        <v>1.0201540316383328</v>
      </c>
      <c r="K44" s="5">
        <v>0</v>
      </c>
      <c r="L44">
        <v>0</v>
      </c>
      <c r="M44">
        <v>0</v>
      </c>
      <c r="N44">
        <v>1</v>
      </c>
      <c r="O44">
        <v>0</v>
      </c>
      <c r="P44">
        <v>1</v>
      </c>
      <c r="V44">
        <v>0.11664542405704373</v>
      </c>
      <c r="W44">
        <v>0.19115055514381801</v>
      </c>
      <c r="X44">
        <f t="shared" si="1"/>
        <v>0.11664542405704373</v>
      </c>
      <c r="Y44">
        <f t="shared" si="2"/>
        <v>0.19115055514381801</v>
      </c>
      <c r="Z44">
        <f t="shared" si="0"/>
        <v>0.30779597920086177</v>
      </c>
      <c r="AA44">
        <f>(Table135[[#This Row],[Survived]]-Z45)^2</f>
        <v>9.4738364812217327E-2</v>
      </c>
    </row>
    <row r="45" spans="1:27" x14ac:dyDescent="0.35">
      <c r="A45">
        <v>0</v>
      </c>
      <c r="B45" t="s">
        <v>9</v>
      </c>
      <c r="C45">
        <v>2</v>
      </c>
      <c r="D45" t="s">
        <v>10</v>
      </c>
      <c r="E45">
        <v>27</v>
      </c>
      <c r="F45" s="2">
        <v>21</v>
      </c>
      <c r="G45">
        <v>1</v>
      </c>
      <c r="H45">
        <v>0</v>
      </c>
      <c r="I45" s="3">
        <v>0.33750000000000002</v>
      </c>
      <c r="J45" s="3">
        <v>1.3424226808222062</v>
      </c>
      <c r="K45" s="5">
        <v>0</v>
      </c>
      <c r="L45">
        <v>1</v>
      </c>
      <c r="M45">
        <v>0</v>
      </c>
      <c r="N45">
        <v>1</v>
      </c>
      <c r="O45">
        <v>0</v>
      </c>
      <c r="P45">
        <v>1</v>
      </c>
      <c r="V45">
        <v>0.11664542405704373</v>
      </c>
      <c r="W45">
        <v>0.19115055514381801</v>
      </c>
      <c r="X45">
        <f t="shared" si="1"/>
        <v>0.11664542405704373</v>
      </c>
      <c r="Y45">
        <f t="shared" si="2"/>
        <v>0.19115055514381801</v>
      </c>
      <c r="Z45">
        <f t="shared" si="0"/>
        <v>0.30779597920086177</v>
      </c>
      <c r="AA45">
        <f>(Table135[[#This Row],[Survived]]-Z46)^2</f>
        <v>7.1869105573444517E-2</v>
      </c>
    </row>
    <row r="46" spans="1:27" x14ac:dyDescent="0.35">
      <c r="A46">
        <v>0</v>
      </c>
      <c r="B46" t="s">
        <v>11</v>
      </c>
      <c r="C46">
        <v>3</v>
      </c>
      <c r="D46" t="s">
        <v>8</v>
      </c>
      <c r="F46" s="2">
        <v>7.8958000000000004</v>
      </c>
      <c r="G46">
        <v>0</v>
      </c>
      <c r="H46">
        <v>0</v>
      </c>
      <c r="I46" s="3">
        <v>0</v>
      </c>
      <c r="J46" s="3">
        <v>0.94918501031343461</v>
      </c>
      <c r="K46" s="5">
        <v>0</v>
      </c>
      <c r="L46">
        <v>0</v>
      </c>
      <c r="M46">
        <v>0</v>
      </c>
      <c r="N46">
        <v>0</v>
      </c>
      <c r="O46">
        <v>1</v>
      </c>
      <c r="P46">
        <v>1</v>
      </c>
      <c r="V46">
        <v>0.11442216893170096</v>
      </c>
      <c r="W46">
        <v>0.15366197004978471</v>
      </c>
      <c r="X46">
        <f t="shared" si="1"/>
        <v>0.11442216893170096</v>
      </c>
      <c r="Y46">
        <f t="shared" si="2"/>
        <v>0.15366197004978471</v>
      </c>
      <c r="Z46">
        <f t="shared" si="0"/>
        <v>0.26808413898148564</v>
      </c>
      <c r="AA46">
        <f>(Table135[[#This Row],[Survived]]-Z47)^2</f>
        <v>0.11831559874037603</v>
      </c>
    </row>
    <row r="47" spans="1:27" x14ac:dyDescent="0.35">
      <c r="A47">
        <v>1</v>
      </c>
      <c r="B47" t="s">
        <v>11</v>
      </c>
      <c r="C47">
        <v>2</v>
      </c>
      <c r="D47" t="s">
        <v>10</v>
      </c>
      <c r="E47">
        <v>3</v>
      </c>
      <c r="F47" s="2">
        <v>41.5792</v>
      </c>
      <c r="G47">
        <v>1</v>
      </c>
      <c r="H47">
        <v>2</v>
      </c>
      <c r="I47" s="3">
        <v>3.7499999999999999E-2</v>
      </c>
      <c r="J47" s="3">
        <v>1.6291974974299364</v>
      </c>
      <c r="K47" s="5">
        <v>0</v>
      </c>
      <c r="L47">
        <v>1</v>
      </c>
      <c r="M47">
        <v>1</v>
      </c>
      <c r="N47">
        <v>0</v>
      </c>
      <c r="O47">
        <v>0</v>
      </c>
      <c r="P47">
        <v>1</v>
      </c>
      <c r="V47">
        <v>0.11664542405704373</v>
      </c>
      <c r="W47">
        <v>0.2273249216711542</v>
      </c>
      <c r="X47">
        <f t="shared" si="1"/>
        <v>0.11664542405704373</v>
      </c>
      <c r="Y47">
        <f t="shared" si="2"/>
        <v>0.2273249216711542</v>
      </c>
      <c r="Z47">
        <f t="shared" si="0"/>
        <v>0.34397034572819796</v>
      </c>
      <c r="AA47">
        <f>(Table135[[#This Row],[Survived]]-Z48)^2</f>
        <v>0.64408192944712706</v>
      </c>
    </row>
    <row r="48" spans="1:27" x14ac:dyDescent="0.35">
      <c r="A48">
        <v>1</v>
      </c>
      <c r="B48" t="s">
        <v>12</v>
      </c>
      <c r="C48">
        <v>3</v>
      </c>
      <c r="D48" t="s">
        <v>10</v>
      </c>
      <c r="E48">
        <v>19</v>
      </c>
      <c r="F48" s="2">
        <v>7.8792</v>
      </c>
      <c r="G48">
        <v>0</v>
      </c>
      <c r="H48">
        <v>0</v>
      </c>
      <c r="I48" s="3">
        <v>0.23749999999999999</v>
      </c>
      <c r="J48" s="3">
        <v>0.94837383838707923</v>
      </c>
      <c r="K48" s="5">
        <v>0</v>
      </c>
      <c r="L48">
        <v>0</v>
      </c>
      <c r="M48">
        <v>0</v>
      </c>
      <c r="N48">
        <v>0</v>
      </c>
      <c r="O48">
        <v>0</v>
      </c>
      <c r="P48">
        <v>1</v>
      </c>
      <c r="V48">
        <v>0.11278961936514349</v>
      </c>
      <c r="W48">
        <v>8.4663229716527538E-2</v>
      </c>
      <c r="X48">
        <f t="shared" si="1"/>
        <v>0.11278961936514349</v>
      </c>
      <c r="Y48">
        <f t="shared" si="2"/>
        <v>8.4663229716527538E-2</v>
      </c>
      <c r="Z48">
        <f t="shared" si="0"/>
        <v>0.19745284908167104</v>
      </c>
      <c r="AA48">
        <f>(Table135[[#This Row],[Survived]]-Z49)^2</f>
        <v>0.53570082761047322</v>
      </c>
    </row>
    <row r="49" spans="1:27" x14ac:dyDescent="0.35">
      <c r="A49">
        <v>0</v>
      </c>
      <c r="B49" t="s">
        <v>9</v>
      </c>
      <c r="C49">
        <v>3</v>
      </c>
      <c r="D49" t="s">
        <v>8</v>
      </c>
      <c r="F49" s="2">
        <v>8.0500000000000007</v>
      </c>
      <c r="G49">
        <v>0</v>
      </c>
      <c r="H49">
        <v>0</v>
      </c>
      <c r="I49" s="3">
        <v>0</v>
      </c>
      <c r="J49" s="3">
        <v>0.9566485792052033</v>
      </c>
      <c r="K49" s="5">
        <v>0</v>
      </c>
      <c r="L49">
        <v>0</v>
      </c>
      <c r="M49">
        <v>0</v>
      </c>
      <c r="N49">
        <v>0</v>
      </c>
      <c r="O49">
        <v>1</v>
      </c>
      <c r="P49">
        <v>1</v>
      </c>
      <c r="V49">
        <v>0.11442216893170096</v>
      </c>
      <c r="W49">
        <v>0.15366197004978471</v>
      </c>
      <c r="X49">
        <f t="shared" si="1"/>
        <v>0.11442216893170096</v>
      </c>
      <c r="Y49">
        <f t="shared" si="2"/>
        <v>0.15366197004978471</v>
      </c>
      <c r="Z49">
        <f t="shared" si="0"/>
        <v>0.26808413898148564</v>
      </c>
      <c r="AA49">
        <f>(Table135[[#This Row],[Survived]]-Z50)^2</f>
        <v>0.14320719799899576</v>
      </c>
    </row>
    <row r="50" spans="1:27" x14ac:dyDescent="0.35">
      <c r="A50">
        <v>0</v>
      </c>
      <c r="B50" t="s">
        <v>12</v>
      </c>
      <c r="C50">
        <v>3</v>
      </c>
      <c r="D50" t="s">
        <v>8</v>
      </c>
      <c r="F50" s="2">
        <v>15.5</v>
      </c>
      <c r="G50">
        <v>1</v>
      </c>
      <c r="H50">
        <v>0</v>
      </c>
      <c r="I50" s="3">
        <v>0</v>
      </c>
      <c r="J50" s="3">
        <v>1.2174839442139063</v>
      </c>
      <c r="K50" s="5">
        <v>0</v>
      </c>
      <c r="L50">
        <v>0</v>
      </c>
      <c r="M50">
        <v>0</v>
      </c>
      <c r="N50">
        <v>1</v>
      </c>
      <c r="O50">
        <v>1</v>
      </c>
      <c r="P50">
        <v>1</v>
      </c>
      <c r="V50">
        <v>0.11827797362360119</v>
      </c>
      <c r="W50">
        <v>0.26014929547707522</v>
      </c>
      <c r="X50">
        <f t="shared" si="1"/>
        <v>0.11827797362360119</v>
      </c>
      <c r="Y50">
        <f t="shared" si="2"/>
        <v>0.26014929547707522</v>
      </c>
      <c r="Z50">
        <f t="shared" si="0"/>
        <v>0.37842726910067642</v>
      </c>
      <c r="AA50">
        <f>(Table135[[#This Row],[Survived]]-Z51)^2</f>
        <v>8.4693111610382787E-2</v>
      </c>
    </row>
    <row r="51" spans="1:27" x14ac:dyDescent="0.35">
      <c r="A51">
        <v>1</v>
      </c>
      <c r="B51" t="s">
        <v>12</v>
      </c>
      <c r="C51">
        <v>3</v>
      </c>
      <c r="D51" t="s">
        <v>10</v>
      </c>
      <c r="F51" s="2">
        <v>7.75</v>
      </c>
      <c r="G51">
        <v>0</v>
      </c>
      <c r="H51">
        <v>0</v>
      </c>
      <c r="I51" s="3">
        <v>0</v>
      </c>
      <c r="J51" s="3">
        <v>0.94200805302231327</v>
      </c>
      <c r="K51" s="5">
        <v>0</v>
      </c>
      <c r="L51">
        <v>0</v>
      </c>
      <c r="M51">
        <v>1</v>
      </c>
      <c r="N51">
        <v>0</v>
      </c>
      <c r="O51">
        <v>0</v>
      </c>
      <c r="P51">
        <v>1</v>
      </c>
      <c r="V51">
        <v>0.11278961936514349</v>
      </c>
      <c r="W51">
        <v>0.17823119021792189</v>
      </c>
      <c r="X51">
        <f t="shared" si="1"/>
        <v>0.11278961936514349</v>
      </c>
      <c r="Y51">
        <f t="shared" si="2"/>
        <v>0.17823119021792189</v>
      </c>
      <c r="Z51">
        <f t="shared" si="0"/>
        <v>0.29102080958306537</v>
      </c>
      <c r="AA51">
        <f>(Table135[[#This Row],[Survived]]-Z52)^2</f>
        <v>0.39433160238277543</v>
      </c>
    </row>
    <row r="52" spans="1:27" x14ac:dyDescent="0.35">
      <c r="A52">
        <v>0</v>
      </c>
      <c r="B52" t="s">
        <v>11</v>
      </c>
      <c r="C52">
        <v>3</v>
      </c>
      <c r="D52" t="s">
        <v>8</v>
      </c>
      <c r="F52" s="2">
        <v>21.679200000000002</v>
      </c>
      <c r="G52">
        <v>2</v>
      </c>
      <c r="H52">
        <v>0</v>
      </c>
      <c r="I52" s="3">
        <v>0</v>
      </c>
      <c r="J52" s="3">
        <v>1.3556277309213418</v>
      </c>
      <c r="K52" s="5">
        <v>0</v>
      </c>
      <c r="L52">
        <v>0</v>
      </c>
      <c r="M52">
        <v>1</v>
      </c>
      <c r="N52">
        <v>0</v>
      </c>
      <c r="O52">
        <v>1</v>
      </c>
      <c r="P52">
        <v>1</v>
      </c>
      <c r="V52">
        <v>0.12213377831550143</v>
      </c>
      <c r="W52">
        <v>0.24990794091835131</v>
      </c>
      <c r="X52">
        <f t="shared" si="1"/>
        <v>0.12213377831550143</v>
      </c>
      <c r="Y52">
        <f t="shared" si="2"/>
        <v>0.24990794091835131</v>
      </c>
      <c r="Z52">
        <f t="shared" si="0"/>
        <v>0.37204171923385276</v>
      </c>
      <c r="AA52">
        <f>(Table135[[#This Row],[Survived]]-Z53)^2</f>
        <v>8.774369321121353E-2</v>
      </c>
    </row>
    <row r="53" spans="1:27" x14ac:dyDescent="0.35">
      <c r="A53">
        <v>0</v>
      </c>
      <c r="B53" t="s">
        <v>9</v>
      </c>
      <c r="C53">
        <v>3</v>
      </c>
      <c r="D53" t="s">
        <v>10</v>
      </c>
      <c r="E53">
        <v>18</v>
      </c>
      <c r="F53" s="2">
        <v>17.8</v>
      </c>
      <c r="G53">
        <v>1</v>
      </c>
      <c r="H53">
        <v>0</v>
      </c>
      <c r="I53" s="3">
        <v>0.22500000000000001</v>
      </c>
      <c r="J53" s="3">
        <v>1.2741578492636798</v>
      </c>
      <c r="K53" s="5">
        <v>0</v>
      </c>
      <c r="L53">
        <v>0</v>
      </c>
      <c r="M53">
        <v>1</v>
      </c>
      <c r="N53">
        <v>0</v>
      </c>
      <c r="O53">
        <v>0</v>
      </c>
      <c r="P53">
        <v>1</v>
      </c>
      <c r="V53">
        <v>0.11664542405704373</v>
      </c>
      <c r="W53">
        <v>0.17957019540150801</v>
      </c>
      <c r="X53">
        <f t="shared" si="1"/>
        <v>0.11664542405704373</v>
      </c>
      <c r="Y53">
        <f t="shared" si="2"/>
        <v>0.17957019540150801</v>
      </c>
      <c r="Z53">
        <f t="shared" si="0"/>
        <v>0.29621561945855174</v>
      </c>
      <c r="AA53">
        <f>(Table135[[#This Row],[Survived]]-Z54)^2</f>
        <v>0.17463126802386778</v>
      </c>
    </row>
    <row r="54" spans="1:27" x14ac:dyDescent="0.35">
      <c r="A54">
        <v>0</v>
      </c>
      <c r="B54" t="s">
        <v>9</v>
      </c>
      <c r="C54">
        <v>3</v>
      </c>
      <c r="D54" t="s">
        <v>8</v>
      </c>
      <c r="E54">
        <v>7</v>
      </c>
      <c r="F54" s="2">
        <v>39.6875</v>
      </c>
      <c r="G54">
        <v>4</v>
      </c>
      <c r="H54">
        <v>1</v>
      </c>
      <c r="I54" s="3">
        <v>8.7499999999999994E-2</v>
      </c>
      <c r="J54" s="3">
        <v>1.6094610059122672</v>
      </c>
      <c r="K54" s="5">
        <v>0</v>
      </c>
      <c r="L54">
        <v>0</v>
      </c>
      <c r="M54">
        <v>0</v>
      </c>
      <c r="N54">
        <v>1</v>
      </c>
      <c r="O54">
        <v>1</v>
      </c>
      <c r="P54">
        <v>1</v>
      </c>
      <c r="V54">
        <v>0.1298453876993019</v>
      </c>
      <c r="W54">
        <v>0.28804367416265664</v>
      </c>
      <c r="X54">
        <f t="shared" si="1"/>
        <v>0.1298453876993019</v>
      </c>
      <c r="Y54">
        <f t="shared" si="2"/>
        <v>0.28804367416265664</v>
      </c>
      <c r="Z54">
        <f t="shared" si="0"/>
        <v>0.41788906186195851</v>
      </c>
      <c r="AA54">
        <f>(Table135[[#This Row],[Survived]]-Z55)^2</f>
        <v>0.13079224106037496</v>
      </c>
    </row>
    <row r="55" spans="1:27" x14ac:dyDescent="0.35">
      <c r="A55">
        <v>0</v>
      </c>
      <c r="B55" t="s">
        <v>9</v>
      </c>
      <c r="C55">
        <v>3</v>
      </c>
      <c r="D55" t="s">
        <v>8</v>
      </c>
      <c r="E55">
        <v>21</v>
      </c>
      <c r="F55" s="2">
        <v>7.8</v>
      </c>
      <c r="G55">
        <v>0</v>
      </c>
      <c r="H55">
        <v>0</v>
      </c>
      <c r="I55" s="3">
        <v>0.26250000000000001</v>
      </c>
      <c r="J55" s="3">
        <v>0.94448267215016868</v>
      </c>
      <c r="K55" s="5">
        <v>0</v>
      </c>
      <c r="L55">
        <v>0</v>
      </c>
      <c r="M55">
        <v>1</v>
      </c>
      <c r="N55">
        <v>0</v>
      </c>
      <c r="O55">
        <v>1</v>
      </c>
      <c r="P55">
        <v>1</v>
      </c>
      <c r="V55">
        <v>0.11442216893170096</v>
      </c>
      <c r="W55">
        <v>0.24722993055117909</v>
      </c>
      <c r="X55">
        <f t="shared" si="1"/>
        <v>0.11442216893170096</v>
      </c>
      <c r="Y55">
        <f t="shared" si="2"/>
        <v>0.24722993055117909</v>
      </c>
      <c r="Z55">
        <f t="shared" si="0"/>
        <v>0.36165209948288002</v>
      </c>
      <c r="AA55">
        <f>(Table135[[#This Row],[Survived]]-Z56)^2</f>
        <v>0.139661417349011</v>
      </c>
    </row>
    <row r="56" spans="1:27" x14ac:dyDescent="0.35">
      <c r="A56">
        <v>1</v>
      </c>
      <c r="B56" t="s">
        <v>11</v>
      </c>
      <c r="C56">
        <v>1</v>
      </c>
      <c r="D56" t="s">
        <v>10</v>
      </c>
      <c r="E56">
        <v>49</v>
      </c>
      <c r="F56" s="2">
        <v>76.729200000000006</v>
      </c>
      <c r="G56">
        <v>1</v>
      </c>
      <c r="H56">
        <v>0</v>
      </c>
      <c r="I56" s="3">
        <v>0.61250000000000004</v>
      </c>
      <c r="J56" s="3">
        <v>1.8905841979078102</v>
      </c>
      <c r="K56" s="5">
        <v>1</v>
      </c>
      <c r="L56">
        <v>0</v>
      </c>
      <c r="M56">
        <v>0</v>
      </c>
      <c r="N56">
        <v>1</v>
      </c>
      <c r="O56">
        <v>0</v>
      </c>
      <c r="P56">
        <v>1</v>
      </c>
      <c r="V56">
        <v>0.18039898328434245</v>
      </c>
      <c r="W56">
        <v>0.19331403140608949</v>
      </c>
      <c r="X56">
        <f t="shared" si="1"/>
        <v>0.18039898328434245</v>
      </c>
      <c r="Y56">
        <f t="shared" si="2"/>
        <v>0.19331403140608949</v>
      </c>
      <c r="Z56">
        <f t="shared" si="0"/>
        <v>0.37371301469043194</v>
      </c>
      <c r="AA56">
        <f>(Table135[[#This Row],[Survived]]-Z57)^2</f>
        <v>0.49531245429411014</v>
      </c>
    </row>
    <row r="57" spans="1:27" x14ac:dyDescent="0.35">
      <c r="A57">
        <v>1</v>
      </c>
      <c r="B57" t="s">
        <v>9</v>
      </c>
      <c r="C57">
        <v>2</v>
      </c>
      <c r="D57" t="s">
        <v>10</v>
      </c>
      <c r="E57">
        <v>29</v>
      </c>
      <c r="F57" s="2">
        <v>26</v>
      </c>
      <c r="G57">
        <v>1</v>
      </c>
      <c r="H57">
        <v>0</v>
      </c>
      <c r="I57" s="3">
        <v>0.36249999999999999</v>
      </c>
      <c r="J57" s="3">
        <v>1.4313637641589874</v>
      </c>
      <c r="K57" s="5">
        <v>0</v>
      </c>
      <c r="L57">
        <v>1</v>
      </c>
      <c r="M57">
        <v>1</v>
      </c>
      <c r="N57">
        <v>0</v>
      </c>
      <c r="O57">
        <v>0</v>
      </c>
      <c r="P57">
        <v>1</v>
      </c>
      <c r="V57">
        <v>0.11664542405704373</v>
      </c>
      <c r="W57">
        <v>0.17957019540150801</v>
      </c>
      <c r="X57">
        <f t="shared" si="1"/>
        <v>0.11664542405704373</v>
      </c>
      <c r="Y57">
        <f t="shared" si="2"/>
        <v>0.17957019540150801</v>
      </c>
      <c r="Z57">
        <f t="shared" si="0"/>
        <v>0.29621561945855174</v>
      </c>
      <c r="AA57">
        <f>(Table135[[#This Row],[Survived]]-Z58)^2</f>
        <v>0.3009109444387737</v>
      </c>
    </row>
    <row r="58" spans="1:27" x14ac:dyDescent="0.35">
      <c r="A58">
        <v>0</v>
      </c>
      <c r="B58" t="s">
        <v>11</v>
      </c>
      <c r="C58">
        <v>1</v>
      </c>
      <c r="D58" t="s">
        <v>8</v>
      </c>
      <c r="E58">
        <v>65</v>
      </c>
      <c r="F58" s="2">
        <v>61.979199999999999</v>
      </c>
      <c r="G58">
        <v>0</v>
      </c>
      <c r="H58">
        <v>1</v>
      </c>
      <c r="I58" s="3">
        <v>0.8125</v>
      </c>
      <c r="J58" s="3">
        <v>1.7991971396636215</v>
      </c>
      <c r="K58" s="5">
        <v>1</v>
      </c>
      <c r="L58">
        <v>0</v>
      </c>
      <c r="M58">
        <v>1</v>
      </c>
      <c r="N58">
        <v>0</v>
      </c>
      <c r="O58">
        <v>1</v>
      </c>
      <c r="P58">
        <v>1</v>
      </c>
      <c r="V58">
        <v>0.17817572815899968</v>
      </c>
      <c r="W58">
        <v>0.27327076994827365</v>
      </c>
      <c r="X58">
        <f t="shared" si="1"/>
        <v>0.17817572815899968</v>
      </c>
      <c r="Y58">
        <f t="shared" si="2"/>
        <v>0.27327076994827365</v>
      </c>
      <c r="Z58">
        <f t="shared" si="0"/>
        <v>0.45144649810727333</v>
      </c>
      <c r="AA58">
        <f>(Table135[[#This Row],[Survived]]-Z59)^2</f>
        <v>0.19285227870822921</v>
      </c>
    </row>
    <row r="59" spans="1:27" x14ac:dyDescent="0.35">
      <c r="A59">
        <v>1</v>
      </c>
      <c r="B59" t="s">
        <v>9</v>
      </c>
      <c r="C59">
        <v>1</v>
      </c>
      <c r="D59" t="s">
        <v>8</v>
      </c>
      <c r="F59" s="2">
        <v>35.5</v>
      </c>
      <c r="G59">
        <v>0</v>
      </c>
      <c r="H59">
        <v>0</v>
      </c>
      <c r="I59" s="3">
        <v>0</v>
      </c>
      <c r="J59" s="3">
        <v>1.5622928644564746</v>
      </c>
      <c r="K59" s="5">
        <v>1</v>
      </c>
      <c r="L59">
        <v>0</v>
      </c>
      <c r="M59">
        <v>0</v>
      </c>
      <c r="N59">
        <v>1</v>
      </c>
      <c r="O59">
        <v>1</v>
      </c>
      <c r="P59">
        <v>1</v>
      </c>
      <c r="V59">
        <v>0.17817572815899968</v>
      </c>
      <c r="W59">
        <v>0.26097376655576054</v>
      </c>
      <c r="X59">
        <f t="shared" si="1"/>
        <v>0.17817572815899968</v>
      </c>
      <c r="Y59">
        <f t="shared" si="2"/>
        <v>0.26097376655576054</v>
      </c>
      <c r="Z59">
        <f t="shared" si="0"/>
        <v>0.43914949471476022</v>
      </c>
      <c r="AA59">
        <f>(Table135[[#This Row],[Survived]]-Z60)^2</f>
        <v>0.50265149244425211</v>
      </c>
    </row>
    <row r="60" spans="1:27" x14ac:dyDescent="0.35">
      <c r="A60">
        <v>1</v>
      </c>
      <c r="B60" t="s">
        <v>9</v>
      </c>
      <c r="C60">
        <v>2</v>
      </c>
      <c r="D60" t="s">
        <v>10</v>
      </c>
      <c r="E60">
        <v>21</v>
      </c>
      <c r="F60" s="2">
        <v>10.5</v>
      </c>
      <c r="G60">
        <v>0</v>
      </c>
      <c r="H60">
        <v>0</v>
      </c>
      <c r="I60" s="3">
        <v>0.26250000000000001</v>
      </c>
      <c r="J60" s="3">
        <v>1.0606978403536116</v>
      </c>
      <c r="K60" s="5">
        <v>0</v>
      </c>
      <c r="L60">
        <v>1</v>
      </c>
      <c r="M60">
        <v>1</v>
      </c>
      <c r="N60">
        <v>0</v>
      </c>
      <c r="O60">
        <v>0</v>
      </c>
      <c r="P60">
        <v>1</v>
      </c>
      <c r="V60">
        <v>0.11278961936514349</v>
      </c>
      <c r="W60">
        <v>0.17823119021792189</v>
      </c>
      <c r="X60">
        <f t="shared" si="1"/>
        <v>0.11278961936514349</v>
      </c>
      <c r="Y60">
        <f t="shared" si="2"/>
        <v>0.17823119021792189</v>
      </c>
      <c r="Z60">
        <f t="shared" si="0"/>
        <v>0.29102080958306537</v>
      </c>
      <c r="AA60">
        <f>(Table135[[#This Row],[Survived]]-Z61)^2</f>
        <v>0.40748804209461492</v>
      </c>
    </row>
    <row r="61" spans="1:27" x14ac:dyDescent="0.35">
      <c r="A61">
        <v>0</v>
      </c>
      <c r="B61" t="s">
        <v>11</v>
      </c>
      <c r="C61">
        <v>3</v>
      </c>
      <c r="D61" t="s">
        <v>8</v>
      </c>
      <c r="E61">
        <v>28.5</v>
      </c>
      <c r="F61" s="2">
        <v>7.2291999999999996</v>
      </c>
      <c r="G61">
        <v>0</v>
      </c>
      <c r="H61">
        <v>0</v>
      </c>
      <c r="I61" s="3">
        <v>0.35625000000000001</v>
      </c>
      <c r="J61" s="3">
        <v>0.91535761741483168</v>
      </c>
      <c r="K61" s="5">
        <v>0</v>
      </c>
      <c r="L61">
        <v>0</v>
      </c>
      <c r="M61">
        <v>1</v>
      </c>
      <c r="N61">
        <v>0</v>
      </c>
      <c r="O61">
        <v>1</v>
      </c>
      <c r="P61">
        <v>1</v>
      </c>
      <c r="V61">
        <v>0.11442216893170096</v>
      </c>
      <c r="W61">
        <v>0.24722993055117909</v>
      </c>
      <c r="X61">
        <f t="shared" si="1"/>
        <v>0.11442216893170096</v>
      </c>
      <c r="Y61">
        <f t="shared" si="2"/>
        <v>0.24722993055117909</v>
      </c>
      <c r="Z61">
        <f t="shared" si="0"/>
        <v>0.36165209948288002</v>
      </c>
      <c r="AA61">
        <f>(Table135[[#This Row],[Survived]]-Z62)^2</f>
        <v>0.12641630416057589</v>
      </c>
    </row>
    <row r="62" spans="1:27" x14ac:dyDescent="0.35">
      <c r="A62">
        <v>1</v>
      </c>
      <c r="B62" t="s">
        <v>9</v>
      </c>
      <c r="C62">
        <v>2</v>
      </c>
      <c r="D62" t="s">
        <v>10</v>
      </c>
      <c r="E62">
        <v>5</v>
      </c>
      <c r="F62" s="2">
        <v>27.75</v>
      </c>
      <c r="G62">
        <v>1</v>
      </c>
      <c r="H62">
        <v>2</v>
      </c>
      <c r="I62" s="3">
        <v>6.25E-2</v>
      </c>
      <c r="J62" s="3">
        <v>1.4586378490256493</v>
      </c>
      <c r="K62" s="5">
        <v>0</v>
      </c>
      <c r="L62">
        <v>1</v>
      </c>
      <c r="M62">
        <v>0</v>
      </c>
      <c r="N62">
        <v>1</v>
      </c>
      <c r="O62">
        <v>0</v>
      </c>
      <c r="P62">
        <v>1</v>
      </c>
      <c r="V62">
        <v>0.11664542405704373</v>
      </c>
      <c r="W62">
        <v>0.2389052814134642</v>
      </c>
      <c r="X62">
        <f t="shared" si="1"/>
        <v>0.11664542405704373</v>
      </c>
      <c r="Y62">
        <f t="shared" si="2"/>
        <v>0.2389052814134642</v>
      </c>
      <c r="Z62">
        <f t="shared" si="0"/>
        <v>0.35555070547050793</v>
      </c>
      <c r="AA62">
        <f>(Table135[[#This Row],[Survived]]-Z63)^2</f>
        <v>0.43321023934974656</v>
      </c>
    </row>
    <row r="63" spans="1:27" x14ac:dyDescent="0.35">
      <c r="A63">
        <v>0</v>
      </c>
      <c r="B63" t="s">
        <v>9</v>
      </c>
      <c r="C63">
        <v>3</v>
      </c>
      <c r="D63" t="s">
        <v>8</v>
      </c>
      <c r="E63">
        <v>11</v>
      </c>
      <c r="F63" s="2">
        <v>46.9</v>
      </c>
      <c r="G63">
        <v>5</v>
      </c>
      <c r="H63">
        <v>2</v>
      </c>
      <c r="I63" s="3">
        <v>0.13750000000000001</v>
      </c>
      <c r="J63" s="3">
        <v>1.6803355134145632</v>
      </c>
      <c r="K63" s="5">
        <v>0</v>
      </c>
      <c r="L63">
        <v>0</v>
      </c>
      <c r="M63">
        <v>0</v>
      </c>
      <c r="N63">
        <v>0</v>
      </c>
      <c r="O63">
        <v>1</v>
      </c>
      <c r="P63">
        <v>1</v>
      </c>
      <c r="V63">
        <v>0.13370119239120212</v>
      </c>
      <c r="W63">
        <v>0.20811172223736146</v>
      </c>
      <c r="X63">
        <f t="shared" si="1"/>
        <v>0.13370119239120212</v>
      </c>
      <c r="Y63">
        <f t="shared" si="2"/>
        <v>0.20811172223736146</v>
      </c>
      <c r="Z63">
        <f t="shared" si="0"/>
        <v>0.34181291462856356</v>
      </c>
      <c r="AA63">
        <f>(Table135[[#This Row],[Survived]]-Z64)^2</f>
        <v>0.13079224106037496</v>
      </c>
    </row>
    <row r="64" spans="1:27" x14ac:dyDescent="0.35">
      <c r="A64">
        <v>0</v>
      </c>
      <c r="B64" t="s">
        <v>11</v>
      </c>
      <c r="C64">
        <v>3</v>
      </c>
      <c r="D64" t="s">
        <v>8</v>
      </c>
      <c r="E64">
        <v>22</v>
      </c>
      <c r="F64" s="2">
        <v>7.2291999999999996</v>
      </c>
      <c r="G64">
        <v>0</v>
      </c>
      <c r="H64">
        <v>0</v>
      </c>
      <c r="I64" s="3">
        <v>0.27500000000000002</v>
      </c>
      <c r="J64" s="3">
        <v>0.91535761741483168</v>
      </c>
      <c r="K64" s="5">
        <v>0</v>
      </c>
      <c r="L64">
        <v>0</v>
      </c>
      <c r="M64">
        <v>1</v>
      </c>
      <c r="N64">
        <v>0</v>
      </c>
      <c r="O64">
        <v>1</v>
      </c>
      <c r="P64">
        <v>1</v>
      </c>
      <c r="V64">
        <v>0.11442216893170096</v>
      </c>
      <c r="W64">
        <v>0.24722993055117909</v>
      </c>
      <c r="X64">
        <f t="shared" si="1"/>
        <v>0.11442216893170096</v>
      </c>
      <c r="Y64">
        <f t="shared" si="2"/>
        <v>0.24722993055117909</v>
      </c>
      <c r="Z64">
        <f t="shared" si="0"/>
        <v>0.36165209948288002</v>
      </c>
      <c r="AA64">
        <f>(Table135[[#This Row],[Survived]]-Z65)^2</f>
        <v>0.1274046252450968</v>
      </c>
    </row>
    <row r="65" spans="1:27" x14ac:dyDescent="0.35">
      <c r="A65">
        <v>1</v>
      </c>
      <c r="C65">
        <v>1</v>
      </c>
      <c r="D65" t="s">
        <v>10</v>
      </c>
      <c r="E65">
        <v>38</v>
      </c>
      <c r="F65" s="2">
        <v>80</v>
      </c>
      <c r="G65">
        <v>0</v>
      </c>
      <c r="H65">
        <v>0</v>
      </c>
      <c r="I65" s="3">
        <v>0.47499999999999998</v>
      </c>
      <c r="J65" s="3">
        <v>1.9084850188786497</v>
      </c>
      <c r="K65" s="5">
        <v>1</v>
      </c>
      <c r="L65">
        <v>0</v>
      </c>
      <c r="M65">
        <v>1</v>
      </c>
      <c r="N65">
        <v>0</v>
      </c>
      <c r="O65">
        <v>0</v>
      </c>
      <c r="P65">
        <v>1</v>
      </c>
      <c r="V65">
        <v>0.1765431785924422</v>
      </c>
      <c r="W65">
        <v>0.18039466648019337</v>
      </c>
      <c r="X65">
        <f t="shared" si="1"/>
        <v>0.1765431785924422</v>
      </c>
      <c r="Y65">
        <f t="shared" si="2"/>
        <v>0.18039466648019337</v>
      </c>
      <c r="Z65">
        <f t="shared" si="0"/>
        <v>0.3569378450726356</v>
      </c>
      <c r="AA65">
        <f>(Table135[[#This Row],[Survived]]-Z66)^2</f>
        <v>0.30875325184129659</v>
      </c>
    </row>
    <row r="66" spans="1:27" x14ac:dyDescent="0.35">
      <c r="A66">
        <v>0</v>
      </c>
      <c r="B66" t="s">
        <v>9</v>
      </c>
      <c r="C66">
        <v>1</v>
      </c>
      <c r="D66" t="s">
        <v>8</v>
      </c>
      <c r="E66">
        <v>45</v>
      </c>
      <c r="F66" s="2">
        <v>83.474999999999994</v>
      </c>
      <c r="G66">
        <v>1</v>
      </c>
      <c r="H66">
        <v>0</v>
      </c>
      <c r="I66" s="3">
        <v>0.5625</v>
      </c>
      <c r="J66" s="3">
        <v>1.9267282004469339</v>
      </c>
      <c r="K66" s="5">
        <v>1</v>
      </c>
      <c r="L66">
        <v>0</v>
      </c>
      <c r="M66">
        <v>0</v>
      </c>
      <c r="N66">
        <v>1</v>
      </c>
      <c r="O66">
        <v>1</v>
      </c>
      <c r="P66">
        <v>1</v>
      </c>
      <c r="V66">
        <v>0.1820315328508999</v>
      </c>
      <c r="W66">
        <v>0.2623127717393467</v>
      </c>
      <c r="X66">
        <f t="shared" si="1"/>
        <v>0.1820315328508999</v>
      </c>
      <c r="Y66">
        <f t="shared" si="2"/>
        <v>0.2623127717393467</v>
      </c>
      <c r="Z66">
        <f t="shared" si="0"/>
        <v>0.4443443045902466</v>
      </c>
      <c r="AA66">
        <f>(Table135[[#This Row],[Survived]]-Z67)^2</f>
        <v>0.19059477512961642</v>
      </c>
    </row>
    <row r="67" spans="1:27" x14ac:dyDescent="0.35">
      <c r="A67">
        <v>0</v>
      </c>
      <c r="B67" t="s">
        <v>9</v>
      </c>
      <c r="C67">
        <v>3</v>
      </c>
      <c r="D67" t="s">
        <v>8</v>
      </c>
      <c r="E67">
        <v>4</v>
      </c>
      <c r="F67" s="2">
        <v>27.9</v>
      </c>
      <c r="G67">
        <v>3</v>
      </c>
      <c r="H67">
        <v>2</v>
      </c>
      <c r="I67" s="3">
        <v>0.05</v>
      </c>
      <c r="J67" s="3">
        <v>1.4608978427565478</v>
      </c>
      <c r="K67" s="5">
        <v>0</v>
      </c>
      <c r="L67">
        <v>0</v>
      </c>
      <c r="M67">
        <v>0</v>
      </c>
      <c r="N67">
        <v>1</v>
      </c>
      <c r="O67">
        <v>1</v>
      </c>
      <c r="P67">
        <v>1</v>
      </c>
      <c r="V67">
        <v>0.12598958300740165</v>
      </c>
      <c r="W67">
        <v>0.31058203211389368</v>
      </c>
      <c r="X67">
        <f t="shared" si="1"/>
        <v>0.12598958300740165</v>
      </c>
      <c r="Y67">
        <f t="shared" si="2"/>
        <v>0.31058203211389368</v>
      </c>
      <c r="Z67">
        <f t="shared" si="0"/>
        <v>0.43657161512129533</v>
      </c>
      <c r="AA67">
        <f>(Table135[[#This Row],[Survived]]-Z68)^2</f>
        <v>0.18281536518108932</v>
      </c>
    </row>
    <row r="68" spans="1:27" x14ac:dyDescent="0.35">
      <c r="A68">
        <v>0</v>
      </c>
      <c r="B68" t="s">
        <v>11</v>
      </c>
      <c r="C68">
        <v>1</v>
      </c>
      <c r="D68" t="s">
        <v>8</v>
      </c>
      <c r="F68" s="2">
        <v>27.720800000000001</v>
      </c>
      <c r="G68">
        <v>0</v>
      </c>
      <c r="H68">
        <v>0</v>
      </c>
      <c r="I68" s="3">
        <v>0</v>
      </c>
      <c r="J68" s="3">
        <v>1.4581965327411079</v>
      </c>
      <c r="K68" s="5">
        <v>1</v>
      </c>
      <c r="L68">
        <v>0</v>
      </c>
      <c r="M68">
        <v>1</v>
      </c>
      <c r="N68">
        <v>0</v>
      </c>
      <c r="O68">
        <v>1</v>
      </c>
      <c r="P68">
        <v>1</v>
      </c>
      <c r="V68">
        <v>0.17817572815899968</v>
      </c>
      <c r="W68">
        <v>0.24939340681345054</v>
      </c>
      <c r="X68">
        <f t="shared" si="1"/>
        <v>0.17817572815899968</v>
      </c>
      <c r="Y68">
        <f t="shared" si="2"/>
        <v>0.24939340681345054</v>
      </c>
      <c r="Z68">
        <f t="shared" si="0"/>
        <v>0.42756913497245019</v>
      </c>
      <c r="AA68">
        <f>(Table135[[#This Row],[Survived]]-Z69)^2</f>
        <v>0.15266545711533219</v>
      </c>
    </row>
    <row r="69" spans="1:27" x14ac:dyDescent="0.35">
      <c r="A69">
        <v>1</v>
      </c>
      <c r="B69" t="s">
        <v>11</v>
      </c>
      <c r="C69">
        <v>3</v>
      </c>
      <c r="D69" t="s">
        <v>8</v>
      </c>
      <c r="F69" s="2">
        <v>15.245799999999999</v>
      </c>
      <c r="G69">
        <v>1</v>
      </c>
      <c r="H69">
        <v>1</v>
      </c>
      <c r="I69" s="3">
        <v>0</v>
      </c>
      <c r="J69" s="3">
        <v>1.2107411023865056</v>
      </c>
      <c r="K69" s="5">
        <v>0</v>
      </c>
      <c r="L69">
        <v>0</v>
      </c>
      <c r="M69">
        <v>1</v>
      </c>
      <c r="N69">
        <v>0</v>
      </c>
      <c r="O69">
        <v>1</v>
      </c>
      <c r="P69">
        <v>1</v>
      </c>
      <c r="V69">
        <v>0.11827797362360119</v>
      </c>
      <c r="W69">
        <v>0.27244629886958827</v>
      </c>
      <c r="X69">
        <f t="shared" si="1"/>
        <v>0.11827797362360119</v>
      </c>
      <c r="Y69">
        <f t="shared" si="2"/>
        <v>0.27244629886958827</v>
      </c>
      <c r="Z69">
        <f t="shared" ref="Z69:Z132" si="3">X69+Y69</f>
        <v>0.39072427249318947</v>
      </c>
      <c r="AA69">
        <f>(Table135[[#This Row],[Survived]]-Z70)^2</f>
        <v>0.50265149244425211</v>
      </c>
    </row>
    <row r="70" spans="1:27" x14ac:dyDescent="0.35">
      <c r="A70">
        <v>1</v>
      </c>
      <c r="B70" t="s">
        <v>9</v>
      </c>
      <c r="C70">
        <v>2</v>
      </c>
      <c r="D70" t="s">
        <v>10</v>
      </c>
      <c r="E70">
        <v>29</v>
      </c>
      <c r="F70" s="2">
        <v>10.5</v>
      </c>
      <c r="G70">
        <v>0</v>
      </c>
      <c r="H70">
        <v>0</v>
      </c>
      <c r="I70" s="3">
        <v>0.36249999999999999</v>
      </c>
      <c r="J70" s="3">
        <v>1.0606978403536116</v>
      </c>
      <c r="K70" s="5">
        <v>0</v>
      </c>
      <c r="L70">
        <v>1</v>
      </c>
      <c r="M70">
        <v>1</v>
      </c>
      <c r="N70">
        <v>0</v>
      </c>
      <c r="O70">
        <v>0</v>
      </c>
      <c r="P70">
        <v>1</v>
      </c>
      <c r="V70">
        <v>0.11278961936514349</v>
      </c>
      <c r="W70">
        <v>0.17823119021792189</v>
      </c>
      <c r="X70">
        <f t="shared" ref="X70:X133" si="4">IF(V70&lt;0,0,V70)</f>
        <v>0.11278961936514349</v>
      </c>
      <c r="Y70">
        <f t="shared" ref="Y70:Y133" si="5">IF(W70&lt;0,0,W70)</f>
        <v>0.17823119021792189</v>
      </c>
      <c r="Z70">
        <f t="shared" si="3"/>
        <v>0.29102080958306537</v>
      </c>
      <c r="AA70">
        <f>(Table135[[#This Row],[Survived]]-Z71)^2</f>
        <v>0.40748804209461492</v>
      </c>
    </row>
    <row r="71" spans="1:27" x14ac:dyDescent="0.35">
      <c r="A71">
        <v>0</v>
      </c>
      <c r="B71" t="s">
        <v>9</v>
      </c>
      <c r="C71">
        <v>3</v>
      </c>
      <c r="D71" t="s">
        <v>8</v>
      </c>
      <c r="E71">
        <v>19</v>
      </c>
      <c r="F71" s="2">
        <v>8.1583000000000006</v>
      </c>
      <c r="G71">
        <v>0</v>
      </c>
      <c r="H71">
        <v>0</v>
      </c>
      <c r="I71" s="3">
        <v>0.23749999999999999</v>
      </c>
      <c r="J71" s="3">
        <v>0.96181486568333707</v>
      </c>
      <c r="K71" s="5">
        <v>0</v>
      </c>
      <c r="L71">
        <v>0</v>
      </c>
      <c r="M71">
        <v>1</v>
      </c>
      <c r="N71">
        <v>0</v>
      </c>
      <c r="O71">
        <v>1</v>
      </c>
      <c r="P71">
        <v>1</v>
      </c>
      <c r="V71">
        <v>0.11442216893170096</v>
      </c>
      <c r="W71">
        <v>0.24722993055117909</v>
      </c>
      <c r="X71">
        <f t="shared" si="4"/>
        <v>0.11442216893170096</v>
      </c>
      <c r="Y71">
        <f t="shared" si="5"/>
        <v>0.24722993055117909</v>
      </c>
      <c r="Z71">
        <f t="shared" si="3"/>
        <v>0.36165209948288002</v>
      </c>
      <c r="AA71">
        <f>(Table135[[#This Row],[Survived]]-Z72)^2</f>
        <v>0.12927963648033783</v>
      </c>
    </row>
    <row r="72" spans="1:27" x14ac:dyDescent="0.35">
      <c r="A72">
        <v>1</v>
      </c>
      <c r="B72" t="s">
        <v>9</v>
      </c>
      <c r="C72">
        <v>3</v>
      </c>
      <c r="D72" t="s">
        <v>10</v>
      </c>
      <c r="E72">
        <v>17</v>
      </c>
      <c r="F72" s="2">
        <v>7.9249999999999998</v>
      </c>
      <c r="G72">
        <v>4</v>
      </c>
      <c r="H72">
        <v>2</v>
      </c>
      <c r="I72" s="3">
        <v>0.21249999999999999</v>
      </c>
      <c r="J72" s="3">
        <v>0.95060822478423079</v>
      </c>
      <c r="K72" s="5">
        <v>0</v>
      </c>
      <c r="L72">
        <v>0</v>
      </c>
      <c r="M72">
        <v>1</v>
      </c>
      <c r="N72">
        <v>0</v>
      </c>
      <c r="O72">
        <v>0</v>
      </c>
      <c r="P72">
        <v>1</v>
      </c>
      <c r="V72">
        <v>0.12821283813274442</v>
      </c>
      <c r="W72">
        <v>0.23134193722191251</v>
      </c>
      <c r="X72">
        <f t="shared" si="4"/>
        <v>0.12821283813274442</v>
      </c>
      <c r="Y72">
        <f t="shared" si="5"/>
        <v>0.23134193722191251</v>
      </c>
      <c r="Z72">
        <f t="shared" si="3"/>
        <v>0.35955477535465696</v>
      </c>
      <c r="AA72">
        <f>(Table135[[#This Row],[Survived]]-Z73)^2</f>
        <v>0.39433160238277543</v>
      </c>
    </row>
    <row r="73" spans="1:27" x14ac:dyDescent="0.35">
      <c r="A73">
        <v>0</v>
      </c>
      <c r="B73" t="s">
        <v>9</v>
      </c>
      <c r="C73">
        <v>3</v>
      </c>
      <c r="D73" t="s">
        <v>8</v>
      </c>
      <c r="E73">
        <v>26</v>
      </c>
      <c r="F73" s="2">
        <v>8.6624999999999996</v>
      </c>
      <c r="G73">
        <v>2</v>
      </c>
      <c r="H73">
        <v>0</v>
      </c>
      <c r="I73" s="3">
        <v>0.32500000000000001</v>
      </c>
      <c r="J73" s="3">
        <v>0.98508950692638131</v>
      </c>
      <c r="K73" s="5">
        <v>0</v>
      </c>
      <c r="L73">
        <v>0</v>
      </c>
      <c r="M73">
        <v>1</v>
      </c>
      <c r="N73">
        <v>0</v>
      </c>
      <c r="O73">
        <v>1</v>
      </c>
      <c r="P73">
        <v>1</v>
      </c>
      <c r="V73">
        <v>0.12213377831550143</v>
      </c>
      <c r="W73">
        <v>0.24990794091835131</v>
      </c>
      <c r="X73">
        <f t="shared" si="4"/>
        <v>0.12213377831550143</v>
      </c>
      <c r="Y73">
        <f t="shared" si="5"/>
        <v>0.24990794091835131</v>
      </c>
      <c r="Z73">
        <f t="shared" si="3"/>
        <v>0.37204171923385276</v>
      </c>
      <c r="AA73">
        <f>(Table135[[#This Row],[Survived]]-Z74)^2</f>
        <v>0.13079224106037496</v>
      </c>
    </row>
    <row r="74" spans="1:27" x14ac:dyDescent="0.35">
      <c r="A74">
        <v>0</v>
      </c>
      <c r="B74" t="s">
        <v>9</v>
      </c>
      <c r="C74">
        <v>2</v>
      </c>
      <c r="D74" t="s">
        <v>8</v>
      </c>
      <c r="E74">
        <v>32</v>
      </c>
      <c r="F74" s="2">
        <v>10.5</v>
      </c>
      <c r="G74">
        <v>0</v>
      </c>
      <c r="H74">
        <v>0</v>
      </c>
      <c r="I74" s="3">
        <v>0.4</v>
      </c>
      <c r="J74" s="3">
        <v>1.0606978403536116</v>
      </c>
      <c r="K74" s="5">
        <v>0</v>
      </c>
      <c r="L74">
        <v>1</v>
      </c>
      <c r="M74">
        <v>1</v>
      </c>
      <c r="N74">
        <v>0</v>
      </c>
      <c r="O74">
        <v>1</v>
      </c>
      <c r="P74">
        <v>1</v>
      </c>
      <c r="V74">
        <v>0.11442216893170096</v>
      </c>
      <c r="W74">
        <v>0.24722993055117909</v>
      </c>
      <c r="X74">
        <f t="shared" si="4"/>
        <v>0.11442216893170096</v>
      </c>
      <c r="Y74">
        <f t="shared" si="5"/>
        <v>0.24722993055117909</v>
      </c>
      <c r="Z74">
        <f t="shared" si="3"/>
        <v>0.36165209948288002</v>
      </c>
      <c r="AA74">
        <f>(Table135[[#This Row],[Survived]]-Z75)^2</f>
        <v>0.14162422748296974</v>
      </c>
    </row>
    <row r="75" spans="1:27" x14ac:dyDescent="0.35">
      <c r="A75">
        <v>0</v>
      </c>
      <c r="B75" t="s">
        <v>9</v>
      </c>
      <c r="C75">
        <v>3</v>
      </c>
      <c r="D75" t="s">
        <v>10</v>
      </c>
      <c r="E75">
        <v>16</v>
      </c>
      <c r="F75" s="2">
        <v>46.9</v>
      </c>
      <c r="G75">
        <v>5</v>
      </c>
      <c r="H75">
        <v>2</v>
      </c>
      <c r="I75" s="3">
        <v>0.2</v>
      </c>
      <c r="J75" s="3">
        <v>1.6803355134145632</v>
      </c>
      <c r="K75" s="5">
        <v>0</v>
      </c>
      <c r="L75">
        <v>0</v>
      </c>
      <c r="M75">
        <v>0</v>
      </c>
      <c r="N75">
        <v>1</v>
      </c>
      <c r="O75">
        <v>0</v>
      </c>
      <c r="P75">
        <v>1</v>
      </c>
      <c r="V75">
        <v>0.13206864282464467</v>
      </c>
      <c r="W75">
        <v>0.24426130214780867</v>
      </c>
      <c r="X75">
        <f t="shared" si="4"/>
        <v>0.13206864282464467</v>
      </c>
      <c r="Y75">
        <f t="shared" si="5"/>
        <v>0.24426130214780867</v>
      </c>
      <c r="Z75">
        <f t="shared" si="3"/>
        <v>0.37632994497245331</v>
      </c>
      <c r="AA75">
        <f>(Table135[[#This Row],[Survived]]-Z76)^2</f>
        <v>0.13079224106037496</v>
      </c>
    </row>
    <row r="76" spans="1:27" x14ac:dyDescent="0.35">
      <c r="A76">
        <v>0</v>
      </c>
      <c r="B76" t="s">
        <v>9</v>
      </c>
      <c r="C76">
        <v>2</v>
      </c>
      <c r="D76" t="s">
        <v>8</v>
      </c>
      <c r="E76">
        <v>21</v>
      </c>
      <c r="F76" s="2">
        <v>73.5</v>
      </c>
      <c r="G76">
        <v>0</v>
      </c>
      <c r="H76">
        <v>0</v>
      </c>
      <c r="I76" s="3">
        <v>0.26250000000000001</v>
      </c>
      <c r="J76" s="3">
        <v>1.8721562727482928</v>
      </c>
      <c r="K76" s="5">
        <v>0</v>
      </c>
      <c r="L76">
        <v>1</v>
      </c>
      <c r="M76">
        <v>1</v>
      </c>
      <c r="N76">
        <v>0</v>
      </c>
      <c r="O76">
        <v>1</v>
      </c>
      <c r="P76">
        <v>1</v>
      </c>
      <c r="V76">
        <v>0.11442216893170096</v>
      </c>
      <c r="W76">
        <v>0.24722993055117909</v>
      </c>
      <c r="X76">
        <f t="shared" si="4"/>
        <v>0.11442216893170096</v>
      </c>
      <c r="Y76">
        <f t="shared" si="5"/>
        <v>0.24722993055117909</v>
      </c>
      <c r="Z76">
        <f t="shared" si="3"/>
        <v>0.36165209948288002</v>
      </c>
      <c r="AA76">
        <f>(Table135[[#This Row],[Survived]]-Z77)^2</f>
        <v>0.13457665490578549</v>
      </c>
    </row>
    <row r="77" spans="1:27" x14ac:dyDescent="0.35">
      <c r="A77">
        <v>0</v>
      </c>
      <c r="B77" t="s">
        <v>11</v>
      </c>
      <c r="C77">
        <v>3</v>
      </c>
      <c r="D77" t="s">
        <v>8</v>
      </c>
      <c r="E77">
        <v>26</v>
      </c>
      <c r="F77" s="2">
        <v>14.4542</v>
      </c>
      <c r="G77">
        <v>1</v>
      </c>
      <c r="H77">
        <v>0</v>
      </c>
      <c r="I77" s="3">
        <v>0.32500000000000001</v>
      </c>
      <c r="J77" s="3">
        <v>1.1890465283525415</v>
      </c>
      <c r="K77" s="5">
        <v>0</v>
      </c>
      <c r="L77">
        <v>0</v>
      </c>
      <c r="M77">
        <v>1</v>
      </c>
      <c r="N77">
        <v>0</v>
      </c>
      <c r="O77">
        <v>1</v>
      </c>
      <c r="P77">
        <v>1</v>
      </c>
      <c r="V77">
        <v>0.11827797362360119</v>
      </c>
      <c r="W77">
        <v>0.24856893573476521</v>
      </c>
      <c r="X77">
        <f t="shared" si="4"/>
        <v>0.11827797362360119</v>
      </c>
      <c r="Y77">
        <f t="shared" si="5"/>
        <v>0.24856893573476521</v>
      </c>
      <c r="Z77">
        <f t="shared" si="3"/>
        <v>0.36684690935836639</v>
      </c>
      <c r="AA77">
        <f>(Table135[[#This Row],[Survived]]-Z78)^2</f>
        <v>0.13079224106037496</v>
      </c>
    </row>
    <row r="78" spans="1:27" x14ac:dyDescent="0.35">
      <c r="A78">
        <v>1</v>
      </c>
      <c r="B78" t="s">
        <v>9</v>
      </c>
      <c r="C78">
        <v>3</v>
      </c>
      <c r="D78" t="s">
        <v>8</v>
      </c>
      <c r="E78">
        <v>32</v>
      </c>
      <c r="F78" s="2">
        <v>56.495800000000003</v>
      </c>
      <c r="G78">
        <v>0</v>
      </c>
      <c r="H78">
        <v>0</v>
      </c>
      <c r="I78" s="3">
        <v>0.4</v>
      </c>
      <c r="J78" s="3">
        <v>1.7596361211514699</v>
      </c>
      <c r="K78" s="5">
        <v>0</v>
      </c>
      <c r="L78">
        <v>0</v>
      </c>
      <c r="M78">
        <v>1</v>
      </c>
      <c r="N78">
        <v>0</v>
      </c>
      <c r="O78">
        <v>1</v>
      </c>
      <c r="P78">
        <v>1</v>
      </c>
      <c r="V78">
        <v>0.11442216893170096</v>
      </c>
      <c r="W78">
        <v>0.24722993055117909</v>
      </c>
      <c r="X78">
        <f t="shared" si="4"/>
        <v>0.11442216893170096</v>
      </c>
      <c r="Y78">
        <f t="shared" si="5"/>
        <v>0.24722993055117909</v>
      </c>
      <c r="Z78">
        <f t="shared" si="3"/>
        <v>0.36165209948288002</v>
      </c>
      <c r="AA78">
        <f>(Table135[[#This Row],[Survived]]-Z79)^2</f>
        <v>0.40748804209461492</v>
      </c>
    </row>
    <row r="79" spans="1:27" x14ac:dyDescent="0.35">
      <c r="A79">
        <v>0</v>
      </c>
      <c r="B79" t="s">
        <v>9</v>
      </c>
      <c r="C79">
        <v>3</v>
      </c>
      <c r="D79" t="s">
        <v>8</v>
      </c>
      <c r="E79">
        <v>25</v>
      </c>
      <c r="F79" s="2">
        <v>7.65</v>
      </c>
      <c r="G79">
        <v>0</v>
      </c>
      <c r="H79">
        <v>0</v>
      </c>
      <c r="I79" s="3">
        <v>0.3125</v>
      </c>
      <c r="J79" s="3">
        <v>0.93701610746481423</v>
      </c>
      <c r="K79" s="5">
        <v>0</v>
      </c>
      <c r="L79">
        <v>0</v>
      </c>
      <c r="M79">
        <v>1</v>
      </c>
      <c r="N79">
        <v>0</v>
      </c>
      <c r="O79">
        <v>1</v>
      </c>
      <c r="P79">
        <v>1</v>
      </c>
      <c r="V79">
        <v>0.11442216893170096</v>
      </c>
      <c r="W79">
        <v>0.24722993055117909</v>
      </c>
      <c r="X79">
        <f t="shared" si="4"/>
        <v>0.11442216893170096</v>
      </c>
      <c r="Y79">
        <f t="shared" si="5"/>
        <v>0.24722993055117909</v>
      </c>
      <c r="Z79">
        <f t="shared" si="3"/>
        <v>0.36165209948288002</v>
      </c>
      <c r="AA79">
        <f>(Table135[[#This Row],[Survived]]-Z80)^2</f>
        <v>0.13079224106037496</v>
      </c>
    </row>
    <row r="80" spans="1:27" x14ac:dyDescent="0.35">
      <c r="A80">
        <v>0</v>
      </c>
      <c r="B80" t="s">
        <v>9</v>
      </c>
      <c r="C80">
        <v>3</v>
      </c>
      <c r="D80" t="s">
        <v>8</v>
      </c>
      <c r="F80" s="2">
        <v>7.8958000000000004</v>
      </c>
      <c r="G80">
        <v>0</v>
      </c>
      <c r="H80">
        <v>0</v>
      </c>
      <c r="I80" s="3">
        <v>0</v>
      </c>
      <c r="J80" s="3">
        <v>0.94918501031343461</v>
      </c>
      <c r="K80" s="5">
        <v>0</v>
      </c>
      <c r="L80">
        <v>0</v>
      </c>
      <c r="M80">
        <v>1</v>
      </c>
      <c r="N80">
        <v>0</v>
      </c>
      <c r="O80">
        <v>1</v>
      </c>
      <c r="P80">
        <v>1</v>
      </c>
      <c r="V80">
        <v>0.11442216893170096</v>
      </c>
      <c r="W80">
        <v>0.24722993055117909</v>
      </c>
      <c r="X80">
        <f t="shared" si="4"/>
        <v>0.11442216893170096</v>
      </c>
      <c r="Y80">
        <f t="shared" si="5"/>
        <v>0.24722993055117909</v>
      </c>
      <c r="Z80">
        <f t="shared" si="3"/>
        <v>0.36165209948288002</v>
      </c>
      <c r="AA80">
        <f>(Table135[[#This Row],[Survived]]-Z81)^2</f>
        <v>0.13079224106037496</v>
      </c>
    </row>
    <row r="81" spans="1:27" x14ac:dyDescent="0.35">
      <c r="A81">
        <v>0</v>
      </c>
      <c r="B81" t="s">
        <v>9</v>
      </c>
      <c r="C81">
        <v>3</v>
      </c>
      <c r="D81" t="s">
        <v>8</v>
      </c>
      <c r="F81" s="2">
        <v>8.0500000000000007</v>
      </c>
      <c r="G81">
        <v>0</v>
      </c>
      <c r="H81">
        <v>0</v>
      </c>
      <c r="I81" s="3">
        <v>0</v>
      </c>
      <c r="J81" s="3">
        <v>0.9566485792052033</v>
      </c>
      <c r="K81" s="5">
        <v>0</v>
      </c>
      <c r="L81">
        <v>0</v>
      </c>
      <c r="M81">
        <v>1</v>
      </c>
      <c r="N81">
        <v>0</v>
      </c>
      <c r="O81">
        <v>1</v>
      </c>
      <c r="P81">
        <v>1</v>
      </c>
      <c r="V81">
        <v>0.11442216893170096</v>
      </c>
      <c r="W81">
        <v>0.24722993055117909</v>
      </c>
      <c r="X81">
        <f t="shared" si="4"/>
        <v>0.11442216893170096</v>
      </c>
      <c r="Y81">
        <f t="shared" si="5"/>
        <v>0.24722993055117909</v>
      </c>
      <c r="Z81">
        <f t="shared" si="3"/>
        <v>0.36165209948288002</v>
      </c>
      <c r="AA81">
        <f>(Table135[[#This Row],[Survived]]-Z82)^2</f>
        <v>0.16761394897275941</v>
      </c>
    </row>
    <row r="82" spans="1:27" x14ac:dyDescent="0.35">
      <c r="A82">
        <v>1</v>
      </c>
      <c r="B82" t="s">
        <v>9</v>
      </c>
      <c r="C82">
        <v>2</v>
      </c>
      <c r="D82" t="s">
        <v>8</v>
      </c>
      <c r="E82">
        <v>0.83</v>
      </c>
      <c r="F82" s="2">
        <v>29</v>
      </c>
      <c r="G82">
        <v>0</v>
      </c>
      <c r="H82">
        <v>2</v>
      </c>
      <c r="I82" s="3">
        <v>1.0374999999999999E-2</v>
      </c>
      <c r="J82" s="3">
        <v>1.4771212547196624</v>
      </c>
      <c r="K82" s="5">
        <v>0</v>
      </c>
      <c r="L82">
        <v>1</v>
      </c>
      <c r="M82">
        <v>1</v>
      </c>
      <c r="N82">
        <v>0</v>
      </c>
      <c r="O82">
        <v>1</v>
      </c>
      <c r="P82">
        <v>1</v>
      </c>
      <c r="V82">
        <v>0.11442216893170096</v>
      </c>
      <c r="W82">
        <v>0.29498465682082531</v>
      </c>
      <c r="X82">
        <f t="shared" si="4"/>
        <v>0.11442216893170096</v>
      </c>
      <c r="Y82">
        <f t="shared" si="5"/>
        <v>0.29498465682082531</v>
      </c>
      <c r="Z82">
        <f t="shared" si="3"/>
        <v>0.40940682575252629</v>
      </c>
      <c r="AA82">
        <f>(Table135[[#This Row],[Survived]]-Z83)^2</f>
        <v>0.50265149244425211</v>
      </c>
    </row>
    <row r="83" spans="1:27" x14ac:dyDescent="0.35">
      <c r="A83">
        <v>1</v>
      </c>
      <c r="B83" t="s">
        <v>9</v>
      </c>
      <c r="C83">
        <v>3</v>
      </c>
      <c r="D83" t="s">
        <v>10</v>
      </c>
      <c r="E83">
        <v>30</v>
      </c>
      <c r="F83" s="2">
        <v>12.475</v>
      </c>
      <c r="G83">
        <v>0</v>
      </c>
      <c r="H83">
        <v>0</v>
      </c>
      <c r="I83" s="3">
        <v>0.375</v>
      </c>
      <c r="J83" s="3">
        <v>1.1295287738587763</v>
      </c>
      <c r="K83" s="5">
        <v>0</v>
      </c>
      <c r="L83">
        <v>0</v>
      </c>
      <c r="M83">
        <v>1</v>
      </c>
      <c r="N83">
        <v>0</v>
      </c>
      <c r="O83">
        <v>0</v>
      </c>
      <c r="P83">
        <v>1</v>
      </c>
      <c r="V83">
        <v>0.11278961936514349</v>
      </c>
      <c r="W83">
        <v>0.17823119021792189</v>
      </c>
      <c r="X83">
        <f t="shared" si="4"/>
        <v>0.11278961936514349</v>
      </c>
      <c r="Y83">
        <f t="shared" si="5"/>
        <v>0.17823119021792189</v>
      </c>
      <c r="Z83">
        <f t="shared" si="3"/>
        <v>0.29102080958306537</v>
      </c>
      <c r="AA83">
        <f>(Table135[[#This Row],[Survived]]-Z84)^2</f>
        <v>0.53570082761047322</v>
      </c>
    </row>
    <row r="84" spans="1:27" x14ac:dyDescent="0.35">
      <c r="A84">
        <v>0</v>
      </c>
      <c r="B84" t="s">
        <v>9</v>
      </c>
      <c r="C84">
        <v>3</v>
      </c>
      <c r="D84" t="s">
        <v>8</v>
      </c>
      <c r="E84">
        <v>22</v>
      </c>
      <c r="F84" s="2">
        <v>9</v>
      </c>
      <c r="G84">
        <v>0</v>
      </c>
      <c r="H84">
        <v>0</v>
      </c>
      <c r="I84" s="3">
        <v>0.27500000000000002</v>
      </c>
      <c r="J84" s="3">
        <v>1</v>
      </c>
      <c r="K84" s="5">
        <v>0</v>
      </c>
      <c r="L84">
        <v>0</v>
      </c>
      <c r="M84">
        <v>0</v>
      </c>
      <c r="N84">
        <v>0</v>
      </c>
      <c r="O84">
        <v>1</v>
      </c>
      <c r="P84">
        <v>1</v>
      </c>
      <c r="V84">
        <v>0.11442216893170096</v>
      </c>
      <c r="W84">
        <v>0.15366197004978471</v>
      </c>
      <c r="X84">
        <f t="shared" si="4"/>
        <v>0.11442216893170096</v>
      </c>
      <c r="Y84">
        <f t="shared" si="5"/>
        <v>0.15366197004978471</v>
      </c>
      <c r="Z84">
        <f t="shared" si="3"/>
        <v>0.26808413898148564</v>
      </c>
      <c r="AA84">
        <f>(Table135[[#This Row],[Survived]]-Z85)^2</f>
        <v>0.13079224106037496</v>
      </c>
    </row>
    <row r="85" spans="1:27" x14ac:dyDescent="0.35">
      <c r="A85">
        <v>1</v>
      </c>
      <c r="B85" t="s">
        <v>9</v>
      </c>
      <c r="C85">
        <v>3</v>
      </c>
      <c r="D85" t="s">
        <v>8</v>
      </c>
      <c r="E85">
        <v>29</v>
      </c>
      <c r="F85" s="2">
        <v>9.5</v>
      </c>
      <c r="G85">
        <v>0</v>
      </c>
      <c r="H85">
        <v>0</v>
      </c>
      <c r="I85" s="3">
        <v>0.36249999999999999</v>
      </c>
      <c r="J85" s="3">
        <v>1.0211892990699381</v>
      </c>
      <c r="K85" s="5">
        <v>0</v>
      </c>
      <c r="L85">
        <v>0</v>
      </c>
      <c r="M85">
        <v>1</v>
      </c>
      <c r="N85">
        <v>0</v>
      </c>
      <c r="O85">
        <v>1</v>
      </c>
      <c r="P85">
        <v>1</v>
      </c>
      <c r="V85">
        <v>0.11442216893170096</v>
      </c>
      <c r="W85">
        <v>0.24722993055117909</v>
      </c>
      <c r="X85">
        <f t="shared" si="4"/>
        <v>0.11442216893170096</v>
      </c>
      <c r="Y85">
        <f t="shared" si="5"/>
        <v>0.24722993055117909</v>
      </c>
      <c r="Z85">
        <f t="shared" si="3"/>
        <v>0.36165209948288002</v>
      </c>
      <c r="AA85">
        <f>(Table135[[#This Row],[Survived]]-Z86)^2</f>
        <v>0.50265149244425211</v>
      </c>
    </row>
    <row r="86" spans="1:27" x14ac:dyDescent="0.35">
      <c r="A86">
        <v>1</v>
      </c>
      <c r="B86" t="s">
        <v>12</v>
      </c>
      <c r="C86">
        <v>3</v>
      </c>
      <c r="D86" t="s">
        <v>10</v>
      </c>
      <c r="F86" s="2">
        <v>7.7874999999999996</v>
      </c>
      <c r="G86">
        <v>0</v>
      </c>
      <c r="H86">
        <v>0</v>
      </c>
      <c r="I86" s="3">
        <v>0</v>
      </c>
      <c r="J86" s="3">
        <v>0.94386533802788031</v>
      </c>
      <c r="K86" s="5">
        <v>0</v>
      </c>
      <c r="L86">
        <v>0</v>
      </c>
      <c r="M86">
        <v>1</v>
      </c>
      <c r="N86">
        <v>0</v>
      </c>
      <c r="O86">
        <v>0</v>
      </c>
      <c r="P86">
        <v>1</v>
      </c>
      <c r="V86">
        <v>0.11278961936514349</v>
      </c>
      <c r="W86">
        <v>0.17823119021792189</v>
      </c>
      <c r="X86">
        <f t="shared" si="4"/>
        <v>0.11278961936514349</v>
      </c>
      <c r="Y86">
        <f t="shared" si="5"/>
        <v>0.17823119021792189</v>
      </c>
      <c r="Z86">
        <f t="shared" si="3"/>
        <v>0.29102080958306537</v>
      </c>
      <c r="AA86">
        <f>(Table135[[#This Row],[Survived]]-Z87)^2</f>
        <v>0.32767709523618893</v>
      </c>
    </row>
    <row r="87" spans="1:27" x14ac:dyDescent="0.35">
      <c r="A87">
        <v>0</v>
      </c>
      <c r="B87" t="s">
        <v>9</v>
      </c>
      <c r="C87">
        <v>1</v>
      </c>
      <c r="D87" t="s">
        <v>8</v>
      </c>
      <c r="E87">
        <v>28</v>
      </c>
      <c r="F87" s="2">
        <v>47.1</v>
      </c>
      <c r="G87">
        <v>0</v>
      </c>
      <c r="H87">
        <v>0</v>
      </c>
      <c r="I87" s="3">
        <v>0.35</v>
      </c>
      <c r="J87" s="3">
        <v>1.6821450763738317</v>
      </c>
      <c r="K87" s="5">
        <v>1</v>
      </c>
      <c r="L87">
        <v>0</v>
      </c>
      <c r="M87">
        <v>1</v>
      </c>
      <c r="N87">
        <v>0</v>
      </c>
      <c r="O87">
        <v>1</v>
      </c>
      <c r="P87">
        <v>1</v>
      </c>
      <c r="V87">
        <v>0.17817572815899968</v>
      </c>
      <c r="W87">
        <v>0.24939340681345054</v>
      </c>
      <c r="X87">
        <f t="shared" si="4"/>
        <v>0.17817572815899968</v>
      </c>
      <c r="Y87">
        <f t="shared" si="5"/>
        <v>0.24939340681345054</v>
      </c>
      <c r="Z87">
        <f t="shared" si="3"/>
        <v>0.42756913497245019</v>
      </c>
      <c r="AA87">
        <f>(Table135[[#This Row],[Survived]]-Z88)^2</f>
        <v>8.4693111610382787E-2</v>
      </c>
    </row>
    <row r="88" spans="1:27" x14ac:dyDescent="0.35">
      <c r="A88">
        <v>1</v>
      </c>
      <c r="B88" t="s">
        <v>9</v>
      </c>
      <c r="C88">
        <v>2</v>
      </c>
      <c r="D88" t="s">
        <v>10</v>
      </c>
      <c r="E88">
        <v>17</v>
      </c>
      <c r="F88" s="2">
        <v>10.5</v>
      </c>
      <c r="G88">
        <v>0</v>
      </c>
      <c r="H88">
        <v>0</v>
      </c>
      <c r="I88" s="3">
        <v>0.21249999999999999</v>
      </c>
      <c r="J88" s="3">
        <v>1.0606978403536116</v>
      </c>
      <c r="K88" s="5">
        <v>0</v>
      </c>
      <c r="L88">
        <v>1</v>
      </c>
      <c r="M88">
        <v>1</v>
      </c>
      <c r="N88">
        <v>0</v>
      </c>
      <c r="O88">
        <v>0</v>
      </c>
      <c r="P88">
        <v>1</v>
      </c>
      <c r="V88">
        <v>0.11278961936514349</v>
      </c>
      <c r="W88">
        <v>0.17823119021792189</v>
      </c>
      <c r="X88">
        <f t="shared" si="4"/>
        <v>0.11278961936514349</v>
      </c>
      <c r="Y88">
        <f t="shared" si="5"/>
        <v>0.17823119021792189</v>
      </c>
      <c r="Z88">
        <f t="shared" si="3"/>
        <v>0.29102080958306537</v>
      </c>
      <c r="AA88">
        <f>(Table135[[#This Row],[Survived]]-Z89)^2</f>
        <v>0.48079629429168086</v>
      </c>
    </row>
    <row r="89" spans="1:27" x14ac:dyDescent="0.35">
      <c r="A89">
        <v>1</v>
      </c>
      <c r="B89" t="s">
        <v>9</v>
      </c>
      <c r="C89">
        <v>3</v>
      </c>
      <c r="D89" t="s">
        <v>10</v>
      </c>
      <c r="E89">
        <v>33</v>
      </c>
      <c r="F89" s="2">
        <v>15.85</v>
      </c>
      <c r="G89">
        <v>3</v>
      </c>
      <c r="H89">
        <v>0</v>
      </c>
      <c r="I89" s="3">
        <v>0.41249999999999998</v>
      </c>
      <c r="J89" s="3">
        <v>1.2265999052073575</v>
      </c>
      <c r="K89" s="5">
        <v>0</v>
      </c>
      <c r="L89">
        <v>0</v>
      </c>
      <c r="M89">
        <v>1</v>
      </c>
      <c r="N89">
        <v>0</v>
      </c>
      <c r="O89">
        <v>0</v>
      </c>
      <c r="P89">
        <v>1</v>
      </c>
      <c r="V89">
        <v>0.1243570334408442</v>
      </c>
      <c r="W89">
        <v>0.18224820576868023</v>
      </c>
      <c r="X89">
        <f t="shared" si="4"/>
        <v>0.1243570334408442</v>
      </c>
      <c r="Y89">
        <f t="shared" si="5"/>
        <v>0.18224820576868023</v>
      </c>
      <c r="Z89">
        <f t="shared" si="3"/>
        <v>0.30660523920952443</v>
      </c>
      <c r="AA89">
        <f>(Table135[[#This Row],[Survived]]-Z90)^2</f>
        <v>0.31530583483038749</v>
      </c>
    </row>
    <row r="90" spans="1:27" x14ac:dyDescent="0.35">
      <c r="A90">
        <v>0</v>
      </c>
      <c r="B90" t="s">
        <v>9</v>
      </c>
      <c r="C90">
        <v>3</v>
      </c>
      <c r="D90" t="s">
        <v>8</v>
      </c>
      <c r="E90">
        <v>16</v>
      </c>
      <c r="F90" s="2">
        <v>34.375</v>
      </c>
      <c r="G90">
        <v>1</v>
      </c>
      <c r="H90">
        <v>3</v>
      </c>
      <c r="I90" s="3">
        <v>0.2</v>
      </c>
      <c r="J90" s="3">
        <v>1.5486964485323467</v>
      </c>
      <c r="K90" s="5">
        <v>0</v>
      </c>
      <c r="L90">
        <v>0</v>
      </c>
      <c r="M90">
        <v>1</v>
      </c>
      <c r="N90">
        <v>0</v>
      </c>
      <c r="O90">
        <v>1</v>
      </c>
      <c r="P90">
        <v>1</v>
      </c>
      <c r="V90">
        <v>0.11827797362360119</v>
      </c>
      <c r="W90">
        <v>0.32020102513923443</v>
      </c>
      <c r="X90">
        <f t="shared" si="4"/>
        <v>0.11827797362360119</v>
      </c>
      <c r="Y90">
        <f t="shared" si="5"/>
        <v>0.32020102513923443</v>
      </c>
      <c r="Z90">
        <f t="shared" si="3"/>
        <v>0.43847899876283564</v>
      </c>
      <c r="AA90">
        <f>(Table135[[#This Row],[Survived]]-Z91)^2</f>
        <v>0.13079224106037496</v>
      </c>
    </row>
    <row r="91" spans="1:27" x14ac:dyDescent="0.35">
      <c r="A91">
        <v>0</v>
      </c>
      <c r="B91" t="s">
        <v>9</v>
      </c>
      <c r="C91">
        <v>3</v>
      </c>
      <c r="D91" t="s">
        <v>8</v>
      </c>
      <c r="F91" s="2">
        <v>8.0500000000000007</v>
      </c>
      <c r="G91">
        <v>0</v>
      </c>
      <c r="H91">
        <v>0</v>
      </c>
      <c r="I91" s="3">
        <v>0</v>
      </c>
      <c r="J91" s="3">
        <v>0.9566485792052033</v>
      </c>
      <c r="K91" s="5">
        <v>0</v>
      </c>
      <c r="L91">
        <v>0</v>
      </c>
      <c r="M91">
        <v>1</v>
      </c>
      <c r="N91">
        <v>0</v>
      </c>
      <c r="O91">
        <v>1</v>
      </c>
      <c r="P91">
        <v>1</v>
      </c>
      <c r="V91">
        <v>0.11442216893170096</v>
      </c>
      <c r="W91">
        <v>0.24722993055117909</v>
      </c>
      <c r="X91">
        <f t="shared" si="4"/>
        <v>0.11442216893170096</v>
      </c>
      <c r="Y91">
        <f t="shared" si="5"/>
        <v>0.24722993055117909</v>
      </c>
      <c r="Z91">
        <f t="shared" si="3"/>
        <v>0.36165209948288002</v>
      </c>
      <c r="AA91">
        <f>(Table135[[#This Row],[Survived]]-Z92)^2</f>
        <v>0.17663275754327892</v>
      </c>
    </row>
    <row r="92" spans="1:27" x14ac:dyDescent="0.35">
      <c r="A92">
        <v>1</v>
      </c>
      <c r="B92" t="s">
        <v>9</v>
      </c>
      <c r="C92">
        <v>1</v>
      </c>
      <c r="D92" t="s">
        <v>10</v>
      </c>
      <c r="E92">
        <v>23</v>
      </c>
      <c r="F92" s="2">
        <v>263</v>
      </c>
      <c r="G92">
        <v>3</v>
      </c>
      <c r="H92">
        <v>2</v>
      </c>
      <c r="I92" s="3">
        <v>0.28749999999999998</v>
      </c>
      <c r="J92" s="3">
        <v>2.4216039268698313</v>
      </c>
      <c r="K92" s="5">
        <v>1</v>
      </c>
      <c r="L92">
        <v>0</v>
      </c>
      <c r="M92">
        <v>1</v>
      </c>
      <c r="N92">
        <v>0</v>
      </c>
      <c r="O92">
        <v>0</v>
      </c>
      <c r="P92">
        <v>1</v>
      </c>
      <c r="V92">
        <v>0.1881105926681429</v>
      </c>
      <c r="W92">
        <v>0.2321664083005979</v>
      </c>
      <c r="X92">
        <f t="shared" si="4"/>
        <v>0.1881105926681429</v>
      </c>
      <c r="Y92">
        <f t="shared" si="5"/>
        <v>0.2321664083005979</v>
      </c>
      <c r="Z92">
        <f t="shared" si="3"/>
        <v>0.42027700096874077</v>
      </c>
      <c r="AA92">
        <f>(Table135[[#This Row],[Survived]]-Z93)^2</f>
        <v>0.40748804209461492</v>
      </c>
    </row>
    <row r="93" spans="1:27" x14ac:dyDescent="0.35">
      <c r="A93">
        <v>0</v>
      </c>
      <c r="B93" t="s">
        <v>9</v>
      </c>
      <c r="C93">
        <v>3</v>
      </c>
      <c r="D93" t="s">
        <v>8</v>
      </c>
      <c r="E93">
        <v>24</v>
      </c>
      <c r="F93" s="2">
        <v>8.0500000000000007</v>
      </c>
      <c r="G93">
        <v>0</v>
      </c>
      <c r="H93">
        <v>0</v>
      </c>
      <c r="I93" s="3">
        <v>0.3</v>
      </c>
      <c r="J93" s="3">
        <v>0.9566485792052033</v>
      </c>
      <c r="K93" s="5">
        <v>0</v>
      </c>
      <c r="L93">
        <v>0</v>
      </c>
      <c r="M93">
        <v>1</v>
      </c>
      <c r="N93">
        <v>0</v>
      </c>
      <c r="O93">
        <v>1</v>
      </c>
      <c r="P93">
        <v>1</v>
      </c>
      <c r="V93">
        <v>0.11442216893170096</v>
      </c>
      <c r="W93">
        <v>0.24722993055117909</v>
      </c>
      <c r="X93">
        <f t="shared" si="4"/>
        <v>0.11442216893170096</v>
      </c>
      <c r="Y93">
        <f t="shared" si="5"/>
        <v>0.24722993055117909</v>
      </c>
      <c r="Z93">
        <f t="shared" si="3"/>
        <v>0.36165209948288002</v>
      </c>
      <c r="AA93">
        <f>(Table135[[#This Row],[Survived]]-Z94)^2</f>
        <v>0.13079224106037496</v>
      </c>
    </row>
    <row r="94" spans="1:27" x14ac:dyDescent="0.35">
      <c r="A94">
        <v>0</v>
      </c>
      <c r="B94" t="s">
        <v>9</v>
      </c>
      <c r="C94">
        <v>3</v>
      </c>
      <c r="D94" t="s">
        <v>8</v>
      </c>
      <c r="E94">
        <v>29</v>
      </c>
      <c r="F94" s="2">
        <v>8.0500000000000007</v>
      </c>
      <c r="G94">
        <v>0</v>
      </c>
      <c r="H94">
        <v>0</v>
      </c>
      <c r="I94" s="3">
        <v>0.36249999999999999</v>
      </c>
      <c r="J94" s="3">
        <v>0.9566485792052033</v>
      </c>
      <c r="K94" s="5">
        <v>0</v>
      </c>
      <c r="L94">
        <v>0</v>
      </c>
      <c r="M94">
        <v>1</v>
      </c>
      <c r="N94">
        <v>0</v>
      </c>
      <c r="O94">
        <v>1</v>
      </c>
      <c r="P94">
        <v>1</v>
      </c>
      <c r="V94">
        <v>0.11442216893170096</v>
      </c>
      <c r="W94">
        <v>0.24722993055117909</v>
      </c>
      <c r="X94">
        <f t="shared" si="4"/>
        <v>0.11442216893170096</v>
      </c>
      <c r="Y94">
        <f t="shared" si="5"/>
        <v>0.24722993055117909</v>
      </c>
      <c r="Z94">
        <f t="shared" si="3"/>
        <v>0.36165209948288002</v>
      </c>
      <c r="AA94">
        <f>(Table135[[#This Row],[Survived]]-Z95)^2</f>
        <v>0.13079224106037496</v>
      </c>
    </row>
    <row r="95" spans="1:27" x14ac:dyDescent="0.35">
      <c r="A95">
        <v>0</v>
      </c>
      <c r="B95" t="s">
        <v>9</v>
      </c>
      <c r="C95">
        <v>3</v>
      </c>
      <c r="D95" t="s">
        <v>8</v>
      </c>
      <c r="E95">
        <v>20</v>
      </c>
      <c r="F95" s="2">
        <v>7.8541999999999996</v>
      </c>
      <c r="G95">
        <v>0</v>
      </c>
      <c r="H95">
        <v>0</v>
      </c>
      <c r="I95" s="3">
        <v>0.25</v>
      </c>
      <c r="J95" s="3">
        <v>0.94714932766263737</v>
      </c>
      <c r="K95" s="5">
        <v>0</v>
      </c>
      <c r="L95">
        <v>0</v>
      </c>
      <c r="M95">
        <v>1</v>
      </c>
      <c r="N95">
        <v>0</v>
      </c>
      <c r="O95">
        <v>1</v>
      </c>
      <c r="P95">
        <v>1</v>
      </c>
      <c r="V95">
        <v>0.11442216893170096</v>
      </c>
      <c r="W95">
        <v>0.24722993055117909</v>
      </c>
      <c r="X95">
        <f t="shared" si="4"/>
        <v>0.11442216893170096</v>
      </c>
      <c r="Y95">
        <f t="shared" si="5"/>
        <v>0.24722993055117909</v>
      </c>
      <c r="Z95">
        <f t="shared" si="3"/>
        <v>0.36165209948288002</v>
      </c>
      <c r="AA95">
        <f>(Table135[[#This Row],[Survived]]-Z96)^2</f>
        <v>0.18728463196034789</v>
      </c>
    </row>
    <row r="96" spans="1:27" x14ac:dyDescent="0.35">
      <c r="A96">
        <v>0</v>
      </c>
      <c r="B96" t="s">
        <v>9</v>
      </c>
      <c r="C96">
        <v>1</v>
      </c>
      <c r="D96" t="s">
        <v>8</v>
      </c>
      <c r="E96">
        <v>46</v>
      </c>
      <c r="F96" s="2">
        <v>61.174999999999997</v>
      </c>
      <c r="G96">
        <v>1</v>
      </c>
      <c r="H96">
        <v>0</v>
      </c>
      <c r="I96" s="3">
        <v>0.57499999999999996</v>
      </c>
      <c r="J96" s="3">
        <v>1.7936157939419737</v>
      </c>
      <c r="K96" s="5">
        <v>1</v>
      </c>
      <c r="L96">
        <v>0</v>
      </c>
      <c r="M96">
        <v>1</v>
      </c>
      <c r="N96">
        <v>0</v>
      </c>
      <c r="O96">
        <v>1</v>
      </c>
      <c r="P96">
        <v>1</v>
      </c>
      <c r="V96">
        <v>0.1820315328508999</v>
      </c>
      <c r="W96">
        <v>0.25073241199703666</v>
      </c>
      <c r="X96">
        <f t="shared" si="4"/>
        <v>0.1820315328508999</v>
      </c>
      <c r="Y96">
        <f t="shared" si="5"/>
        <v>0.25073241199703666</v>
      </c>
      <c r="Z96">
        <f t="shared" si="3"/>
        <v>0.43276394484793657</v>
      </c>
      <c r="AA96">
        <f>(Table135[[#This Row],[Survived]]-Z97)^2</f>
        <v>0.17189451626542335</v>
      </c>
    </row>
    <row r="97" spans="1:27" x14ac:dyDescent="0.35">
      <c r="A97">
        <v>0</v>
      </c>
      <c r="B97" t="s">
        <v>9</v>
      </c>
      <c r="C97">
        <v>3</v>
      </c>
      <c r="D97" t="s">
        <v>8</v>
      </c>
      <c r="E97">
        <v>26</v>
      </c>
      <c r="F97" s="2">
        <v>20.574999999999999</v>
      </c>
      <c r="G97">
        <v>1</v>
      </c>
      <c r="H97">
        <v>2</v>
      </c>
      <c r="I97" s="3">
        <v>0.32500000000000001</v>
      </c>
      <c r="J97" s="3">
        <v>1.3339508043872472</v>
      </c>
      <c r="K97" s="5">
        <v>0</v>
      </c>
      <c r="L97">
        <v>0</v>
      </c>
      <c r="M97">
        <v>1</v>
      </c>
      <c r="N97">
        <v>0</v>
      </c>
      <c r="O97">
        <v>1</v>
      </c>
      <c r="P97">
        <v>1</v>
      </c>
      <c r="V97">
        <v>0.11827797362360119</v>
      </c>
      <c r="W97">
        <v>0.2963236620044114</v>
      </c>
      <c r="X97">
        <f t="shared" si="4"/>
        <v>0.11827797362360119</v>
      </c>
      <c r="Y97">
        <f t="shared" si="5"/>
        <v>0.2963236620044114</v>
      </c>
      <c r="Z97">
        <f t="shared" si="3"/>
        <v>0.41460163562801261</v>
      </c>
      <c r="AA97">
        <f>(Table135[[#This Row],[Survived]]-Z98)^2</f>
        <v>0.13930246861928319</v>
      </c>
    </row>
    <row r="98" spans="1:27" x14ac:dyDescent="0.35">
      <c r="A98">
        <v>0</v>
      </c>
      <c r="B98" t="s">
        <v>9</v>
      </c>
      <c r="C98">
        <v>3</v>
      </c>
      <c r="D98" t="s">
        <v>8</v>
      </c>
      <c r="E98">
        <v>59</v>
      </c>
      <c r="F98" s="2">
        <v>7.25</v>
      </c>
      <c r="G98">
        <v>0</v>
      </c>
      <c r="H98">
        <v>0</v>
      </c>
      <c r="I98" s="3">
        <v>0.73750000000000004</v>
      </c>
      <c r="J98" s="3">
        <v>0.91645394854992512</v>
      </c>
      <c r="K98" s="5">
        <v>0</v>
      </c>
      <c r="L98">
        <v>0</v>
      </c>
      <c r="M98">
        <v>0</v>
      </c>
      <c r="N98">
        <v>1</v>
      </c>
      <c r="O98">
        <v>1</v>
      </c>
      <c r="P98">
        <v>1</v>
      </c>
      <c r="V98">
        <v>0.11442216893170096</v>
      </c>
      <c r="W98">
        <v>0.25881029029348912</v>
      </c>
      <c r="X98">
        <f t="shared" si="4"/>
        <v>0.11442216893170096</v>
      </c>
      <c r="Y98">
        <f t="shared" si="5"/>
        <v>0.25881029029348912</v>
      </c>
      <c r="Z98">
        <f t="shared" si="3"/>
        <v>0.37323245922519011</v>
      </c>
      <c r="AA98">
        <f>(Table135[[#This Row],[Survived]]-Z99)^2</f>
        <v>0.13930246861928319</v>
      </c>
    </row>
    <row r="99" spans="1:27" x14ac:dyDescent="0.35">
      <c r="A99">
        <v>0</v>
      </c>
      <c r="B99" t="s">
        <v>9</v>
      </c>
      <c r="C99">
        <v>3</v>
      </c>
      <c r="D99" t="s">
        <v>8</v>
      </c>
      <c r="F99" s="2">
        <v>8.0500000000000007</v>
      </c>
      <c r="G99">
        <v>0</v>
      </c>
      <c r="H99">
        <v>0</v>
      </c>
      <c r="I99" s="3">
        <v>0</v>
      </c>
      <c r="J99" s="3">
        <v>0.9566485792052033</v>
      </c>
      <c r="K99" s="5">
        <v>0</v>
      </c>
      <c r="L99">
        <v>0</v>
      </c>
      <c r="M99">
        <v>0</v>
      </c>
      <c r="N99">
        <v>1</v>
      </c>
      <c r="O99">
        <v>1</v>
      </c>
      <c r="P99">
        <v>1</v>
      </c>
      <c r="V99">
        <v>0.11442216893170096</v>
      </c>
      <c r="W99">
        <v>0.25881029029348912</v>
      </c>
      <c r="X99">
        <f t="shared" si="4"/>
        <v>0.11442216893170096</v>
      </c>
      <c r="Y99">
        <f t="shared" si="5"/>
        <v>0.25881029029348912</v>
      </c>
      <c r="Z99">
        <f t="shared" si="3"/>
        <v>0.37323245922519011</v>
      </c>
      <c r="AA99">
        <f>(Table135[[#This Row],[Survived]]-Z100)^2</f>
        <v>0.18281536518108932</v>
      </c>
    </row>
    <row r="100" spans="1:27" x14ac:dyDescent="0.35">
      <c r="A100">
        <v>0</v>
      </c>
      <c r="B100" t="s">
        <v>11</v>
      </c>
      <c r="C100">
        <v>1</v>
      </c>
      <c r="D100" t="s">
        <v>8</v>
      </c>
      <c r="E100">
        <v>71</v>
      </c>
      <c r="F100" s="2">
        <v>34.654200000000003</v>
      </c>
      <c r="G100">
        <v>0</v>
      </c>
      <c r="H100">
        <v>0</v>
      </c>
      <c r="I100" s="3">
        <v>0.88749999999999996</v>
      </c>
      <c r="J100" s="3">
        <v>1.5521106963024893</v>
      </c>
      <c r="K100" s="5">
        <v>1</v>
      </c>
      <c r="L100">
        <v>0</v>
      </c>
      <c r="M100">
        <v>1</v>
      </c>
      <c r="N100">
        <v>0</v>
      </c>
      <c r="O100">
        <v>1</v>
      </c>
      <c r="P100">
        <v>1</v>
      </c>
      <c r="V100">
        <v>0.17817572815899968</v>
      </c>
      <c r="W100">
        <v>0.24939340681345054</v>
      </c>
      <c r="X100">
        <f t="shared" si="4"/>
        <v>0.17817572815899968</v>
      </c>
      <c r="Y100">
        <f t="shared" si="5"/>
        <v>0.24939340681345054</v>
      </c>
      <c r="Z100">
        <f t="shared" si="3"/>
        <v>0.42756913497245019</v>
      </c>
      <c r="AA100">
        <f>(Table135[[#This Row],[Survived]]-Z101)^2</f>
        <v>0.20380394065332033</v>
      </c>
    </row>
    <row r="101" spans="1:27" x14ac:dyDescent="0.35">
      <c r="A101">
        <v>1</v>
      </c>
      <c r="B101" t="s">
        <v>11</v>
      </c>
      <c r="C101">
        <v>1</v>
      </c>
      <c r="D101" t="s">
        <v>8</v>
      </c>
      <c r="E101">
        <v>23</v>
      </c>
      <c r="F101" s="2">
        <v>63.3583</v>
      </c>
      <c r="G101">
        <v>0</v>
      </c>
      <c r="H101">
        <v>1</v>
      </c>
      <c r="I101" s="3">
        <v>0.28749999999999998</v>
      </c>
      <c r="J101" s="3">
        <v>1.808604563855051</v>
      </c>
      <c r="K101" s="5">
        <v>1</v>
      </c>
      <c r="L101">
        <v>0</v>
      </c>
      <c r="M101">
        <v>1</v>
      </c>
      <c r="N101">
        <v>0</v>
      </c>
      <c r="O101">
        <v>1</v>
      </c>
      <c r="P101">
        <v>1</v>
      </c>
      <c r="V101">
        <v>0.17817572815899968</v>
      </c>
      <c r="W101">
        <v>0.27327076994827365</v>
      </c>
      <c r="X101">
        <f t="shared" si="4"/>
        <v>0.17817572815899968</v>
      </c>
      <c r="Y101">
        <f t="shared" si="5"/>
        <v>0.27327076994827365</v>
      </c>
      <c r="Z101">
        <f t="shared" si="3"/>
        <v>0.45144649810727333</v>
      </c>
      <c r="AA101">
        <f>(Table135[[#This Row],[Survived]]-Z102)^2</f>
        <v>0.46936451374528804</v>
      </c>
    </row>
    <row r="102" spans="1:27" x14ac:dyDescent="0.35">
      <c r="A102">
        <v>1</v>
      </c>
      <c r="B102" t="s">
        <v>9</v>
      </c>
      <c r="C102">
        <v>2</v>
      </c>
      <c r="D102" t="s">
        <v>10</v>
      </c>
      <c r="E102">
        <v>34</v>
      </c>
      <c r="F102" s="2">
        <v>23</v>
      </c>
      <c r="G102">
        <v>0</v>
      </c>
      <c r="H102">
        <v>1</v>
      </c>
      <c r="I102" s="3">
        <v>0.42499999999999999</v>
      </c>
      <c r="J102" s="3">
        <v>1.3802112417116059</v>
      </c>
      <c r="K102" s="5">
        <v>0</v>
      </c>
      <c r="L102">
        <v>1</v>
      </c>
      <c r="M102">
        <v>1</v>
      </c>
      <c r="N102">
        <v>0</v>
      </c>
      <c r="O102">
        <v>0</v>
      </c>
      <c r="P102">
        <v>1</v>
      </c>
      <c r="V102">
        <v>0.11278961936514349</v>
      </c>
      <c r="W102">
        <v>0.202108553352745</v>
      </c>
      <c r="X102">
        <f t="shared" si="4"/>
        <v>0.11278961936514349</v>
      </c>
      <c r="Y102">
        <f t="shared" si="5"/>
        <v>0.202108553352745</v>
      </c>
      <c r="Z102">
        <f t="shared" si="3"/>
        <v>0.3148981727178885</v>
      </c>
      <c r="AA102">
        <f>(Table135[[#This Row],[Survived]]-Z103)^2</f>
        <v>0.40088283618905268</v>
      </c>
    </row>
    <row r="103" spans="1:27" x14ac:dyDescent="0.35">
      <c r="A103">
        <v>0</v>
      </c>
      <c r="B103" t="s">
        <v>9</v>
      </c>
      <c r="C103">
        <v>2</v>
      </c>
      <c r="D103" t="s">
        <v>8</v>
      </c>
      <c r="E103">
        <v>34</v>
      </c>
      <c r="F103" s="2">
        <v>26</v>
      </c>
      <c r="G103">
        <v>1</v>
      </c>
      <c r="H103">
        <v>0</v>
      </c>
      <c r="I103" s="3">
        <v>0.42499999999999999</v>
      </c>
      <c r="J103" s="3">
        <v>1.4313637641589874</v>
      </c>
      <c r="K103" s="5">
        <v>0</v>
      </c>
      <c r="L103">
        <v>1</v>
      </c>
      <c r="M103">
        <v>1</v>
      </c>
      <c r="N103">
        <v>0</v>
      </c>
      <c r="O103">
        <v>1</v>
      </c>
      <c r="P103">
        <v>1</v>
      </c>
      <c r="V103">
        <v>0.11827797362360119</v>
      </c>
      <c r="W103">
        <v>0.24856893573476521</v>
      </c>
      <c r="X103">
        <f t="shared" si="4"/>
        <v>0.11827797362360119</v>
      </c>
      <c r="Y103">
        <f t="shared" si="5"/>
        <v>0.24856893573476521</v>
      </c>
      <c r="Z103">
        <f t="shared" si="3"/>
        <v>0.36684690935836639</v>
      </c>
      <c r="AA103">
        <f>(Table135[[#This Row],[Survived]]-Z104)^2</f>
        <v>8.4693111610382787E-2</v>
      </c>
    </row>
    <row r="104" spans="1:27" x14ac:dyDescent="0.35">
      <c r="A104">
        <v>0</v>
      </c>
      <c r="B104" t="s">
        <v>9</v>
      </c>
      <c r="C104">
        <v>3</v>
      </c>
      <c r="D104" t="s">
        <v>10</v>
      </c>
      <c r="E104">
        <v>28</v>
      </c>
      <c r="F104" s="2">
        <v>7.8958000000000004</v>
      </c>
      <c r="G104">
        <v>0</v>
      </c>
      <c r="H104">
        <v>0</v>
      </c>
      <c r="I104" s="3">
        <v>0.35</v>
      </c>
      <c r="J104" s="3">
        <v>0.94918501031343461</v>
      </c>
      <c r="K104" s="5">
        <v>0</v>
      </c>
      <c r="L104">
        <v>0</v>
      </c>
      <c r="M104">
        <v>1</v>
      </c>
      <c r="N104">
        <v>0</v>
      </c>
      <c r="O104">
        <v>0</v>
      </c>
      <c r="P104">
        <v>1</v>
      </c>
      <c r="V104">
        <v>0.11278961936514349</v>
      </c>
      <c r="W104">
        <v>0.17823119021792189</v>
      </c>
      <c r="X104">
        <f t="shared" si="4"/>
        <v>0.11278961936514349</v>
      </c>
      <c r="Y104">
        <f t="shared" si="5"/>
        <v>0.17823119021792189</v>
      </c>
      <c r="Z104">
        <f t="shared" si="3"/>
        <v>0.29102080958306537</v>
      </c>
      <c r="AA104">
        <f>(Table135[[#This Row],[Survived]]-Z105)^2</f>
        <v>0.13079224106037496</v>
      </c>
    </row>
    <row r="105" spans="1:27" x14ac:dyDescent="0.35">
      <c r="A105">
        <v>0</v>
      </c>
      <c r="B105" t="s">
        <v>9</v>
      </c>
      <c r="C105">
        <v>3</v>
      </c>
      <c r="D105" t="s">
        <v>8</v>
      </c>
      <c r="F105" s="2">
        <v>7.8958000000000004</v>
      </c>
      <c r="G105">
        <v>0</v>
      </c>
      <c r="H105">
        <v>0</v>
      </c>
      <c r="I105" s="3">
        <v>0</v>
      </c>
      <c r="J105" s="3">
        <v>0.94918501031343461</v>
      </c>
      <c r="K105" s="5">
        <v>0</v>
      </c>
      <c r="L105">
        <v>0</v>
      </c>
      <c r="M105">
        <v>1</v>
      </c>
      <c r="N105">
        <v>0</v>
      </c>
      <c r="O105">
        <v>1</v>
      </c>
      <c r="P105">
        <v>1</v>
      </c>
      <c r="V105">
        <v>0.11442216893170096</v>
      </c>
      <c r="W105">
        <v>0.24722993055117909</v>
      </c>
      <c r="X105">
        <f t="shared" si="4"/>
        <v>0.11442216893170096</v>
      </c>
      <c r="Y105">
        <f t="shared" si="5"/>
        <v>0.24722993055117909</v>
      </c>
      <c r="Z105">
        <f t="shared" si="3"/>
        <v>0.36165209948288002</v>
      </c>
      <c r="AA105">
        <f>(Table135[[#This Row],[Survived]]-Z106)^2</f>
        <v>0.20380394065332033</v>
      </c>
    </row>
    <row r="106" spans="1:27" x14ac:dyDescent="0.35">
      <c r="A106">
        <v>0</v>
      </c>
      <c r="B106" t="s">
        <v>9</v>
      </c>
      <c r="C106">
        <v>1</v>
      </c>
      <c r="D106" t="s">
        <v>8</v>
      </c>
      <c r="E106">
        <v>21</v>
      </c>
      <c r="F106" s="2">
        <v>77.287499999999994</v>
      </c>
      <c r="G106">
        <v>0</v>
      </c>
      <c r="H106">
        <v>1</v>
      </c>
      <c r="I106" s="3">
        <v>0.26250000000000001</v>
      </c>
      <c r="J106" s="3">
        <v>1.8936924247093643</v>
      </c>
      <c r="K106" s="5">
        <v>1</v>
      </c>
      <c r="L106">
        <v>0</v>
      </c>
      <c r="M106">
        <v>1</v>
      </c>
      <c r="N106">
        <v>0</v>
      </c>
      <c r="O106">
        <v>1</v>
      </c>
      <c r="P106">
        <v>1</v>
      </c>
      <c r="V106">
        <v>0.17817572815899968</v>
      </c>
      <c r="W106">
        <v>0.27327076994827365</v>
      </c>
      <c r="X106">
        <f t="shared" si="4"/>
        <v>0.17817572815899968</v>
      </c>
      <c r="Y106">
        <f t="shared" si="5"/>
        <v>0.27327076994827365</v>
      </c>
      <c r="Z106">
        <f t="shared" si="3"/>
        <v>0.45144649810727333</v>
      </c>
      <c r="AA106">
        <f>(Table135[[#This Row],[Survived]]-Z107)^2</f>
        <v>0.13079224106037496</v>
      </c>
    </row>
    <row r="107" spans="1:27" x14ac:dyDescent="0.35">
      <c r="A107">
        <v>0</v>
      </c>
      <c r="B107" t="s">
        <v>9</v>
      </c>
      <c r="C107">
        <v>3</v>
      </c>
      <c r="D107" t="s">
        <v>8</v>
      </c>
      <c r="E107">
        <v>33</v>
      </c>
      <c r="F107" s="2">
        <v>8.6541999999999994</v>
      </c>
      <c r="G107">
        <v>0</v>
      </c>
      <c r="H107">
        <v>0</v>
      </c>
      <c r="I107" s="3">
        <v>0.41249999999999998</v>
      </c>
      <c r="J107" s="3">
        <v>0.98471629158197649</v>
      </c>
      <c r="K107" s="5">
        <v>0</v>
      </c>
      <c r="L107">
        <v>0</v>
      </c>
      <c r="M107">
        <v>1</v>
      </c>
      <c r="N107">
        <v>0</v>
      </c>
      <c r="O107">
        <v>1</v>
      </c>
      <c r="P107">
        <v>1</v>
      </c>
      <c r="V107">
        <v>0.11442216893170096</v>
      </c>
      <c r="W107">
        <v>0.24722993055117909</v>
      </c>
      <c r="X107">
        <f t="shared" si="4"/>
        <v>0.11442216893170096</v>
      </c>
      <c r="Y107">
        <f t="shared" si="5"/>
        <v>0.24722993055117909</v>
      </c>
      <c r="Z107">
        <f t="shared" si="3"/>
        <v>0.36165209948288002</v>
      </c>
      <c r="AA107">
        <f>(Table135[[#This Row],[Survived]]-Z108)^2</f>
        <v>0.13841504085048092</v>
      </c>
    </row>
    <row r="108" spans="1:27" x14ac:dyDescent="0.35">
      <c r="A108">
        <v>0</v>
      </c>
      <c r="B108" t="s">
        <v>9</v>
      </c>
      <c r="C108">
        <v>3</v>
      </c>
      <c r="D108" t="s">
        <v>8</v>
      </c>
      <c r="E108">
        <v>37</v>
      </c>
      <c r="F108" s="2">
        <v>7.9249999999999998</v>
      </c>
      <c r="G108">
        <v>2</v>
      </c>
      <c r="H108">
        <v>0</v>
      </c>
      <c r="I108" s="3">
        <v>0.46250000000000002</v>
      </c>
      <c r="J108" s="3">
        <v>0.95060822478423079</v>
      </c>
      <c r="K108" s="5">
        <v>0</v>
      </c>
      <c r="L108">
        <v>0</v>
      </c>
      <c r="M108">
        <v>1</v>
      </c>
      <c r="N108">
        <v>0</v>
      </c>
      <c r="O108">
        <v>1</v>
      </c>
      <c r="P108">
        <v>1</v>
      </c>
      <c r="V108">
        <v>0.12213377831550143</v>
      </c>
      <c r="W108">
        <v>0.24990794091835131</v>
      </c>
      <c r="X108">
        <f t="shared" si="4"/>
        <v>0.12213377831550143</v>
      </c>
      <c r="Y108">
        <f t="shared" si="5"/>
        <v>0.24990794091835131</v>
      </c>
      <c r="Z108">
        <f t="shared" si="3"/>
        <v>0.37204171923385276</v>
      </c>
      <c r="AA108">
        <f>(Table135[[#This Row],[Survived]]-Z109)^2</f>
        <v>0.13079224106037496</v>
      </c>
    </row>
    <row r="109" spans="1:27" x14ac:dyDescent="0.35">
      <c r="A109">
        <v>0</v>
      </c>
      <c r="B109" t="s">
        <v>9</v>
      </c>
      <c r="C109">
        <v>3</v>
      </c>
      <c r="D109" t="s">
        <v>8</v>
      </c>
      <c r="E109">
        <v>28</v>
      </c>
      <c r="F109" s="2">
        <v>7.8958000000000004</v>
      </c>
      <c r="G109">
        <v>0</v>
      </c>
      <c r="H109">
        <v>0</v>
      </c>
      <c r="I109" s="3">
        <v>0.35</v>
      </c>
      <c r="J109" s="3">
        <v>0.94918501031343461</v>
      </c>
      <c r="K109" s="5">
        <v>0</v>
      </c>
      <c r="L109">
        <v>0</v>
      </c>
      <c r="M109">
        <v>1</v>
      </c>
      <c r="N109">
        <v>0</v>
      </c>
      <c r="O109">
        <v>1</v>
      </c>
      <c r="P109">
        <v>1</v>
      </c>
      <c r="V109">
        <v>0.11442216893170096</v>
      </c>
      <c r="W109">
        <v>0.24722993055117909</v>
      </c>
      <c r="X109">
        <f t="shared" si="4"/>
        <v>0.11442216893170096</v>
      </c>
      <c r="Y109">
        <f t="shared" si="5"/>
        <v>0.24722993055117909</v>
      </c>
      <c r="Z109">
        <f t="shared" si="3"/>
        <v>0.36165209948288002</v>
      </c>
      <c r="AA109">
        <f>(Table135[[#This Row],[Survived]]-Z110)^2</f>
        <v>8.4693111610382787E-2</v>
      </c>
    </row>
    <row r="110" spans="1:27" x14ac:dyDescent="0.35">
      <c r="A110">
        <v>1</v>
      </c>
      <c r="B110" t="s">
        <v>9</v>
      </c>
      <c r="C110">
        <v>3</v>
      </c>
      <c r="D110" t="s">
        <v>10</v>
      </c>
      <c r="E110">
        <v>21</v>
      </c>
      <c r="F110" s="2">
        <v>7.65</v>
      </c>
      <c r="G110">
        <v>0</v>
      </c>
      <c r="H110">
        <v>0</v>
      </c>
      <c r="I110" s="3">
        <v>0.26250000000000001</v>
      </c>
      <c r="J110" s="3">
        <v>0.93701610746481423</v>
      </c>
      <c r="K110" s="5">
        <v>0</v>
      </c>
      <c r="L110">
        <v>0</v>
      </c>
      <c r="M110">
        <v>1</v>
      </c>
      <c r="N110">
        <v>0</v>
      </c>
      <c r="O110">
        <v>0</v>
      </c>
      <c r="P110">
        <v>1</v>
      </c>
      <c r="V110">
        <v>0.11278961936514349</v>
      </c>
      <c r="W110">
        <v>0.17823119021792189</v>
      </c>
      <c r="X110">
        <f t="shared" si="4"/>
        <v>0.11278961936514349</v>
      </c>
      <c r="Y110">
        <f t="shared" si="5"/>
        <v>0.17823119021792189</v>
      </c>
      <c r="Z110">
        <f t="shared" si="3"/>
        <v>0.29102080958306537</v>
      </c>
      <c r="AA110">
        <f>(Table135[[#This Row],[Survived]]-Z111)^2</f>
        <v>0.53570082761047322</v>
      </c>
    </row>
    <row r="111" spans="1:27" x14ac:dyDescent="0.35">
      <c r="A111">
        <v>1</v>
      </c>
      <c r="B111" t="s">
        <v>9</v>
      </c>
      <c r="C111">
        <v>3</v>
      </c>
      <c r="D111" t="s">
        <v>8</v>
      </c>
      <c r="F111" s="2">
        <v>7.7750000000000004</v>
      </c>
      <c r="G111">
        <v>0</v>
      </c>
      <c r="H111">
        <v>0</v>
      </c>
      <c r="I111" s="3">
        <v>0</v>
      </c>
      <c r="J111" s="3">
        <v>0.94324712513786169</v>
      </c>
      <c r="K111" s="5">
        <v>0</v>
      </c>
      <c r="L111">
        <v>0</v>
      </c>
      <c r="M111">
        <v>0</v>
      </c>
      <c r="N111">
        <v>0</v>
      </c>
      <c r="O111">
        <v>1</v>
      </c>
      <c r="P111">
        <v>1</v>
      </c>
      <c r="V111">
        <v>0.11442216893170096</v>
      </c>
      <c r="W111">
        <v>0.15366197004978471</v>
      </c>
      <c r="X111">
        <f t="shared" si="4"/>
        <v>0.11442216893170096</v>
      </c>
      <c r="Y111">
        <f t="shared" si="5"/>
        <v>0.15366197004978471</v>
      </c>
      <c r="Z111">
        <f t="shared" si="3"/>
        <v>0.26808413898148564</v>
      </c>
      <c r="AA111">
        <f>(Table135[[#This Row],[Survived]]-Z112)^2</f>
        <v>0.40748804209461492</v>
      </c>
    </row>
    <row r="112" spans="1:27" x14ac:dyDescent="0.35">
      <c r="A112">
        <v>0</v>
      </c>
      <c r="B112" t="s">
        <v>9</v>
      </c>
      <c r="C112">
        <v>3</v>
      </c>
      <c r="D112" t="s">
        <v>8</v>
      </c>
      <c r="E112">
        <v>38</v>
      </c>
      <c r="F112" s="2">
        <v>7.8958000000000004</v>
      </c>
      <c r="G112">
        <v>0</v>
      </c>
      <c r="H112">
        <v>0</v>
      </c>
      <c r="I112" s="3">
        <v>0.47499999999999998</v>
      </c>
      <c r="J112" s="3">
        <v>0.94918501031343461</v>
      </c>
      <c r="K112" s="5">
        <v>0</v>
      </c>
      <c r="L112">
        <v>0</v>
      </c>
      <c r="M112">
        <v>1</v>
      </c>
      <c r="N112">
        <v>0</v>
      </c>
      <c r="O112">
        <v>1</v>
      </c>
      <c r="P112">
        <v>1</v>
      </c>
      <c r="V112">
        <v>0.11442216893170096</v>
      </c>
      <c r="W112">
        <v>0.24722993055117909</v>
      </c>
      <c r="X112">
        <f t="shared" si="4"/>
        <v>0.11442216893170096</v>
      </c>
      <c r="Y112">
        <f t="shared" si="5"/>
        <v>0.24722993055117909</v>
      </c>
      <c r="Z112">
        <f t="shared" si="3"/>
        <v>0.36165209948288002</v>
      </c>
      <c r="AA112">
        <f>(Table135[[#This Row],[Survived]]-Z113)^2</f>
        <v>9.4738364812217327E-2</v>
      </c>
    </row>
    <row r="113" spans="1:27" x14ac:dyDescent="0.35">
      <c r="A113">
        <v>1</v>
      </c>
      <c r="B113" t="s">
        <v>12</v>
      </c>
      <c r="C113">
        <v>3</v>
      </c>
      <c r="D113" t="s">
        <v>10</v>
      </c>
      <c r="F113" s="2">
        <v>24.15</v>
      </c>
      <c r="G113">
        <v>1</v>
      </c>
      <c r="H113">
        <v>0</v>
      </c>
      <c r="I113" s="3">
        <v>0</v>
      </c>
      <c r="J113" s="3">
        <v>1.4005379893919461</v>
      </c>
      <c r="K113" s="5">
        <v>0</v>
      </c>
      <c r="L113">
        <v>0</v>
      </c>
      <c r="M113">
        <v>0</v>
      </c>
      <c r="N113">
        <v>1</v>
      </c>
      <c r="O113">
        <v>0</v>
      </c>
      <c r="P113">
        <v>1</v>
      </c>
      <c r="V113">
        <v>0.11664542405704373</v>
      </c>
      <c r="W113">
        <v>0.19115055514381801</v>
      </c>
      <c r="X113">
        <f t="shared" si="4"/>
        <v>0.11664542405704373</v>
      </c>
      <c r="Y113">
        <f t="shared" si="5"/>
        <v>0.19115055514381801</v>
      </c>
      <c r="Z113">
        <f t="shared" si="3"/>
        <v>0.30779597920086177</v>
      </c>
      <c r="AA113">
        <f>(Table135[[#This Row],[Survived]]-Z114)^2</f>
        <v>0.32767709523618893</v>
      </c>
    </row>
    <row r="114" spans="1:27" x14ac:dyDescent="0.35">
      <c r="A114">
        <v>0</v>
      </c>
      <c r="B114" t="s">
        <v>9</v>
      </c>
      <c r="C114">
        <v>1</v>
      </c>
      <c r="D114" t="s">
        <v>8</v>
      </c>
      <c r="E114">
        <v>47</v>
      </c>
      <c r="F114" s="2">
        <v>52</v>
      </c>
      <c r="G114">
        <v>0</v>
      </c>
      <c r="H114">
        <v>0</v>
      </c>
      <c r="I114" s="3">
        <v>0.58750000000000002</v>
      </c>
      <c r="J114" s="3">
        <v>1.7242758696007889</v>
      </c>
      <c r="K114" s="5">
        <v>1</v>
      </c>
      <c r="L114">
        <v>0</v>
      </c>
      <c r="M114">
        <v>1</v>
      </c>
      <c r="N114">
        <v>0</v>
      </c>
      <c r="O114">
        <v>1</v>
      </c>
      <c r="P114">
        <v>1</v>
      </c>
      <c r="V114">
        <v>0.17817572815899968</v>
      </c>
      <c r="W114">
        <v>0.24939340681345054</v>
      </c>
      <c r="X114">
        <f t="shared" si="4"/>
        <v>0.17817572815899968</v>
      </c>
      <c r="Y114">
        <f t="shared" si="5"/>
        <v>0.24939340681345054</v>
      </c>
      <c r="Z114">
        <f t="shared" si="3"/>
        <v>0.42756913497245019</v>
      </c>
      <c r="AA114">
        <f>(Table135[[#This Row],[Survived]]-Z115)^2</f>
        <v>8.774369321121353E-2</v>
      </c>
    </row>
    <row r="115" spans="1:27" x14ac:dyDescent="0.35">
      <c r="A115">
        <v>0</v>
      </c>
      <c r="B115" t="s">
        <v>11</v>
      </c>
      <c r="C115">
        <v>3</v>
      </c>
      <c r="D115" t="s">
        <v>10</v>
      </c>
      <c r="E115">
        <v>14.5</v>
      </c>
      <c r="F115" s="2">
        <v>14.4542</v>
      </c>
      <c r="G115">
        <v>1</v>
      </c>
      <c r="H115">
        <v>0</v>
      </c>
      <c r="I115" s="3">
        <v>0.18124999999999999</v>
      </c>
      <c r="J115" s="3">
        <v>1.1890465283525415</v>
      </c>
      <c r="K115" s="5">
        <v>0</v>
      </c>
      <c r="L115">
        <v>0</v>
      </c>
      <c r="M115">
        <v>1</v>
      </c>
      <c r="N115">
        <v>0</v>
      </c>
      <c r="O115">
        <v>0</v>
      </c>
      <c r="P115">
        <v>1</v>
      </c>
      <c r="V115">
        <v>0.11664542405704373</v>
      </c>
      <c r="W115">
        <v>0.17957019540150801</v>
      </c>
      <c r="X115">
        <f t="shared" si="4"/>
        <v>0.11664542405704373</v>
      </c>
      <c r="Y115">
        <f t="shared" si="5"/>
        <v>0.17957019540150801</v>
      </c>
      <c r="Z115">
        <f t="shared" si="3"/>
        <v>0.29621561945855174</v>
      </c>
      <c r="AA115">
        <f>(Table135[[#This Row],[Survived]]-Z116)^2</f>
        <v>0.13930246861928319</v>
      </c>
    </row>
    <row r="116" spans="1:27" x14ac:dyDescent="0.35">
      <c r="A116">
        <v>0</v>
      </c>
      <c r="B116" t="s">
        <v>9</v>
      </c>
      <c r="C116">
        <v>3</v>
      </c>
      <c r="D116" t="s">
        <v>8</v>
      </c>
      <c r="E116">
        <v>22</v>
      </c>
      <c r="F116" s="2">
        <v>8.0500000000000007</v>
      </c>
      <c r="G116">
        <v>0</v>
      </c>
      <c r="H116">
        <v>0</v>
      </c>
      <c r="I116" s="3">
        <v>0.27500000000000002</v>
      </c>
      <c r="J116" s="3">
        <v>0.9566485792052033</v>
      </c>
      <c r="K116" s="5">
        <v>0</v>
      </c>
      <c r="L116">
        <v>0</v>
      </c>
      <c r="M116">
        <v>0</v>
      </c>
      <c r="N116">
        <v>1</v>
      </c>
      <c r="O116">
        <v>1</v>
      </c>
      <c r="P116">
        <v>1</v>
      </c>
      <c r="V116">
        <v>0.11442216893170096</v>
      </c>
      <c r="W116">
        <v>0.25881029029348912</v>
      </c>
      <c r="X116">
        <f t="shared" si="4"/>
        <v>0.11442216893170096</v>
      </c>
      <c r="Y116">
        <f t="shared" si="5"/>
        <v>0.25881029029348912</v>
      </c>
      <c r="Z116">
        <f t="shared" si="3"/>
        <v>0.37323245922519011</v>
      </c>
      <c r="AA116">
        <f>(Table135[[#This Row],[Survived]]-Z117)^2</f>
        <v>8.774369321121353E-2</v>
      </c>
    </row>
    <row r="117" spans="1:27" x14ac:dyDescent="0.35">
      <c r="A117">
        <v>0</v>
      </c>
      <c r="B117" t="s">
        <v>9</v>
      </c>
      <c r="C117">
        <v>3</v>
      </c>
      <c r="D117" t="s">
        <v>10</v>
      </c>
      <c r="E117">
        <v>20</v>
      </c>
      <c r="F117" s="2">
        <v>9.8249999999999993</v>
      </c>
      <c r="G117">
        <v>1</v>
      </c>
      <c r="H117">
        <v>0</v>
      </c>
      <c r="I117" s="3">
        <v>0.25</v>
      </c>
      <c r="J117" s="3">
        <v>1.034427905025403</v>
      </c>
      <c r="K117" s="5">
        <v>0</v>
      </c>
      <c r="L117">
        <v>0</v>
      </c>
      <c r="M117">
        <v>1</v>
      </c>
      <c r="N117">
        <v>0</v>
      </c>
      <c r="O117">
        <v>0</v>
      </c>
      <c r="P117">
        <v>1</v>
      </c>
      <c r="V117">
        <v>0.11664542405704373</v>
      </c>
      <c r="W117">
        <v>0.17957019540150801</v>
      </c>
      <c r="X117">
        <f t="shared" si="4"/>
        <v>0.11664542405704373</v>
      </c>
      <c r="Y117">
        <f t="shared" si="5"/>
        <v>0.17957019540150801</v>
      </c>
      <c r="Z117">
        <f t="shared" si="3"/>
        <v>0.29621561945855174</v>
      </c>
      <c r="AA117">
        <f>(Table135[[#This Row],[Survived]]-Z118)^2</f>
        <v>3.8987627610469165E-2</v>
      </c>
    </row>
    <row r="118" spans="1:27" x14ac:dyDescent="0.35">
      <c r="A118">
        <v>0</v>
      </c>
      <c r="B118" t="s">
        <v>11</v>
      </c>
      <c r="C118">
        <v>3</v>
      </c>
      <c r="D118" t="s">
        <v>10</v>
      </c>
      <c r="E118">
        <v>17</v>
      </c>
      <c r="F118" s="2">
        <v>14.458299999999999</v>
      </c>
      <c r="G118">
        <v>0</v>
      </c>
      <c r="H118">
        <v>0</v>
      </c>
      <c r="I118" s="3">
        <v>0.21249999999999999</v>
      </c>
      <c r="J118" s="3">
        <v>1.1891617314183722</v>
      </c>
      <c r="K118" s="5">
        <v>0</v>
      </c>
      <c r="L118">
        <v>0</v>
      </c>
      <c r="M118">
        <v>0</v>
      </c>
      <c r="N118">
        <v>0</v>
      </c>
      <c r="O118">
        <v>0</v>
      </c>
      <c r="P118">
        <v>1</v>
      </c>
      <c r="V118">
        <v>0.11278961936514349</v>
      </c>
      <c r="W118">
        <v>8.4663229716527538E-2</v>
      </c>
      <c r="X118">
        <f t="shared" si="4"/>
        <v>0.11278961936514349</v>
      </c>
      <c r="Y118">
        <f t="shared" si="5"/>
        <v>8.4663229716527538E-2</v>
      </c>
      <c r="Z118">
        <f t="shared" si="3"/>
        <v>0.19745284908167104</v>
      </c>
      <c r="AA118">
        <f>(Table135[[#This Row],[Survived]]-Z119)^2</f>
        <v>0.13079224106037496</v>
      </c>
    </row>
    <row r="119" spans="1:27" x14ac:dyDescent="0.35">
      <c r="A119">
        <v>0</v>
      </c>
      <c r="B119" t="s">
        <v>9</v>
      </c>
      <c r="C119">
        <v>3</v>
      </c>
      <c r="D119" t="s">
        <v>8</v>
      </c>
      <c r="E119">
        <v>21</v>
      </c>
      <c r="F119" s="2">
        <v>7.9249999999999998</v>
      </c>
      <c r="G119">
        <v>0</v>
      </c>
      <c r="H119">
        <v>0</v>
      </c>
      <c r="I119" s="3">
        <v>0.26250000000000001</v>
      </c>
      <c r="J119" s="3">
        <v>0.95060822478423079</v>
      </c>
      <c r="K119" s="5">
        <v>0</v>
      </c>
      <c r="L119">
        <v>0</v>
      </c>
      <c r="M119">
        <v>1</v>
      </c>
      <c r="N119">
        <v>0</v>
      </c>
      <c r="O119">
        <v>1</v>
      </c>
      <c r="P119">
        <v>1</v>
      </c>
      <c r="V119">
        <v>0.11442216893170096</v>
      </c>
      <c r="W119">
        <v>0.24722993055117909</v>
      </c>
      <c r="X119">
        <f t="shared" si="4"/>
        <v>0.11442216893170096</v>
      </c>
      <c r="Y119">
        <f t="shared" si="5"/>
        <v>0.24722993055117909</v>
      </c>
      <c r="Z119">
        <f t="shared" si="3"/>
        <v>0.36165209948288002</v>
      </c>
      <c r="AA119">
        <f>(Table135[[#This Row],[Survived]]-Z120)^2</f>
        <v>0.13930246861928319</v>
      </c>
    </row>
    <row r="120" spans="1:27" x14ac:dyDescent="0.35">
      <c r="A120">
        <v>0</v>
      </c>
      <c r="B120" t="s">
        <v>12</v>
      </c>
      <c r="C120">
        <v>3</v>
      </c>
      <c r="D120" t="s">
        <v>8</v>
      </c>
      <c r="E120">
        <v>70.5</v>
      </c>
      <c r="F120" s="2">
        <v>7.75</v>
      </c>
      <c r="G120">
        <v>0</v>
      </c>
      <c r="H120">
        <v>0</v>
      </c>
      <c r="I120" s="3">
        <v>0.88124999999999998</v>
      </c>
      <c r="J120" s="3">
        <v>0.94200805302231327</v>
      </c>
      <c r="K120" s="5">
        <v>0</v>
      </c>
      <c r="L120">
        <v>0</v>
      </c>
      <c r="M120">
        <v>0</v>
      </c>
      <c r="N120">
        <v>1</v>
      </c>
      <c r="O120">
        <v>1</v>
      </c>
      <c r="P120">
        <v>1</v>
      </c>
      <c r="V120">
        <v>0.11442216893170096</v>
      </c>
      <c r="W120">
        <v>0.25881029029348912</v>
      </c>
      <c r="X120">
        <f t="shared" si="4"/>
        <v>0.11442216893170096</v>
      </c>
      <c r="Y120">
        <f t="shared" si="5"/>
        <v>0.25881029029348912</v>
      </c>
      <c r="Z120">
        <f t="shared" si="3"/>
        <v>0.37323245922519011</v>
      </c>
      <c r="AA120">
        <f>(Table135[[#This Row],[Survived]]-Z121)^2</f>
        <v>0.13457665490578549</v>
      </c>
    </row>
    <row r="121" spans="1:27" x14ac:dyDescent="0.35">
      <c r="A121">
        <v>0</v>
      </c>
      <c r="B121" t="s">
        <v>9</v>
      </c>
      <c r="C121">
        <v>2</v>
      </c>
      <c r="D121" t="s">
        <v>8</v>
      </c>
      <c r="E121">
        <v>29</v>
      </c>
      <c r="F121" s="2">
        <v>21</v>
      </c>
      <c r="G121">
        <v>1</v>
      </c>
      <c r="H121">
        <v>0</v>
      </c>
      <c r="I121" s="3">
        <v>0.36249999999999999</v>
      </c>
      <c r="J121" s="3">
        <v>1.3424226808222062</v>
      </c>
      <c r="K121" s="5">
        <v>0</v>
      </c>
      <c r="L121">
        <v>1</v>
      </c>
      <c r="M121">
        <v>1</v>
      </c>
      <c r="N121">
        <v>0</v>
      </c>
      <c r="O121">
        <v>1</v>
      </c>
      <c r="P121">
        <v>1</v>
      </c>
      <c r="V121">
        <v>0.11827797362360119</v>
      </c>
      <c r="W121">
        <v>0.24856893573476521</v>
      </c>
      <c r="X121">
        <f t="shared" si="4"/>
        <v>0.11827797362360119</v>
      </c>
      <c r="Y121">
        <f t="shared" si="5"/>
        <v>0.24856893573476521</v>
      </c>
      <c r="Z121">
        <f t="shared" si="3"/>
        <v>0.36684690935836639</v>
      </c>
      <c r="AA121">
        <f>(Table135[[#This Row],[Survived]]-Z122)^2</f>
        <v>0.20380394065332033</v>
      </c>
    </row>
    <row r="122" spans="1:27" x14ac:dyDescent="0.35">
      <c r="A122">
        <v>0</v>
      </c>
      <c r="B122" t="s">
        <v>11</v>
      </c>
      <c r="C122">
        <v>1</v>
      </c>
      <c r="D122" t="s">
        <v>8</v>
      </c>
      <c r="E122">
        <v>24</v>
      </c>
      <c r="F122" s="2">
        <v>247.52080000000001</v>
      </c>
      <c r="G122">
        <v>0</v>
      </c>
      <c r="H122">
        <v>1</v>
      </c>
      <c r="I122" s="3">
        <v>0.3</v>
      </c>
      <c r="J122" s="3">
        <v>2.3953627429574396</v>
      </c>
      <c r="K122" s="5">
        <v>1</v>
      </c>
      <c r="L122">
        <v>0</v>
      </c>
      <c r="M122">
        <v>1</v>
      </c>
      <c r="N122">
        <v>0</v>
      </c>
      <c r="O122">
        <v>1</v>
      </c>
      <c r="P122">
        <v>1</v>
      </c>
      <c r="V122">
        <v>0.17817572815899968</v>
      </c>
      <c r="W122">
        <v>0.27327076994827365</v>
      </c>
      <c r="X122">
        <f t="shared" si="4"/>
        <v>0.17817572815899968</v>
      </c>
      <c r="Y122">
        <f t="shared" si="5"/>
        <v>0.27327076994827365</v>
      </c>
      <c r="Z122">
        <f t="shared" si="3"/>
        <v>0.45144649810727333</v>
      </c>
      <c r="AA122">
        <f>(Table135[[#This Row],[Survived]]-Z123)^2</f>
        <v>0.12927963648033783</v>
      </c>
    </row>
    <row r="123" spans="1:27" x14ac:dyDescent="0.35">
      <c r="A123">
        <v>0</v>
      </c>
      <c r="B123" t="s">
        <v>9</v>
      </c>
      <c r="C123">
        <v>3</v>
      </c>
      <c r="D123" t="s">
        <v>10</v>
      </c>
      <c r="E123">
        <v>2</v>
      </c>
      <c r="F123" s="2">
        <v>31.274999999999999</v>
      </c>
      <c r="G123">
        <v>4</v>
      </c>
      <c r="H123">
        <v>2</v>
      </c>
      <c r="I123" s="3">
        <v>2.5000000000000001E-2</v>
      </c>
      <c r="J123" s="3">
        <v>1.5088662509384578</v>
      </c>
      <c r="K123" s="5">
        <v>0</v>
      </c>
      <c r="L123">
        <v>0</v>
      </c>
      <c r="M123">
        <v>1</v>
      </c>
      <c r="N123">
        <v>0</v>
      </c>
      <c r="O123">
        <v>0</v>
      </c>
      <c r="P123">
        <v>1</v>
      </c>
      <c r="V123">
        <v>0.12821283813274442</v>
      </c>
      <c r="W123">
        <v>0.23134193722191251</v>
      </c>
      <c r="X123">
        <f t="shared" si="4"/>
        <v>0.12821283813274442</v>
      </c>
      <c r="Y123">
        <f t="shared" si="5"/>
        <v>0.23134193722191251</v>
      </c>
      <c r="Z123">
        <f t="shared" si="3"/>
        <v>0.35955477535465696</v>
      </c>
      <c r="AA123">
        <f>(Table135[[#This Row],[Survived]]-Z124)^2</f>
        <v>0.14716589947799325</v>
      </c>
    </row>
    <row r="124" spans="1:27" x14ac:dyDescent="0.35">
      <c r="A124">
        <v>0</v>
      </c>
      <c r="B124" t="s">
        <v>9</v>
      </c>
      <c r="C124">
        <v>2</v>
      </c>
      <c r="D124" t="s">
        <v>8</v>
      </c>
      <c r="E124">
        <v>21</v>
      </c>
      <c r="F124" s="2">
        <v>73.5</v>
      </c>
      <c r="G124">
        <v>2</v>
      </c>
      <c r="H124">
        <v>0</v>
      </c>
      <c r="I124" s="3">
        <v>0.26250000000000001</v>
      </c>
      <c r="J124" s="3">
        <v>1.8721562727482928</v>
      </c>
      <c r="K124" s="5">
        <v>0</v>
      </c>
      <c r="L124">
        <v>1</v>
      </c>
      <c r="M124">
        <v>0</v>
      </c>
      <c r="N124">
        <v>1</v>
      </c>
      <c r="O124">
        <v>1</v>
      </c>
      <c r="P124">
        <v>1</v>
      </c>
      <c r="V124">
        <v>0.12213377831550143</v>
      </c>
      <c r="W124">
        <v>0.26148830066066131</v>
      </c>
      <c r="X124">
        <f t="shared" si="4"/>
        <v>0.12213377831550143</v>
      </c>
      <c r="Y124">
        <f t="shared" si="5"/>
        <v>0.26148830066066131</v>
      </c>
      <c r="Z124">
        <f t="shared" si="3"/>
        <v>0.38362207897616274</v>
      </c>
      <c r="AA124">
        <f>(Table135[[#This Row],[Survived]]-Z125)^2</f>
        <v>0.13079224106037496</v>
      </c>
    </row>
    <row r="125" spans="1:27" x14ac:dyDescent="0.35">
      <c r="A125">
        <v>0</v>
      </c>
      <c r="B125" t="s">
        <v>9</v>
      </c>
      <c r="C125">
        <v>3</v>
      </c>
      <c r="D125" t="s">
        <v>8</v>
      </c>
      <c r="F125" s="2">
        <v>8.0500000000000007</v>
      </c>
      <c r="G125">
        <v>0</v>
      </c>
      <c r="H125">
        <v>0</v>
      </c>
      <c r="I125" s="3">
        <v>0</v>
      </c>
      <c r="J125" s="3">
        <v>0.9566485792052033</v>
      </c>
      <c r="K125" s="5">
        <v>0</v>
      </c>
      <c r="L125">
        <v>0</v>
      </c>
      <c r="M125">
        <v>1</v>
      </c>
      <c r="N125">
        <v>0</v>
      </c>
      <c r="O125">
        <v>1</v>
      </c>
      <c r="P125">
        <v>1</v>
      </c>
      <c r="V125">
        <v>0.11442216893170096</v>
      </c>
      <c r="W125">
        <v>0.24722993055117909</v>
      </c>
      <c r="X125">
        <f t="shared" si="4"/>
        <v>0.11442216893170096</v>
      </c>
      <c r="Y125">
        <f t="shared" si="5"/>
        <v>0.24722993055117909</v>
      </c>
      <c r="Z125">
        <f t="shared" si="3"/>
        <v>0.36165209948288002</v>
      </c>
      <c r="AA125">
        <f>(Table135[[#This Row],[Survived]]-Z126)^2</f>
        <v>0.13457665490578549</v>
      </c>
    </row>
    <row r="126" spans="1:27" x14ac:dyDescent="0.35">
      <c r="A126">
        <v>0</v>
      </c>
      <c r="B126" t="s">
        <v>11</v>
      </c>
      <c r="C126">
        <v>2</v>
      </c>
      <c r="D126" t="s">
        <v>8</v>
      </c>
      <c r="E126">
        <v>32.5</v>
      </c>
      <c r="F126" s="2">
        <v>30.070799999999998</v>
      </c>
      <c r="G126">
        <v>1</v>
      </c>
      <c r="H126">
        <v>0</v>
      </c>
      <c r="I126" s="3">
        <v>0.40625</v>
      </c>
      <c r="J126" s="3">
        <v>1.492352435460081</v>
      </c>
      <c r="K126" s="5">
        <v>0</v>
      </c>
      <c r="L126">
        <v>1</v>
      </c>
      <c r="M126">
        <v>1</v>
      </c>
      <c r="N126">
        <v>0</v>
      </c>
      <c r="O126">
        <v>1</v>
      </c>
      <c r="P126">
        <v>1</v>
      </c>
      <c r="V126">
        <v>0.11827797362360119</v>
      </c>
      <c r="W126">
        <v>0.24856893573476521</v>
      </c>
      <c r="X126">
        <f t="shared" si="4"/>
        <v>0.11827797362360119</v>
      </c>
      <c r="Y126">
        <f t="shared" si="5"/>
        <v>0.24856893573476521</v>
      </c>
      <c r="Z126">
        <f t="shared" si="3"/>
        <v>0.36684690935836639</v>
      </c>
      <c r="AA126">
        <f>(Table135[[#This Row],[Survived]]-Z127)^2</f>
        <v>9.1567467677084513E-2</v>
      </c>
    </row>
    <row r="127" spans="1:27" x14ac:dyDescent="0.35">
      <c r="A127">
        <v>1</v>
      </c>
      <c r="B127" t="s">
        <v>9</v>
      </c>
      <c r="C127">
        <v>2</v>
      </c>
      <c r="D127" t="s">
        <v>10</v>
      </c>
      <c r="E127">
        <v>32.5</v>
      </c>
      <c r="F127" s="2">
        <v>13</v>
      </c>
      <c r="G127">
        <v>0</v>
      </c>
      <c r="H127">
        <v>0</v>
      </c>
      <c r="I127" s="3">
        <v>0.40625</v>
      </c>
      <c r="J127" s="3">
        <v>1.146128035678238</v>
      </c>
      <c r="K127" s="5">
        <v>0</v>
      </c>
      <c r="L127">
        <v>1</v>
      </c>
      <c r="M127">
        <v>0</v>
      </c>
      <c r="N127">
        <v>1</v>
      </c>
      <c r="O127">
        <v>0</v>
      </c>
      <c r="P127">
        <v>1</v>
      </c>
      <c r="V127">
        <v>0.11278961936514349</v>
      </c>
      <c r="W127">
        <v>0.18981154996023192</v>
      </c>
      <c r="X127">
        <f t="shared" si="4"/>
        <v>0.11278961936514349</v>
      </c>
      <c r="Y127">
        <f t="shared" si="5"/>
        <v>0.18981154996023192</v>
      </c>
      <c r="Z127">
        <f t="shared" si="3"/>
        <v>0.3026011693253754</v>
      </c>
      <c r="AA127">
        <f>(Table135[[#This Row],[Survived]]-Z128)^2</f>
        <v>0.41231997246716462</v>
      </c>
    </row>
    <row r="128" spans="1:27" x14ac:dyDescent="0.35">
      <c r="A128">
        <v>0</v>
      </c>
      <c r="B128" t="s">
        <v>9</v>
      </c>
      <c r="C128">
        <v>1</v>
      </c>
      <c r="D128" t="s">
        <v>8</v>
      </c>
      <c r="E128">
        <v>54</v>
      </c>
      <c r="F128" s="2">
        <v>77.287499999999994</v>
      </c>
      <c r="G128">
        <v>0</v>
      </c>
      <c r="H128">
        <v>1</v>
      </c>
      <c r="I128" s="3">
        <v>0.67500000000000004</v>
      </c>
      <c r="J128" s="3">
        <v>1.8936924247093643</v>
      </c>
      <c r="K128" s="5">
        <v>1</v>
      </c>
      <c r="L128">
        <v>0</v>
      </c>
      <c r="M128">
        <v>0</v>
      </c>
      <c r="N128">
        <v>0</v>
      </c>
      <c r="O128">
        <v>1</v>
      </c>
      <c r="P128">
        <v>1</v>
      </c>
      <c r="V128">
        <v>0.17817572815899968</v>
      </c>
      <c r="W128">
        <v>0.17970280944687927</v>
      </c>
      <c r="X128">
        <f t="shared" si="4"/>
        <v>0.17817572815899968</v>
      </c>
      <c r="Y128">
        <f t="shared" si="5"/>
        <v>0.17970280944687927</v>
      </c>
      <c r="Z128">
        <f t="shared" si="3"/>
        <v>0.35787853760587895</v>
      </c>
      <c r="AA128">
        <f>(Table135[[#This Row],[Survived]]-Z129)^2</f>
        <v>0.13457665490578549</v>
      </c>
    </row>
    <row r="129" spans="1:27" x14ac:dyDescent="0.35">
      <c r="A129">
        <v>1</v>
      </c>
      <c r="B129" t="s">
        <v>11</v>
      </c>
      <c r="C129">
        <v>3</v>
      </c>
      <c r="D129" t="s">
        <v>8</v>
      </c>
      <c r="E129">
        <v>12</v>
      </c>
      <c r="F129" s="2">
        <v>11.2417</v>
      </c>
      <c r="G129">
        <v>1</v>
      </c>
      <c r="H129">
        <v>0</v>
      </c>
      <c r="I129" s="3">
        <v>0.15</v>
      </c>
      <c r="J129" s="3">
        <v>1.0878417322991751</v>
      </c>
      <c r="K129" s="5">
        <v>0</v>
      </c>
      <c r="L129">
        <v>0</v>
      </c>
      <c r="M129">
        <v>1</v>
      </c>
      <c r="N129">
        <v>0</v>
      </c>
      <c r="O129">
        <v>1</v>
      </c>
      <c r="P129">
        <v>1</v>
      </c>
      <c r="V129">
        <v>0.11827797362360119</v>
      </c>
      <c r="W129">
        <v>0.24856893573476521</v>
      </c>
      <c r="X129">
        <f t="shared" si="4"/>
        <v>0.11827797362360119</v>
      </c>
      <c r="Y129">
        <f t="shared" si="5"/>
        <v>0.24856893573476521</v>
      </c>
      <c r="Z129">
        <f t="shared" si="3"/>
        <v>0.36684690935836639</v>
      </c>
      <c r="AA129">
        <f>(Table135[[#This Row],[Survived]]-Z130)^2</f>
        <v>0.39283755016890298</v>
      </c>
    </row>
    <row r="130" spans="1:27" x14ac:dyDescent="0.35">
      <c r="A130">
        <v>0</v>
      </c>
      <c r="B130" t="s">
        <v>12</v>
      </c>
      <c r="C130">
        <v>3</v>
      </c>
      <c r="D130" t="s">
        <v>8</v>
      </c>
      <c r="F130" s="2">
        <v>7.75</v>
      </c>
      <c r="G130">
        <v>0</v>
      </c>
      <c r="H130">
        <v>0</v>
      </c>
      <c r="I130" s="3">
        <v>0</v>
      </c>
      <c r="J130" s="3">
        <v>0.94200805302231327</v>
      </c>
      <c r="K130" s="5">
        <v>0</v>
      </c>
      <c r="L130">
        <v>0</v>
      </c>
      <c r="M130">
        <v>0</v>
      </c>
      <c r="N130">
        <v>1</v>
      </c>
      <c r="O130">
        <v>1</v>
      </c>
      <c r="P130">
        <v>1</v>
      </c>
      <c r="V130">
        <v>0.11442216893170096</v>
      </c>
      <c r="W130">
        <v>0.25881029029348912</v>
      </c>
      <c r="X130">
        <f t="shared" si="4"/>
        <v>0.11442216893170096</v>
      </c>
      <c r="Y130">
        <f t="shared" si="5"/>
        <v>0.25881029029348912</v>
      </c>
      <c r="Z130">
        <f t="shared" si="3"/>
        <v>0.37323245922519011</v>
      </c>
      <c r="AA130">
        <f>(Table135[[#This Row],[Survived]]-Z131)^2</f>
        <v>0.13079224106037496</v>
      </c>
    </row>
    <row r="131" spans="1:27" x14ac:dyDescent="0.35">
      <c r="A131">
        <v>1</v>
      </c>
      <c r="B131" t="s">
        <v>9</v>
      </c>
      <c r="C131">
        <v>3</v>
      </c>
      <c r="D131" t="s">
        <v>8</v>
      </c>
      <c r="E131">
        <v>24</v>
      </c>
      <c r="F131" s="2">
        <v>7.1417000000000002</v>
      </c>
      <c r="G131">
        <v>0</v>
      </c>
      <c r="H131">
        <v>0</v>
      </c>
      <c r="I131" s="3">
        <v>0.3</v>
      </c>
      <c r="J131" s="3">
        <v>0.9107150957411293</v>
      </c>
      <c r="K131" s="5">
        <v>0</v>
      </c>
      <c r="L131">
        <v>0</v>
      </c>
      <c r="M131">
        <v>1</v>
      </c>
      <c r="N131">
        <v>0</v>
      </c>
      <c r="O131">
        <v>1</v>
      </c>
      <c r="P131">
        <v>1</v>
      </c>
      <c r="V131">
        <v>0.11442216893170096</v>
      </c>
      <c r="W131">
        <v>0.24722993055117909</v>
      </c>
      <c r="X131">
        <f t="shared" si="4"/>
        <v>0.11442216893170096</v>
      </c>
      <c r="Y131">
        <f t="shared" si="5"/>
        <v>0.24722993055117909</v>
      </c>
      <c r="Z131">
        <f t="shared" si="3"/>
        <v>0.36165209948288002</v>
      </c>
      <c r="AA131">
        <f>(Table135[[#This Row],[Survived]]-Z132)^2</f>
        <v>0.44666052134475476</v>
      </c>
    </row>
    <row r="132" spans="1:27" x14ac:dyDescent="0.35">
      <c r="A132">
        <v>1</v>
      </c>
      <c r="B132" t="s">
        <v>11</v>
      </c>
      <c r="C132">
        <v>3</v>
      </c>
      <c r="D132" t="s">
        <v>10</v>
      </c>
      <c r="F132" s="2">
        <v>22.3583</v>
      </c>
      <c r="G132">
        <v>1</v>
      </c>
      <c r="H132">
        <v>1</v>
      </c>
      <c r="I132" s="3">
        <v>0</v>
      </c>
      <c r="J132" s="3">
        <v>1.3684412319555557</v>
      </c>
      <c r="K132" s="5">
        <v>0</v>
      </c>
      <c r="L132">
        <v>0</v>
      </c>
      <c r="M132">
        <v>0</v>
      </c>
      <c r="N132">
        <v>1</v>
      </c>
      <c r="O132">
        <v>0</v>
      </c>
      <c r="P132">
        <v>1</v>
      </c>
      <c r="V132">
        <v>0.11664542405704373</v>
      </c>
      <c r="W132">
        <v>0.21502791827864112</v>
      </c>
      <c r="X132">
        <f t="shared" si="4"/>
        <v>0.11664542405704373</v>
      </c>
      <c r="Y132">
        <f t="shared" si="5"/>
        <v>0.21502791827864112</v>
      </c>
      <c r="Z132">
        <f t="shared" si="3"/>
        <v>0.33167334233568485</v>
      </c>
      <c r="AA132">
        <f>(Table135[[#This Row],[Survived]]-Z133)^2</f>
        <v>0.40748804209461492</v>
      </c>
    </row>
    <row r="133" spans="1:27" x14ac:dyDescent="0.35">
      <c r="A133">
        <v>0</v>
      </c>
      <c r="B133" t="s">
        <v>9</v>
      </c>
      <c r="C133">
        <v>3</v>
      </c>
      <c r="D133" t="s">
        <v>8</v>
      </c>
      <c r="E133">
        <v>45</v>
      </c>
      <c r="F133" s="2">
        <v>6.9749999999999996</v>
      </c>
      <c r="G133">
        <v>0</v>
      </c>
      <c r="H133">
        <v>0</v>
      </c>
      <c r="I133" s="3">
        <v>0.5625</v>
      </c>
      <c r="J133" s="3">
        <v>0.90173069172921871</v>
      </c>
      <c r="K133" s="5">
        <v>0</v>
      </c>
      <c r="L133">
        <v>0</v>
      </c>
      <c r="M133">
        <v>1</v>
      </c>
      <c r="N133">
        <v>0</v>
      </c>
      <c r="O133">
        <v>1</v>
      </c>
      <c r="P133">
        <v>1</v>
      </c>
      <c r="V133">
        <v>0.11442216893170096</v>
      </c>
      <c r="W133">
        <v>0.24722993055117909</v>
      </c>
      <c r="X133">
        <f t="shared" si="4"/>
        <v>0.11442216893170096</v>
      </c>
      <c r="Y133">
        <f t="shared" si="5"/>
        <v>0.24722993055117909</v>
      </c>
      <c r="Z133">
        <f t="shared" ref="Z133:Z196" si="6">X133+Y133</f>
        <v>0.36165209948288002</v>
      </c>
      <c r="AA133">
        <f>(Table135[[#This Row],[Survived]]-Z134)^2</f>
        <v>0.13079224106037496</v>
      </c>
    </row>
    <row r="134" spans="1:27" x14ac:dyDescent="0.35">
      <c r="A134">
        <v>0</v>
      </c>
      <c r="B134" t="s">
        <v>11</v>
      </c>
      <c r="C134">
        <v>3</v>
      </c>
      <c r="D134" t="s">
        <v>8</v>
      </c>
      <c r="E134">
        <v>33</v>
      </c>
      <c r="F134" s="2">
        <v>7.8958000000000004</v>
      </c>
      <c r="G134">
        <v>0</v>
      </c>
      <c r="H134">
        <v>0</v>
      </c>
      <c r="I134" s="3">
        <v>0.41249999999999998</v>
      </c>
      <c r="J134" s="3">
        <v>0.94918501031343461</v>
      </c>
      <c r="K134" s="5">
        <v>0</v>
      </c>
      <c r="L134">
        <v>0</v>
      </c>
      <c r="M134">
        <v>1</v>
      </c>
      <c r="N134">
        <v>0</v>
      </c>
      <c r="O134">
        <v>1</v>
      </c>
      <c r="P134">
        <v>1</v>
      </c>
      <c r="V134">
        <v>0.11442216893170096</v>
      </c>
      <c r="W134">
        <v>0.24722993055117909</v>
      </c>
      <c r="X134">
        <f t="shared" ref="X134:X197" si="7">IF(V134&lt;0,0,V134)</f>
        <v>0.11442216893170096</v>
      </c>
      <c r="Y134">
        <f t="shared" ref="Y134:Y197" si="8">IF(W134&lt;0,0,W134)</f>
        <v>0.24722993055117909</v>
      </c>
      <c r="Z134">
        <f t="shared" si="6"/>
        <v>0.36165209948288002</v>
      </c>
      <c r="AA134">
        <f>(Table135[[#This Row],[Survived]]-Z135)^2</f>
        <v>0.13079224106037496</v>
      </c>
    </row>
    <row r="135" spans="1:27" x14ac:dyDescent="0.35">
      <c r="A135">
        <v>0</v>
      </c>
      <c r="B135" t="s">
        <v>9</v>
      </c>
      <c r="C135">
        <v>3</v>
      </c>
      <c r="D135" t="s">
        <v>8</v>
      </c>
      <c r="E135">
        <v>20</v>
      </c>
      <c r="F135" s="2">
        <v>7.05</v>
      </c>
      <c r="G135">
        <v>0</v>
      </c>
      <c r="H135">
        <v>0</v>
      </c>
      <c r="I135" s="3">
        <v>0.25</v>
      </c>
      <c r="J135" s="3">
        <v>0.90579588036786851</v>
      </c>
      <c r="K135" s="5">
        <v>0</v>
      </c>
      <c r="L135">
        <v>0</v>
      </c>
      <c r="M135">
        <v>1</v>
      </c>
      <c r="N135">
        <v>0</v>
      </c>
      <c r="O135">
        <v>1</v>
      </c>
      <c r="P135">
        <v>1</v>
      </c>
      <c r="V135">
        <v>0.11442216893170096</v>
      </c>
      <c r="W135">
        <v>0.24722993055117909</v>
      </c>
      <c r="X135">
        <f t="shared" si="7"/>
        <v>0.11442216893170096</v>
      </c>
      <c r="Y135">
        <f t="shared" si="8"/>
        <v>0.24722993055117909</v>
      </c>
      <c r="Z135">
        <f t="shared" si="6"/>
        <v>0.36165209948288002</v>
      </c>
      <c r="AA135">
        <f>(Table135[[#This Row],[Survived]]-Z136)^2</f>
        <v>8.774369321121353E-2</v>
      </c>
    </row>
    <row r="136" spans="1:27" x14ac:dyDescent="0.35">
      <c r="A136">
        <v>0</v>
      </c>
      <c r="B136" t="s">
        <v>9</v>
      </c>
      <c r="C136">
        <v>3</v>
      </c>
      <c r="D136" t="s">
        <v>10</v>
      </c>
      <c r="E136">
        <v>47</v>
      </c>
      <c r="F136" s="2">
        <v>14.5</v>
      </c>
      <c r="G136">
        <v>1</v>
      </c>
      <c r="H136">
        <v>0</v>
      </c>
      <c r="I136" s="3">
        <v>0.58750000000000002</v>
      </c>
      <c r="J136" s="3">
        <v>1.1903316981702914</v>
      </c>
      <c r="K136" s="5">
        <v>0</v>
      </c>
      <c r="L136">
        <v>0</v>
      </c>
      <c r="M136">
        <v>1</v>
      </c>
      <c r="N136">
        <v>0</v>
      </c>
      <c r="O136">
        <v>0</v>
      </c>
      <c r="P136">
        <v>1</v>
      </c>
      <c r="V136">
        <v>0.11664542405704373</v>
      </c>
      <c r="W136">
        <v>0.17957019540150801</v>
      </c>
      <c r="X136">
        <f t="shared" si="7"/>
        <v>0.11664542405704373</v>
      </c>
      <c r="Y136">
        <f t="shared" si="8"/>
        <v>0.17957019540150801</v>
      </c>
      <c r="Z136">
        <f t="shared" si="6"/>
        <v>0.29621561945855174</v>
      </c>
      <c r="AA136">
        <f>(Table135[[#This Row],[Survived]]-Z137)^2</f>
        <v>9.4738364812217327E-2</v>
      </c>
    </row>
    <row r="137" spans="1:27" x14ac:dyDescent="0.35">
      <c r="A137">
        <v>1</v>
      </c>
      <c r="B137" t="s">
        <v>9</v>
      </c>
      <c r="C137">
        <v>2</v>
      </c>
      <c r="D137" t="s">
        <v>10</v>
      </c>
      <c r="E137">
        <v>29</v>
      </c>
      <c r="F137" s="2">
        <v>26</v>
      </c>
      <c r="G137">
        <v>1</v>
      </c>
      <c r="H137">
        <v>0</v>
      </c>
      <c r="I137" s="3">
        <v>0.36249999999999999</v>
      </c>
      <c r="J137" s="3">
        <v>1.4313637641589874</v>
      </c>
      <c r="K137" s="5">
        <v>0</v>
      </c>
      <c r="L137">
        <v>1</v>
      </c>
      <c r="M137">
        <v>0</v>
      </c>
      <c r="N137">
        <v>1</v>
      </c>
      <c r="O137">
        <v>0</v>
      </c>
      <c r="P137">
        <v>1</v>
      </c>
      <c r="V137">
        <v>0.11664542405704373</v>
      </c>
      <c r="W137">
        <v>0.19115055514381801</v>
      </c>
      <c r="X137">
        <f t="shared" si="7"/>
        <v>0.11664542405704373</v>
      </c>
      <c r="Y137">
        <f t="shared" si="8"/>
        <v>0.19115055514381801</v>
      </c>
      <c r="Z137">
        <f t="shared" si="6"/>
        <v>0.30779597920086177</v>
      </c>
      <c r="AA137">
        <f>(Table135[[#This Row],[Survived]]-Z138)^2</f>
        <v>0.40748804209461492</v>
      </c>
    </row>
    <row r="138" spans="1:27" x14ac:dyDescent="0.35">
      <c r="A138">
        <v>0</v>
      </c>
      <c r="B138" t="s">
        <v>9</v>
      </c>
      <c r="C138">
        <v>2</v>
      </c>
      <c r="D138" t="s">
        <v>8</v>
      </c>
      <c r="E138">
        <v>25</v>
      </c>
      <c r="F138" s="2">
        <v>13</v>
      </c>
      <c r="G138">
        <v>0</v>
      </c>
      <c r="H138">
        <v>0</v>
      </c>
      <c r="I138" s="3">
        <v>0.3125</v>
      </c>
      <c r="J138" s="3">
        <v>1.146128035678238</v>
      </c>
      <c r="K138" s="5">
        <v>0</v>
      </c>
      <c r="L138">
        <v>1</v>
      </c>
      <c r="M138">
        <v>1</v>
      </c>
      <c r="N138">
        <v>0</v>
      </c>
      <c r="O138">
        <v>1</v>
      </c>
      <c r="P138">
        <v>1</v>
      </c>
      <c r="V138">
        <v>0.11442216893170096</v>
      </c>
      <c r="W138">
        <v>0.24722993055117909</v>
      </c>
      <c r="X138">
        <f t="shared" si="7"/>
        <v>0.11442216893170096</v>
      </c>
      <c r="Y138">
        <f t="shared" si="8"/>
        <v>0.24722993055117909</v>
      </c>
      <c r="Z138">
        <f t="shared" si="6"/>
        <v>0.36165209948288002</v>
      </c>
      <c r="AA138">
        <f>(Table135[[#This Row],[Survived]]-Z139)^2</f>
        <v>0.13079224106037496</v>
      </c>
    </row>
    <row r="139" spans="1:27" x14ac:dyDescent="0.35">
      <c r="A139">
        <v>0</v>
      </c>
      <c r="B139" t="s">
        <v>11</v>
      </c>
      <c r="C139">
        <v>2</v>
      </c>
      <c r="D139" t="s">
        <v>8</v>
      </c>
      <c r="E139">
        <v>23</v>
      </c>
      <c r="F139" s="2">
        <v>15.0458</v>
      </c>
      <c r="G139">
        <v>0</v>
      </c>
      <c r="H139">
        <v>0</v>
      </c>
      <c r="I139" s="3">
        <v>0.28749999999999998</v>
      </c>
      <c r="J139" s="3">
        <v>1.2053613747144323</v>
      </c>
      <c r="K139" s="5">
        <v>0</v>
      </c>
      <c r="L139">
        <v>1</v>
      </c>
      <c r="M139">
        <v>1</v>
      </c>
      <c r="N139">
        <v>0</v>
      </c>
      <c r="O139">
        <v>1</v>
      </c>
      <c r="P139">
        <v>1</v>
      </c>
      <c r="V139">
        <v>0.11442216893170096</v>
      </c>
      <c r="W139">
        <v>0.24722993055117909</v>
      </c>
      <c r="X139">
        <f t="shared" si="7"/>
        <v>0.11442216893170096</v>
      </c>
      <c r="Y139">
        <f t="shared" si="8"/>
        <v>0.24722993055117909</v>
      </c>
      <c r="Z139">
        <f t="shared" si="6"/>
        <v>0.36165209948288002</v>
      </c>
      <c r="AA139">
        <f>(Table135[[#This Row],[Survived]]-Z140)^2</f>
        <v>0.16377607729962781</v>
      </c>
    </row>
    <row r="140" spans="1:27" x14ac:dyDescent="0.35">
      <c r="A140">
        <v>1</v>
      </c>
      <c r="B140" t="s">
        <v>9</v>
      </c>
      <c r="C140">
        <v>1</v>
      </c>
      <c r="D140" t="s">
        <v>10</v>
      </c>
      <c r="E140">
        <v>19</v>
      </c>
      <c r="F140" s="2">
        <v>26.283300000000001</v>
      </c>
      <c r="G140">
        <v>0</v>
      </c>
      <c r="H140">
        <v>2</v>
      </c>
      <c r="I140" s="3">
        <v>0.23749999999999999</v>
      </c>
      <c r="J140" s="3">
        <v>1.4358968984299505</v>
      </c>
      <c r="K140" s="5">
        <v>1</v>
      </c>
      <c r="L140">
        <v>0</v>
      </c>
      <c r="M140">
        <v>1</v>
      </c>
      <c r="N140">
        <v>0</v>
      </c>
      <c r="O140">
        <v>0</v>
      </c>
      <c r="P140">
        <v>1</v>
      </c>
      <c r="V140">
        <v>0.1765431785924422</v>
      </c>
      <c r="W140">
        <v>0.22814939274983956</v>
      </c>
      <c r="X140">
        <f t="shared" si="7"/>
        <v>0.1765431785924422</v>
      </c>
      <c r="Y140">
        <f t="shared" si="8"/>
        <v>0.22814939274983956</v>
      </c>
      <c r="Z140">
        <f t="shared" si="6"/>
        <v>0.40469257134228176</v>
      </c>
      <c r="AA140">
        <f>(Table135[[#This Row],[Survived]]-Z141)^2</f>
        <v>0.30875325184129659</v>
      </c>
    </row>
    <row r="141" spans="1:27" x14ac:dyDescent="0.35">
      <c r="A141">
        <v>0</v>
      </c>
      <c r="B141" t="s">
        <v>9</v>
      </c>
      <c r="C141">
        <v>1</v>
      </c>
      <c r="D141" t="s">
        <v>8</v>
      </c>
      <c r="E141">
        <v>37</v>
      </c>
      <c r="F141" s="2">
        <v>53.1</v>
      </c>
      <c r="G141">
        <v>1</v>
      </c>
      <c r="H141">
        <v>0</v>
      </c>
      <c r="I141" s="3">
        <v>0.46250000000000002</v>
      </c>
      <c r="J141" s="3">
        <v>1.7331972651065695</v>
      </c>
      <c r="K141" s="5">
        <v>1</v>
      </c>
      <c r="L141">
        <v>0</v>
      </c>
      <c r="M141">
        <v>0</v>
      </c>
      <c r="N141">
        <v>1</v>
      </c>
      <c r="O141">
        <v>1</v>
      </c>
      <c r="P141">
        <v>1</v>
      </c>
      <c r="V141">
        <v>0.1820315328508999</v>
      </c>
      <c r="W141">
        <v>0.2623127717393467</v>
      </c>
      <c r="X141">
        <f t="shared" si="7"/>
        <v>0.1820315328508999</v>
      </c>
      <c r="Y141">
        <f t="shared" si="8"/>
        <v>0.2623127717393467</v>
      </c>
      <c r="Z141">
        <f t="shared" si="6"/>
        <v>0.4443443045902466</v>
      </c>
      <c r="AA141">
        <f>(Table135[[#This Row],[Survived]]-Z142)^2</f>
        <v>0.13930246861928319</v>
      </c>
    </row>
    <row r="142" spans="1:27" x14ac:dyDescent="0.35">
      <c r="A142">
        <v>0</v>
      </c>
      <c r="B142" t="s">
        <v>9</v>
      </c>
      <c r="C142">
        <v>3</v>
      </c>
      <c r="D142" t="s">
        <v>8</v>
      </c>
      <c r="E142">
        <v>16</v>
      </c>
      <c r="F142" s="2">
        <v>9.2166999999999994</v>
      </c>
      <c r="G142">
        <v>0</v>
      </c>
      <c r="H142">
        <v>0</v>
      </c>
      <c r="I142" s="3">
        <v>0.2</v>
      </c>
      <c r="J142" s="3">
        <v>1.0093106410801986</v>
      </c>
      <c r="K142" s="5">
        <v>0</v>
      </c>
      <c r="L142">
        <v>0</v>
      </c>
      <c r="M142">
        <v>0</v>
      </c>
      <c r="N142">
        <v>1</v>
      </c>
      <c r="O142">
        <v>1</v>
      </c>
      <c r="P142">
        <v>1</v>
      </c>
      <c r="V142">
        <v>0.11442216893170096</v>
      </c>
      <c r="W142">
        <v>0.25881029029348912</v>
      </c>
      <c r="X142">
        <f t="shared" si="7"/>
        <v>0.11442216893170096</v>
      </c>
      <c r="Y142">
        <f t="shared" si="8"/>
        <v>0.25881029029348912</v>
      </c>
      <c r="Z142">
        <f t="shared" si="6"/>
        <v>0.37323245922519011</v>
      </c>
      <c r="AA142">
        <f>(Table135[[#This Row],[Survived]]-Z143)^2</f>
        <v>0.18281536518108932</v>
      </c>
    </row>
    <row r="143" spans="1:27" x14ac:dyDescent="0.35">
      <c r="A143">
        <v>0</v>
      </c>
      <c r="B143" t="s">
        <v>11</v>
      </c>
      <c r="C143">
        <v>1</v>
      </c>
      <c r="D143" t="s">
        <v>8</v>
      </c>
      <c r="E143">
        <v>24</v>
      </c>
      <c r="F143" s="2">
        <v>79.2</v>
      </c>
      <c r="G143">
        <v>0</v>
      </c>
      <c r="H143">
        <v>0</v>
      </c>
      <c r="I143" s="3">
        <v>0.3</v>
      </c>
      <c r="J143" s="3">
        <v>1.9041743682841634</v>
      </c>
      <c r="K143" s="5">
        <v>1</v>
      </c>
      <c r="L143">
        <v>0</v>
      </c>
      <c r="M143">
        <v>1</v>
      </c>
      <c r="N143">
        <v>0</v>
      </c>
      <c r="O143">
        <v>1</v>
      </c>
      <c r="P143">
        <v>1</v>
      </c>
      <c r="V143">
        <v>0.17817572815899968</v>
      </c>
      <c r="W143">
        <v>0.24939340681345054</v>
      </c>
      <c r="X143">
        <f t="shared" si="7"/>
        <v>0.17817572815899968</v>
      </c>
      <c r="Y143">
        <f t="shared" si="8"/>
        <v>0.24939340681345054</v>
      </c>
      <c r="Z143">
        <f t="shared" si="6"/>
        <v>0.42756913497245019</v>
      </c>
      <c r="AA143">
        <f>(Table135[[#This Row],[Survived]]-Z144)^2</f>
        <v>0.11476886369229188</v>
      </c>
    </row>
    <row r="144" spans="1:27" x14ac:dyDescent="0.35">
      <c r="A144">
        <v>0</v>
      </c>
      <c r="B144" t="s">
        <v>11</v>
      </c>
      <c r="C144">
        <v>3</v>
      </c>
      <c r="D144" t="s">
        <v>10</v>
      </c>
      <c r="F144" s="2">
        <v>15.245799999999999</v>
      </c>
      <c r="G144">
        <v>0</v>
      </c>
      <c r="H144">
        <v>2</v>
      </c>
      <c r="I144" s="3">
        <v>0</v>
      </c>
      <c r="J144" s="3">
        <v>1.2107411023865056</v>
      </c>
      <c r="K144" s="5">
        <v>0</v>
      </c>
      <c r="L144">
        <v>0</v>
      </c>
      <c r="M144">
        <v>1</v>
      </c>
      <c r="N144">
        <v>0</v>
      </c>
      <c r="O144">
        <v>0</v>
      </c>
      <c r="P144">
        <v>1</v>
      </c>
      <c r="V144">
        <v>0.11278961936514349</v>
      </c>
      <c r="W144">
        <v>0.22598591648756808</v>
      </c>
      <c r="X144">
        <f t="shared" si="7"/>
        <v>0.11278961936514349</v>
      </c>
      <c r="Y144">
        <f t="shared" si="8"/>
        <v>0.22598591648756808</v>
      </c>
      <c r="Z144">
        <f t="shared" si="6"/>
        <v>0.33877553585271158</v>
      </c>
      <c r="AA144">
        <f>(Table135[[#This Row],[Survived]]-Z145)^2</f>
        <v>3.8987627610469165E-2</v>
      </c>
    </row>
    <row r="145" spans="1:27" x14ac:dyDescent="0.35">
      <c r="A145">
        <v>1</v>
      </c>
      <c r="B145" t="s">
        <v>9</v>
      </c>
      <c r="C145">
        <v>3</v>
      </c>
      <c r="D145" t="s">
        <v>10</v>
      </c>
      <c r="E145">
        <v>22</v>
      </c>
      <c r="F145" s="2">
        <v>7.75</v>
      </c>
      <c r="G145">
        <v>0</v>
      </c>
      <c r="H145">
        <v>0</v>
      </c>
      <c r="I145" s="3">
        <v>0.27500000000000002</v>
      </c>
      <c r="J145" s="3">
        <v>0.94200805302231327</v>
      </c>
      <c r="K145" s="5">
        <v>0</v>
      </c>
      <c r="L145">
        <v>0</v>
      </c>
      <c r="M145">
        <v>0</v>
      </c>
      <c r="N145">
        <v>0</v>
      </c>
      <c r="O145">
        <v>0</v>
      </c>
      <c r="P145">
        <v>1</v>
      </c>
      <c r="V145">
        <v>0.11278961936514349</v>
      </c>
      <c r="W145">
        <v>8.4663229716527538E-2</v>
      </c>
      <c r="X145">
        <f t="shared" si="7"/>
        <v>0.11278961936514349</v>
      </c>
      <c r="Y145">
        <f t="shared" si="8"/>
        <v>8.4663229716527538E-2</v>
      </c>
      <c r="Z145">
        <f t="shared" si="6"/>
        <v>0.19745284908167104</v>
      </c>
      <c r="AA145">
        <f>(Table135[[#This Row],[Survived]]-Z146)^2</f>
        <v>0.49531245429411014</v>
      </c>
    </row>
    <row r="146" spans="1:27" x14ac:dyDescent="0.35">
      <c r="A146">
        <v>1</v>
      </c>
      <c r="B146" t="s">
        <v>9</v>
      </c>
      <c r="C146">
        <v>3</v>
      </c>
      <c r="D146" t="s">
        <v>10</v>
      </c>
      <c r="E146">
        <v>24</v>
      </c>
      <c r="F146" s="2">
        <v>15.85</v>
      </c>
      <c r="G146">
        <v>1</v>
      </c>
      <c r="H146">
        <v>0</v>
      </c>
      <c r="I146" s="3">
        <v>0.3</v>
      </c>
      <c r="J146" s="3">
        <v>1.2265999052073575</v>
      </c>
      <c r="K146" s="5">
        <v>0</v>
      </c>
      <c r="L146">
        <v>0</v>
      </c>
      <c r="M146">
        <v>1</v>
      </c>
      <c r="N146">
        <v>0</v>
      </c>
      <c r="O146">
        <v>0</v>
      </c>
      <c r="P146">
        <v>1</v>
      </c>
      <c r="V146">
        <v>0.11664542405704373</v>
      </c>
      <c r="W146">
        <v>0.17957019540150801</v>
      </c>
      <c r="X146">
        <f t="shared" si="7"/>
        <v>0.11664542405704373</v>
      </c>
      <c r="Y146">
        <f t="shared" si="8"/>
        <v>0.17957019540150801</v>
      </c>
      <c r="Z146">
        <f t="shared" si="6"/>
        <v>0.29621561945855174</v>
      </c>
      <c r="AA146">
        <f>(Table135[[#This Row],[Survived]]-Z147)^2</f>
        <v>0.40748804209461492</v>
      </c>
    </row>
    <row r="147" spans="1:27" x14ac:dyDescent="0.35">
      <c r="A147">
        <v>0</v>
      </c>
      <c r="B147" t="s">
        <v>12</v>
      </c>
      <c r="C147">
        <v>3</v>
      </c>
      <c r="D147" t="s">
        <v>8</v>
      </c>
      <c r="E147">
        <v>19</v>
      </c>
      <c r="F147" s="2">
        <v>6.75</v>
      </c>
      <c r="G147">
        <v>0</v>
      </c>
      <c r="H147">
        <v>0</v>
      </c>
      <c r="I147" s="3">
        <v>0.23749999999999999</v>
      </c>
      <c r="J147" s="3">
        <v>0.88930170250631024</v>
      </c>
      <c r="K147" s="5">
        <v>0</v>
      </c>
      <c r="L147">
        <v>0</v>
      </c>
      <c r="M147">
        <v>1</v>
      </c>
      <c r="N147">
        <v>0</v>
      </c>
      <c r="O147">
        <v>1</v>
      </c>
      <c r="P147">
        <v>1</v>
      </c>
      <c r="V147">
        <v>0.11442216893170096</v>
      </c>
      <c r="W147">
        <v>0.24722993055117909</v>
      </c>
      <c r="X147">
        <f t="shared" si="7"/>
        <v>0.11442216893170096</v>
      </c>
      <c r="Y147">
        <f t="shared" si="8"/>
        <v>0.24722993055117909</v>
      </c>
      <c r="Z147">
        <f t="shared" si="6"/>
        <v>0.36165209948288002</v>
      </c>
      <c r="AA147">
        <f>(Table135[[#This Row],[Survived]]-Z148)^2</f>
        <v>0.13079224106037496</v>
      </c>
    </row>
    <row r="148" spans="1:27" x14ac:dyDescent="0.35">
      <c r="A148">
        <v>0</v>
      </c>
      <c r="B148" t="s">
        <v>9</v>
      </c>
      <c r="C148">
        <v>2</v>
      </c>
      <c r="D148" t="s">
        <v>8</v>
      </c>
      <c r="E148">
        <v>18</v>
      </c>
      <c r="F148" s="2">
        <v>11.5</v>
      </c>
      <c r="G148">
        <v>0</v>
      </c>
      <c r="H148">
        <v>0</v>
      </c>
      <c r="I148" s="3">
        <v>0.22500000000000001</v>
      </c>
      <c r="J148" s="3">
        <v>1.0969100130080565</v>
      </c>
      <c r="K148" s="5">
        <v>0</v>
      </c>
      <c r="L148">
        <v>1</v>
      </c>
      <c r="M148">
        <v>1</v>
      </c>
      <c r="N148">
        <v>0</v>
      </c>
      <c r="O148">
        <v>1</v>
      </c>
      <c r="P148">
        <v>1</v>
      </c>
      <c r="V148">
        <v>0.11442216893170096</v>
      </c>
      <c r="W148">
        <v>0.24722993055117909</v>
      </c>
      <c r="X148">
        <f t="shared" si="7"/>
        <v>0.11442216893170096</v>
      </c>
      <c r="Y148">
        <f t="shared" si="8"/>
        <v>0.24722993055117909</v>
      </c>
      <c r="Z148">
        <f t="shared" si="6"/>
        <v>0.36165209948288002</v>
      </c>
      <c r="AA148">
        <f>(Table135[[#This Row],[Survived]]-Z149)^2</f>
        <v>0.15266545711533219</v>
      </c>
    </row>
    <row r="149" spans="1:27" x14ac:dyDescent="0.35">
      <c r="A149">
        <v>0</v>
      </c>
      <c r="B149" t="s">
        <v>9</v>
      </c>
      <c r="C149">
        <v>2</v>
      </c>
      <c r="D149" t="s">
        <v>8</v>
      </c>
      <c r="E149">
        <v>19</v>
      </c>
      <c r="F149" s="2">
        <v>36.75</v>
      </c>
      <c r="G149">
        <v>1</v>
      </c>
      <c r="H149">
        <v>1</v>
      </c>
      <c r="I149" s="3">
        <v>0.23749999999999999</v>
      </c>
      <c r="J149" s="3">
        <v>1.576916955965207</v>
      </c>
      <c r="K149" s="5">
        <v>0</v>
      </c>
      <c r="L149">
        <v>1</v>
      </c>
      <c r="M149">
        <v>1</v>
      </c>
      <c r="N149">
        <v>0</v>
      </c>
      <c r="O149">
        <v>1</v>
      </c>
      <c r="P149">
        <v>1</v>
      </c>
      <c r="V149">
        <v>0.11827797362360119</v>
      </c>
      <c r="W149">
        <v>0.27244629886958827</v>
      </c>
      <c r="X149">
        <f t="shared" si="7"/>
        <v>0.11827797362360119</v>
      </c>
      <c r="Y149">
        <f t="shared" si="8"/>
        <v>0.27244629886958827</v>
      </c>
      <c r="Z149">
        <f t="shared" si="6"/>
        <v>0.39072427249318947</v>
      </c>
      <c r="AA149">
        <f>(Table135[[#This Row],[Survived]]-Z150)^2</f>
        <v>0.13079224106037496</v>
      </c>
    </row>
    <row r="150" spans="1:27" x14ac:dyDescent="0.35">
      <c r="A150">
        <v>1</v>
      </c>
      <c r="B150" t="s">
        <v>9</v>
      </c>
      <c r="C150">
        <v>3</v>
      </c>
      <c r="D150" t="s">
        <v>8</v>
      </c>
      <c r="E150">
        <v>27</v>
      </c>
      <c r="F150" s="2">
        <v>7.7957999999999998</v>
      </c>
      <c r="G150">
        <v>0</v>
      </c>
      <c r="H150">
        <v>0</v>
      </c>
      <c r="I150" s="3">
        <v>0.33750000000000002</v>
      </c>
      <c r="J150" s="3">
        <v>0.94427534575879857</v>
      </c>
      <c r="K150" s="5">
        <v>0</v>
      </c>
      <c r="L150">
        <v>0</v>
      </c>
      <c r="M150">
        <v>1</v>
      </c>
      <c r="N150">
        <v>0</v>
      </c>
      <c r="O150">
        <v>1</v>
      </c>
      <c r="P150">
        <v>1</v>
      </c>
      <c r="V150">
        <v>0.11442216893170096</v>
      </c>
      <c r="W150">
        <v>0.24722993055117909</v>
      </c>
      <c r="X150">
        <f t="shared" si="7"/>
        <v>0.11442216893170096</v>
      </c>
      <c r="Y150">
        <f t="shared" si="8"/>
        <v>0.24722993055117909</v>
      </c>
      <c r="Z150">
        <f t="shared" si="6"/>
        <v>0.36165209948288002</v>
      </c>
      <c r="AA150">
        <f>(Table135[[#This Row],[Survived]]-Z151)^2</f>
        <v>0.42358599468037644</v>
      </c>
    </row>
    <row r="151" spans="1:27" x14ac:dyDescent="0.35">
      <c r="A151">
        <v>0</v>
      </c>
      <c r="B151" t="s">
        <v>9</v>
      </c>
      <c r="C151">
        <v>3</v>
      </c>
      <c r="D151" t="s">
        <v>10</v>
      </c>
      <c r="E151">
        <v>9</v>
      </c>
      <c r="F151" s="2">
        <v>34.375</v>
      </c>
      <c r="G151">
        <v>2</v>
      </c>
      <c r="H151">
        <v>2</v>
      </c>
      <c r="I151" s="3">
        <v>0.1125</v>
      </c>
      <c r="J151" s="3">
        <v>1.5486964485323467</v>
      </c>
      <c r="K151" s="5">
        <v>0</v>
      </c>
      <c r="L151">
        <v>0</v>
      </c>
      <c r="M151">
        <v>1</v>
      </c>
      <c r="N151">
        <v>0</v>
      </c>
      <c r="O151">
        <v>0</v>
      </c>
      <c r="P151">
        <v>1</v>
      </c>
      <c r="V151">
        <v>0.12050122874894396</v>
      </c>
      <c r="W151">
        <v>0.2286639268547403</v>
      </c>
      <c r="X151">
        <f t="shared" si="7"/>
        <v>0.12050122874894396</v>
      </c>
      <c r="Y151">
        <f t="shared" si="8"/>
        <v>0.2286639268547403</v>
      </c>
      <c r="Z151">
        <f t="shared" si="6"/>
        <v>0.34916515560368427</v>
      </c>
      <c r="AA151">
        <f>(Table135[[#This Row],[Survived]]-Z152)^2</f>
        <v>0.16761394897275941</v>
      </c>
    </row>
    <row r="152" spans="1:27" x14ac:dyDescent="0.35">
      <c r="A152">
        <v>0</v>
      </c>
      <c r="B152" t="s">
        <v>9</v>
      </c>
      <c r="C152">
        <v>2</v>
      </c>
      <c r="D152" t="s">
        <v>8</v>
      </c>
      <c r="E152">
        <v>36.5</v>
      </c>
      <c r="F152" s="2">
        <v>26</v>
      </c>
      <c r="G152">
        <v>0</v>
      </c>
      <c r="H152">
        <v>2</v>
      </c>
      <c r="I152" s="3">
        <v>0.45624999999999999</v>
      </c>
      <c r="J152" s="3">
        <v>1.4313637641589874</v>
      </c>
      <c r="K152" s="5">
        <v>0</v>
      </c>
      <c r="L152">
        <v>1</v>
      </c>
      <c r="M152">
        <v>1</v>
      </c>
      <c r="N152">
        <v>0</v>
      </c>
      <c r="O152">
        <v>1</v>
      </c>
      <c r="P152">
        <v>1</v>
      </c>
      <c r="V152">
        <v>0.11442216893170096</v>
      </c>
      <c r="W152">
        <v>0.29498465682082531</v>
      </c>
      <c r="X152">
        <f t="shared" si="7"/>
        <v>0.11442216893170096</v>
      </c>
      <c r="Y152">
        <f t="shared" si="8"/>
        <v>0.29498465682082531</v>
      </c>
      <c r="Z152">
        <f t="shared" si="6"/>
        <v>0.40940682575252629</v>
      </c>
      <c r="AA152">
        <f>(Table135[[#This Row],[Survived]]-Z153)^2</f>
        <v>0.13079224106037496</v>
      </c>
    </row>
    <row r="153" spans="1:27" x14ac:dyDescent="0.35">
      <c r="A153">
        <v>0</v>
      </c>
      <c r="B153" t="s">
        <v>9</v>
      </c>
      <c r="C153">
        <v>2</v>
      </c>
      <c r="D153" t="s">
        <v>8</v>
      </c>
      <c r="E153">
        <v>42</v>
      </c>
      <c r="F153" s="2">
        <v>13</v>
      </c>
      <c r="G153">
        <v>0</v>
      </c>
      <c r="H153">
        <v>0</v>
      </c>
      <c r="I153" s="3">
        <v>0.52500000000000002</v>
      </c>
      <c r="J153" s="3">
        <v>1.146128035678238</v>
      </c>
      <c r="K153" s="5">
        <v>0</v>
      </c>
      <c r="L153">
        <v>1</v>
      </c>
      <c r="M153">
        <v>1</v>
      </c>
      <c r="N153">
        <v>0</v>
      </c>
      <c r="O153">
        <v>1</v>
      </c>
      <c r="P153">
        <v>1</v>
      </c>
      <c r="V153">
        <v>0.11442216893170096</v>
      </c>
      <c r="W153">
        <v>0.24722993055117909</v>
      </c>
      <c r="X153">
        <f t="shared" si="7"/>
        <v>0.11442216893170096</v>
      </c>
      <c r="Y153">
        <f t="shared" si="8"/>
        <v>0.24722993055117909</v>
      </c>
      <c r="Z153">
        <f t="shared" si="6"/>
        <v>0.36165209948288002</v>
      </c>
      <c r="AA153">
        <f>(Table135[[#This Row],[Survived]]-Z154)^2</f>
        <v>0.13079224106037496</v>
      </c>
    </row>
    <row r="154" spans="1:27" x14ac:dyDescent="0.35">
      <c r="A154">
        <v>0</v>
      </c>
      <c r="B154" t="s">
        <v>9</v>
      </c>
      <c r="C154">
        <v>2</v>
      </c>
      <c r="D154" t="s">
        <v>8</v>
      </c>
      <c r="E154">
        <v>51</v>
      </c>
      <c r="F154" s="2">
        <v>12.525</v>
      </c>
      <c r="G154">
        <v>0</v>
      </c>
      <c r="H154">
        <v>0</v>
      </c>
      <c r="I154" s="3">
        <v>0.63749999999999996</v>
      </c>
      <c r="J154" s="3">
        <v>1.131137273778607</v>
      </c>
      <c r="K154" s="5">
        <v>0</v>
      </c>
      <c r="L154">
        <v>1</v>
      </c>
      <c r="M154">
        <v>1</v>
      </c>
      <c r="N154">
        <v>0</v>
      </c>
      <c r="O154">
        <v>1</v>
      </c>
      <c r="P154">
        <v>1</v>
      </c>
      <c r="V154">
        <v>0.11442216893170096</v>
      </c>
      <c r="W154">
        <v>0.24722993055117909</v>
      </c>
      <c r="X154">
        <f t="shared" si="7"/>
        <v>0.11442216893170096</v>
      </c>
      <c r="Y154">
        <f t="shared" si="8"/>
        <v>0.24722993055117909</v>
      </c>
      <c r="Z154">
        <f t="shared" si="6"/>
        <v>0.36165209948288002</v>
      </c>
      <c r="AA154">
        <f>(Table135[[#This Row],[Survived]]-Z155)^2</f>
        <v>0.13114005977977555</v>
      </c>
    </row>
    <row r="155" spans="1:27" x14ac:dyDescent="0.35">
      <c r="A155">
        <v>1</v>
      </c>
      <c r="B155" t="s">
        <v>9</v>
      </c>
      <c r="C155">
        <v>1</v>
      </c>
      <c r="D155" t="s">
        <v>10</v>
      </c>
      <c r="E155">
        <v>22</v>
      </c>
      <c r="F155" s="2">
        <v>66.599999999999994</v>
      </c>
      <c r="G155">
        <v>1</v>
      </c>
      <c r="H155">
        <v>0</v>
      </c>
      <c r="I155" s="3">
        <v>0.27500000000000002</v>
      </c>
      <c r="J155" s="3">
        <v>1.8299466959416359</v>
      </c>
      <c r="K155" s="5">
        <v>1</v>
      </c>
      <c r="L155">
        <v>0</v>
      </c>
      <c r="M155">
        <v>1</v>
      </c>
      <c r="N155">
        <v>0</v>
      </c>
      <c r="O155">
        <v>0</v>
      </c>
      <c r="P155">
        <v>1</v>
      </c>
      <c r="V155">
        <v>0.18039898328434245</v>
      </c>
      <c r="W155">
        <v>0.18173367166377949</v>
      </c>
      <c r="X155">
        <f t="shared" si="7"/>
        <v>0.18039898328434245</v>
      </c>
      <c r="Y155">
        <f t="shared" si="8"/>
        <v>0.18173367166377949</v>
      </c>
      <c r="Z155">
        <f t="shared" si="6"/>
        <v>0.36213265494812197</v>
      </c>
      <c r="AA155">
        <f>(Table135[[#This Row],[Survived]]-Z156)^2</f>
        <v>0.40748804209461492</v>
      </c>
    </row>
    <row r="156" spans="1:27" x14ac:dyDescent="0.35">
      <c r="A156">
        <v>0</v>
      </c>
      <c r="B156" t="s">
        <v>9</v>
      </c>
      <c r="C156">
        <v>3</v>
      </c>
      <c r="D156" t="s">
        <v>8</v>
      </c>
      <c r="E156">
        <v>55.5</v>
      </c>
      <c r="F156" s="2">
        <v>8.0500000000000007</v>
      </c>
      <c r="G156">
        <v>0</v>
      </c>
      <c r="H156">
        <v>0</v>
      </c>
      <c r="I156" s="3">
        <v>0.69374999999999998</v>
      </c>
      <c r="J156" s="3">
        <v>0.9566485792052033</v>
      </c>
      <c r="K156" s="5">
        <v>0</v>
      </c>
      <c r="L156">
        <v>0</v>
      </c>
      <c r="M156">
        <v>1</v>
      </c>
      <c r="N156">
        <v>0</v>
      </c>
      <c r="O156">
        <v>1</v>
      </c>
      <c r="P156">
        <v>1</v>
      </c>
      <c r="V156">
        <v>0.11442216893170096</v>
      </c>
      <c r="W156">
        <v>0.24722993055117909</v>
      </c>
      <c r="X156">
        <f t="shared" si="7"/>
        <v>0.11442216893170096</v>
      </c>
      <c r="Y156">
        <f t="shared" si="8"/>
        <v>0.24722993055117909</v>
      </c>
      <c r="Z156">
        <f t="shared" si="6"/>
        <v>0.36165209948288002</v>
      </c>
      <c r="AA156">
        <f>(Table135[[#This Row],[Survived]]-Z157)^2</f>
        <v>0.17723021035086367</v>
      </c>
    </row>
    <row r="157" spans="1:27" x14ac:dyDescent="0.35">
      <c r="A157">
        <v>0</v>
      </c>
      <c r="B157" t="s">
        <v>9</v>
      </c>
      <c r="C157">
        <v>3</v>
      </c>
      <c r="D157" t="s">
        <v>8</v>
      </c>
      <c r="E157">
        <v>40.5</v>
      </c>
      <c r="F157" s="2">
        <v>14.5</v>
      </c>
      <c r="G157">
        <v>0</v>
      </c>
      <c r="H157">
        <v>2</v>
      </c>
      <c r="I157" s="3">
        <v>0.50624999999999998</v>
      </c>
      <c r="J157" s="3">
        <v>1.1903316981702914</v>
      </c>
      <c r="K157" s="5">
        <v>0</v>
      </c>
      <c r="L157">
        <v>0</v>
      </c>
      <c r="M157">
        <v>0</v>
      </c>
      <c r="N157">
        <v>1</v>
      </c>
      <c r="O157">
        <v>1</v>
      </c>
      <c r="P157">
        <v>1</v>
      </c>
      <c r="V157">
        <v>0.11442216893170096</v>
      </c>
      <c r="W157">
        <v>0.30656501656313528</v>
      </c>
      <c r="X157">
        <f t="shared" si="7"/>
        <v>0.11442216893170096</v>
      </c>
      <c r="Y157">
        <f t="shared" si="8"/>
        <v>0.30656501656313528</v>
      </c>
      <c r="Z157">
        <f t="shared" si="6"/>
        <v>0.42098718549483627</v>
      </c>
      <c r="AA157">
        <f>(Table135[[#This Row],[Survived]]-Z158)^2</f>
        <v>7.1869105573444517E-2</v>
      </c>
    </row>
    <row r="158" spans="1:27" x14ac:dyDescent="0.35">
      <c r="A158">
        <v>0</v>
      </c>
      <c r="B158" t="s">
        <v>9</v>
      </c>
      <c r="C158">
        <v>3</v>
      </c>
      <c r="D158" t="s">
        <v>8</v>
      </c>
      <c r="F158" s="2">
        <v>7.3125</v>
      </c>
      <c r="G158">
        <v>0</v>
      </c>
      <c r="H158">
        <v>0</v>
      </c>
      <c r="I158" s="3">
        <v>0</v>
      </c>
      <c r="J158" s="3">
        <v>0.91973165831116099</v>
      </c>
      <c r="K158" s="5">
        <v>0</v>
      </c>
      <c r="L158">
        <v>0</v>
      </c>
      <c r="M158">
        <v>0</v>
      </c>
      <c r="N158">
        <v>0</v>
      </c>
      <c r="O158">
        <v>1</v>
      </c>
      <c r="P158">
        <v>1</v>
      </c>
      <c r="V158">
        <v>0.11442216893170096</v>
      </c>
      <c r="W158">
        <v>0.15366197004978471</v>
      </c>
      <c r="X158">
        <f t="shared" si="7"/>
        <v>0.11442216893170096</v>
      </c>
      <c r="Y158">
        <f t="shared" si="8"/>
        <v>0.15366197004978471</v>
      </c>
      <c r="Z158">
        <f t="shared" si="6"/>
        <v>0.26808413898148564</v>
      </c>
      <c r="AA158">
        <f>(Table135[[#This Row],[Survived]]-Z159)^2</f>
        <v>0.20380394065332033</v>
      </c>
    </row>
    <row r="159" spans="1:27" x14ac:dyDescent="0.35">
      <c r="A159">
        <v>0</v>
      </c>
      <c r="B159" t="s">
        <v>11</v>
      </c>
      <c r="C159">
        <v>1</v>
      </c>
      <c r="D159" t="s">
        <v>8</v>
      </c>
      <c r="E159">
        <v>51</v>
      </c>
      <c r="F159" s="2">
        <v>61.379199999999997</v>
      </c>
      <c r="G159">
        <v>0</v>
      </c>
      <c r="H159">
        <v>1</v>
      </c>
      <c r="I159" s="3">
        <v>0.63749999999999996</v>
      </c>
      <c r="J159" s="3">
        <v>1.7950398007222887</v>
      </c>
      <c r="K159" s="5">
        <v>1</v>
      </c>
      <c r="L159">
        <v>0</v>
      </c>
      <c r="M159">
        <v>1</v>
      </c>
      <c r="N159">
        <v>0</v>
      </c>
      <c r="O159">
        <v>1</v>
      </c>
      <c r="P159">
        <v>1</v>
      </c>
      <c r="V159">
        <v>0.17817572815899968</v>
      </c>
      <c r="W159">
        <v>0.27327076994827365</v>
      </c>
      <c r="X159">
        <f t="shared" si="7"/>
        <v>0.17817572815899968</v>
      </c>
      <c r="Y159">
        <f t="shared" si="8"/>
        <v>0.27327076994827365</v>
      </c>
      <c r="Z159">
        <f t="shared" si="6"/>
        <v>0.45144649810727333</v>
      </c>
      <c r="AA159">
        <f>(Table135[[#This Row],[Survived]]-Z160)^2</f>
        <v>8.4693111610382787E-2</v>
      </c>
    </row>
    <row r="160" spans="1:27" x14ac:dyDescent="0.35">
      <c r="A160">
        <v>1</v>
      </c>
      <c r="B160" t="s">
        <v>12</v>
      </c>
      <c r="C160">
        <v>3</v>
      </c>
      <c r="D160" t="s">
        <v>10</v>
      </c>
      <c r="E160">
        <v>16</v>
      </c>
      <c r="F160" s="2">
        <v>7.7332999999999998</v>
      </c>
      <c r="G160">
        <v>0</v>
      </c>
      <c r="H160">
        <v>0</v>
      </c>
      <c r="I160" s="3">
        <v>0.2</v>
      </c>
      <c r="J160" s="3">
        <v>0.94117837898439327</v>
      </c>
      <c r="K160" s="5">
        <v>0</v>
      </c>
      <c r="L160">
        <v>0</v>
      </c>
      <c r="M160">
        <v>1</v>
      </c>
      <c r="N160">
        <v>0</v>
      </c>
      <c r="O160">
        <v>0</v>
      </c>
      <c r="P160">
        <v>1</v>
      </c>
      <c r="V160">
        <v>0.11278961936514349</v>
      </c>
      <c r="W160">
        <v>0.17823119021792189</v>
      </c>
      <c r="X160">
        <f t="shared" si="7"/>
        <v>0.11278961936514349</v>
      </c>
      <c r="Y160">
        <f t="shared" si="8"/>
        <v>0.17823119021792189</v>
      </c>
      <c r="Z160">
        <f t="shared" si="6"/>
        <v>0.29102080958306537</v>
      </c>
      <c r="AA160">
        <f>(Table135[[#This Row],[Survived]]-Z161)^2</f>
        <v>0.40748804209461492</v>
      </c>
    </row>
    <row r="161" spans="1:27" x14ac:dyDescent="0.35">
      <c r="A161">
        <v>0</v>
      </c>
      <c r="B161" t="s">
        <v>9</v>
      </c>
      <c r="C161">
        <v>3</v>
      </c>
      <c r="D161" t="s">
        <v>8</v>
      </c>
      <c r="E161">
        <v>30</v>
      </c>
      <c r="F161" s="2">
        <v>8.0500000000000007</v>
      </c>
      <c r="G161">
        <v>0</v>
      </c>
      <c r="H161">
        <v>0</v>
      </c>
      <c r="I161" s="3">
        <v>0.375</v>
      </c>
      <c r="J161" s="3">
        <v>0.9566485792052033</v>
      </c>
      <c r="K161" s="5">
        <v>0</v>
      </c>
      <c r="L161">
        <v>0</v>
      </c>
      <c r="M161">
        <v>1</v>
      </c>
      <c r="N161">
        <v>0</v>
      </c>
      <c r="O161">
        <v>1</v>
      </c>
      <c r="P161">
        <v>1</v>
      </c>
      <c r="V161">
        <v>0.11442216893170096</v>
      </c>
      <c r="W161">
        <v>0.24722993055117909</v>
      </c>
      <c r="X161">
        <f t="shared" si="7"/>
        <v>0.11442216893170096</v>
      </c>
      <c r="Y161">
        <f t="shared" si="8"/>
        <v>0.24722993055117909</v>
      </c>
      <c r="Z161">
        <f t="shared" si="6"/>
        <v>0.36165209948288002</v>
      </c>
      <c r="AA161">
        <f>(Table135[[#This Row],[Survived]]-Z162)^2</f>
        <v>0.13079224106037496</v>
      </c>
    </row>
    <row r="162" spans="1:27" x14ac:dyDescent="0.35">
      <c r="A162">
        <v>0</v>
      </c>
      <c r="B162" t="s">
        <v>9</v>
      </c>
      <c r="C162">
        <v>3</v>
      </c>
      <c r="D162" t="s">
        <v>8</v>
      </c>
      <c r="F162" s="2">
        <v>8.6624999999999996</v>
      </c>
      <c r="G162">
        <v>0</v>
      </c>
      <c r="H162">
        <v>0</v>
      </c>
      <c r="I162" s="3">
        <v>0</v>
      </c>
      <c r="J162" s="3">
        <v>0.98508950692638131</v>
      </c>
      <c r="K162" s="5">
        <v>0</v>
      </c>
      <c r="L162">
        <v>0</v>
      </c>
      <c r="M162">
        <v>1</v>
      </c>
      <c r="N162">
        <v>0</v>
      </c>
      <c r="O162">
        <v>1</v>
      </c>
      <c r="P162">
        <v>1</v>
      </c>
      <c r="V162">
        <v>0.11442216893170096</v>
      </c>
      <c r="W162">
        <v>0.24722993055117909</v>
      </c>
      <c r="X162">
        <f t="shared" si="7"/>
        <v>0.11442216893170096</v>
      </c>
      <c r="Y162">
        <f t="shared" si="8"/>
        <v>0.24722993055117909</v>
      </c>
      <c r="Z162">
        <f t="shared" si="6"/>
        <v>0.36165209948288002</v>
      </c>
      <c r="AA162">
        <f>(Table135[[#This Row],[Survived]]-Z163)^2</f>
        <v>0.20336970609404811</v>
      </c>
    </row>
    <row r="163" spans="1:27" x14ac:dyDescent="0.35">
      <c r="A163">
        <v>0</v>
      </c>
      <c r="B163" t="s">
        <v>9</v>
      </c>
      <c r="C163">
        <v>3</v>
      </c>
      <c r="D163" t="s">
        <v>8</v>
      </c>
      <c r="F163" s="2">
        <v>69.55</v>
      </c>
      <c r="G163">
        <v>8</v>
      </c>
      <c r="H163">
        <v>2</v>
      </c>
      <c r="I163" s="3">
        <v>0</v>
      </c>
      <c r="J163" s="3">
        <v>1.8484970180903666</v>
      </c>
      <c r="K163" s="5">
        <v>0</v>
      </c>
      <c r="L163">
        <v>0</v>
      </c>
      <c r="M163">
        <v>1</v>
      </c>
      <c r="N163">
        <v>0</v>
      </c>
      <c r="O163">
        <v>1</v>
      </c>
      <c r="P163">
        <v>1</v>
      </c>
      <c r="V163">
        <v>0.14526860646690284</v>
      </c>
      <c r="W163">
        <v>0.30569669828951418</v>
      </c>
      <c r="X163">
        <f t="shared" si="7"/>
        <v>0.14526860646690284</v>
      </c>
      <c r="Y163">
        <f t="shared" si="8"/>
        <v>0.30569669828951418</v>
      </c>
      <c r="Z163">
        <f t="shared" si="6"/>
        <v>0.45096530475641705</v>
      </c>
      <c r="AA163">
        <f>(Table135[[#This Row],[Survived]]-Z164)^2</f>
        <v>0.14863296654629499</v>
      </c>
    </row>
    <row r="164" spans="1:27" x14ac:dyDescent="0.35">
      <c r="A164">
        <v>0</v>
      </c>
      <c r="B164" t="s">
        <v>9</v>
      </c>
      <c r="C164">
        <v>3</v>
      </c>
      <c r="D164" t="s">
        <v>8</v>
      </c>
      <c r="E164">
        <v>44</v>
      </c>
      <c r="F164" s="2">
        <v>16.100000000000001</v>
      </c>
      <c r="G164">
        <v>0</v>
      </c>
      <c r="H164">
        <v>1</v>
      </c>
      <c r="I164" s="3">
        <v>0.55000000000000004</v>
      </c>
      <c r="J164" s="3">
        <v>1.2329961103921538</v>
      </c>
      <c r="K164" s="5">
        <v>0</v>
      </c>
      <c r="L164">
        <v>0</v>
      </c>
      <c r="M164">
        <v>1</v>
      </c>
      <c r="N164">
        <v>0</v>
      </c>
      <c r="O164">
        <v>1</v>
      </c>
      <c r="P164">
        <v>1</v>
      </c>
      <c r="V164">
        <v>0.11442216893170096</v>
      </c>
      <c r="W164">
        <v>0.27110729368600217</v>
      </c>
      <c r="X164">
        <f t="shared" si="7"/>
        <v>0.11442216893170096</v>
      </c>
      <c r="Y164">
        <f t="shared" si="8"/>
        <v>0.27110729368600217</v>
      </c>
      <c r="Z164">
        <f t="shared" si="6"/>
        <v>0.38552946261770316</v>
      </c>
      <c r="AA164">
        <f>(Table135[[#This Row],[Survived]]-Z165)^2</f>
        <v>8.4693111610382787E-2</v>
      </c>
    </row>
    <row r="165" spans="1:27" x14ac:dyDescent="0.35">
      <c r="A165">
        <v>1</v>
      </c>
      <c r="B165" t="s">
        <v>9</v>
      </c>
      <c r="C165">
        <v>2</v>
      </c>
      <c r="D165" t="s">
        <v>10</v>
      </c>
      <c r="E165">
        <v>40</v>
      </c>
      <c r="F165" s="2">
        <v>15.75</v>
      </c>
      <c r="G165">
        <v>0</v>
      </c>
      <c r="H165">
        <v>0</v>
      </c>
      <c r="I165" s="3">
        <v>0.5</v>
      </c>
      <c r="J165" s="3">
        <v>1.2240148113728639</v>
      </c>
      <c r="K165" s="5">
        <v>0</v>
      </c>
      <c r="L165">
        <v>1</v>
      </c>
      <c r="M165">
        <v>1</v>
      </c>
      <c r="N165">
        <v>0</v>
      </c>
      <c r="O165">
        <v>0</v>
      </c>
      <c r="P165">
        <v>1</v>
      </c>
      <c r="V165">
        <v>0.11278961936514349</v>
      </c>
      <c r="W165">
        <v>0.17823119021792189</v>
      </c>
      <c r="X165">
        <f t="shared" si="7"/>
        <v>0.11278961936514349</v>
      </c>
      <c r="Y165">
        <f t="shared" si="8"/>
        <v>0.17823119021792189</v>
      </c>
      <c r="Z165">
        <f t="shared" si="6"/>
        <v>0.29102080958306537</v>
      </c>
      <c r="AA165">
        <f>(Table135[[#This Row],[Survived]]-Z166)^2</f>
        <v>0.40748804209461492</v>
      </c>
    </row>
    <row r="166" spans="1:27" x14ac:dyDescent="0.35">
      <c r="A166">
        <v>0</v>
      </c>
      <c r="B166" t="s">
        <v>9</v>
      </c>
      <c r="C166">
        <v>3</v>
      </c>
      <c r="D166" t="s">
        <v>8</v>
      </c>
      <c r="E166">
        <v>26</v>
      </c>
      <c r="F166" s="2">
        <v>7.7750000000000004</v>
      </c>
      <c r="G166">
        <v>0</v>
      </c>
      <c r="H166">
        <v>0</v>
      </c>
      <c r="I166" s="3">
        <v>0.32500000000000001</v>
      </c>
      <c r="J166" s="3">
        <v>0.94324712513786169</v>
      </c>
      <c r="K166" s="5">
        <v>0</v>
      </c>
      <c r="L166">
        <v>0</v>
      </c>
      <c r="M166">
        <v>1</v>
      </c>
      <c r="N166">
        <v>0</v>
      </c>
      <c r="O166">
        <v>1</v>
      </c>
      <c r="P166">
        <v>1</v>
      </c>
      <c r="V166">
        <v>0.11442216893170096</v>
      </c>
      <c r="W166">
        <v>0.24722993055117909</v>
      </c>
      <c r="X166">
        <f t="shared" si="7"/>
        <v>0.11442216893170096</v>
      </c>
      <c r="Y166">
        <f t="shared" si="8"/>
        <v>0.24722993055117909</v>
      </c>
      <c r="Z166">
        <f t="shared" si="6"/>
        <v>0.36165209948288002</v>
      </c>
      <c r="AA166">
        <f>(Table135[[#This Row],[Survived]]-Z167)^2</f>
        <v>0.13079224106037496</v>
      </c>
    </row>
    <row r="167" spans="1:27" x14ac:dyDescent="0.35">
      <c r="A167">
        <v>0</v>
      </c>
      <c r="B167" t="s">
        <v>9</v>
      </c>
      <c r="C167">
        <v>3</v>
      </c>
      <c r="D167" t="s">
        <v>8</v>
      </c>
      <c r="E167">
        <v>17</v>
      </c>
      <c r="F167" s="2">
        <v>8.6624999999999996</v>
      </c>
      <c r="G167">
        <v>0</v>
      </c>
      <c r="H167">
        <v>0</v>
      </c>
      <c r="I167" s="3">
        <v>0.21249999999999999</v>
      </c>
      <c r="J167" s="3">
        <v>0.98508950692638131</v>
      </c>
      <c r="K167" s="5">
        <v>0</v>
      </c>
      <c r="L167">
        <v>0</v>
      </c>
      <c r="M167">
        <v>1</v>
      </c>
      <c r="N167">
        <v>0</v>
      </c>
      <c r="O167">
        <v>1</v>
      </c>
      <c r="P167">
        <v>1</v>
      </c>
      <c r="V167">
        <v>0.11442216893170096</v>
      </c>
      <c r="W167">
        <v>0.24722993055117909</v>
      </c>
      <c r="X167">
        <f t="shared" si="7"/>
        <v>0.11442216893170096</v>
      </c>
      <c r="Y167">
        <f t="shared" si="8"/>
        <v>0.24722993055117909</v>
      </c>
      <c r="Z167">
        <f t="shared" si="6"/>
        <v>0.36165209948288002</v>
      </c>
      <c r="AA167">
        <f>(Table135[[#This Row],[Survived]]-Z168)^2</f>
        <v>0.16508676141815329</v>
      </c>
    </row>
    <row r="168" spans="1:27" x14ac:dyDescent="0.35">
      <c r="A168">
        <v>0</v>
      </c>
      <c r="B168" t="s">
        <v>9</v>
      </c>
      <c r="C168">
        <v>3</v>
      </c>
      <c r="D168" t="s">
        <v>8</v>
      </c>
      <c r="E168">
        <v>1</v>
      </c>
      <c r="F168" s="2">
        <v>39.6875</v>
      </c>
      <c r="G168">
        <v>4</v>
      </c>
      <c r="H168">
        <v>1</v>
      </c>
      <c r="I168" s="3">
        <v>1.2500000000000001E-2</v>
      </c>
      <c r="J168" s="3">
        <v>1.6094610059122672</v>
      </c>
      <c r="K168" s="5">
        <v>0</v>
      </c>
      <c r="L168">
        <v>0</v>
      </c>
      <c r="M168">
        <v>1</v>
      </c>
      <c r="N168">
        <v>0</v>
      </c>
      <c r="O168">
        <v>1</v>
      </c>
      <c r="P168">
        <v>1</v>
      </c>
      <c r="V168">
        <v>0.1298453876993019</v>
      </c>
      <c r="W168">
        <v>0.27646331442034666</v>
      </c>
      <c r="X168">
        <f t="shared" si="7"/>
        <v>0.1298453876993019</v>
      </c>
      <c r="Y168">
        <f t="shared" si="8"/>
        <v>0.27646331442034666</v>
      </c>
      <c r="Z168">
        <f t="shared" si="6"/>
        <v>0.40630870211964853</v>
      </c>
      <c r="AA168">
        <f>(Table135[[#This Row],[Survived]]-Z169)^2</f>
        <v>0.16761394897275941</v>
      </c>
    </row>
    <row r="169" spans="1:27" x14ac:dyDescent="0.35">
      <c r="A169">
        <v>1</v>
      </c>
      <c r="B169" t="s">
        <v>9</v>
      </c>
      <c r="C169">
        <v>3</v>
      </c>
      <c r="D169" t="s">
        <v>8</v>
      </c>
      <c r="E169">
        <v>9</v>
      </c>
      <c r="F169" s="2">
        <v>20.524999999999999</v>
      </c>
      <c r="G169">
        <v>0</v>
      </c>
      <c r="H169">
        <v>2</v>
      </c>
      <c r="I169" s="3">
        <v>0.1125</v>
      </c>
      <c r="J169" s="3">
        <v>1.3329431601256923</v>
      </c>
      <c r="K169" s="5">
        <v>0</v>
      </c>
      <c r="L169">
        <v>0</v>
      </c>
      <c r="M169">
        <v>1</v>
      </c>
      <c r="N169">
        <v>0</v>
      </c>
      <c r="O169">
        <v>1</v>
      </c>
      <c r="P169">
        <v>1</v>
      </c>
      <c r="V169">
        <v>0.11442216893170096</v>
      </c>
      <c r="W169">
        <v>0.29498465682082531</v>
      </c>
      <c r="X169">
        <f t="shared" si="7"/>
        <v>0.11442216893170096</v>
      </c>
      <c r="Y169">
        <f t="shared" si="8"/>
        <v>0.29498465682082531</v>
      </c>
      <c r="Z169">
        <f t="shared" si="6"/>
        <v>0.40940682575252629</v>
      </c>
      <c r="AA169">
        <f>(Table135[[#This Row],[Survived]]-Z170)^2</f>
        <v>0.38338980638717279</v>
      </c>
    </row>
    <row r="170" spans="1:27" x14ac:dyDescent="0.35">
      <c r="A170">
        <v>1</v>
      </c>
      <c r="B170" t="s">
        <v>9</v>
      </c>
      <c r="C170">
        <v>1</v>
      </c>
      <c r="D170" t="s">
        <v>10</v>
      </c>
      <c r="F170" s="2">
        <v>55</v>
      </c>
      <c r="G170">
        <v>0</v>
      </c>
      <c r="H170">
        <v>1</v>
      </c>
      <c r="I170" s="3">
        <v>0</v>
      </c>
      <c r="J170" s="3">
        <v>1.7481880270062005</v>
      </c>
      <c r="K170" s="5">
        <v>1</v>
      </c>
      <c r="L170">
        <v>0</v>
      </c>
      <c r="M170">
        <v>1</v>
      </c>
      <c r="N170">
        <v>0</v>
      </c>
      <c r="O170">
        <v>0</v>
      </c>
      <c r="P170">
        <v>1</v>
      </c>
      <c r="V170">
        <v>0.1765431785924422</v>
      </c>
      <c r="W170">
        <v>0.20427202961501645</v>
      </c>
      <c r="X170">
        <f t="shared" si="7"/>
        <v>0.1765431785924422</v>
      </c>
      <c r="Y170">
        <f t="shared" si="8"/>
        <v>0.20427202961501645</v>
      </c>
      <c r="Z170">
        <f t="shared" si="6"/>
        <v>0.38081520820745862</v>
      </c>
      <c r="AA170">
        <f>(Table135[[#This Row],[Survived]]-Z171)^2</f>
        <v>0.36999838803602791</v>
      </c>
    </row>
    <row r="171" spans="1:27" x14ac:dyDescent="0.35">
      <c r="A171">
        <v>0</v>
      </c>
      <c r="B171" t="s">
        <v>9</v>
      </c>
      <c r="C171">
        <v>3</v>
      </c>
      <c r="D171" t="s">
        <v>10</v>
      </c>
      <c r="E171">
        <v>45</v>
      </c>
      <c r="F171" s="2">
        <v>27.9</v>
      </c>
      <c r="G171">
        <v>1</v>
      </c>
      <c r="H171">
        <v>4</v>
      </c>
      <c r="I171" s="3">
        <v>0.5625</v>
      </c>
      <c r="J171" s="3">
        <v>1.4608978427565478</v>
      </c>
      <c r="K171" s="5">
        <v>0</v>
      </c>
      <c r="L171">
        <v>0</v>
      </c>
      <c r="M171">
        <v>1</v>
      </c>
      <c r="N171">
        <v>0</v>
      </c>
      <c r="O171">
        <v>0</v>
      </c>
      <c r="P171">
        <v>1</v>
      </c>
      <c r="V171">
        <v>0.11664542405704373</v>
      </c>
      <c r="W171">
        <v>0.27507964794080036</v>
      </c>
      <c r="X171">
        <f t="shared" si="7"/>
        <v>0.11664542405704373</v>
      </c>
      <c r="Y171">
        <f t="shared" si="8"/>
        <v>0.27507964794080036</v>
      </c>
      <c r="Z171">
        <f t="shared" si="6"/>
        <v>0.39172507199784412</v>
      </c>
      <c r="AA171">
        <f>(Table135[[#This Row],[Survived]]-Z172)^2</f>
        <v>0.18281536518108932</v>
      </c>
    </row>
    <row r="172" spans="1:27" x14ac:dyDescent="0.35">
      <c r="A172">
        <v>0</v>
      </c>
      <c r="B172" t="s">
        <v>9</v>
      </c>
      <c r="C172">
        <v>1</v>
      </c>
      <c r="D172" t="s">
        <v>8</v>
      </c>
      <c r="F172" s="2">
        <v>25.925000000000001</v>
      </c>
      <c r="G172">
        <v>0</v>
      </c>
      <c r="H172">
        <v>0</v>
      </c>
      <c r="I172" s="3">
        <v>0</v>
      </c>
      <c r="J172" s="3">
        <v>1.4301557119700192</v>
      </c>
      <c r="K172" s="5">
        <v>1</v>
      </c>
      <c r="L172">
        <v>0</v>
      </c>
      <c r="M172">
        <v>1</v>
      </c>
      <c r="N172">
        <v>0</v>
      </c>
      <c r="O172">
        <v>1</v>
      </c>
      <c r="P172">
        <v>1</v>
      </c>
      <c r="V172">
        <v>0.17817572815899968</v>
      </c>
      <c r="W172">
        <v>0.24939340681345054</v>
      </c>
      <c r="X172">
        <f t="shared" si="7"/>
        <v>0.17817572815899968</v>
      </c>
      <c r="Y172">
        <f t="shared" si="8"/>
        <v>0.24939340681345054</v>
      </c>
      <c r="Z172">
        <f t="shared" si="6"/>
        <v>0.42756913497245019</v>
      </c>
      <c r="AA172">
        <f>(Table135[[#This Row],[Survived]]-Z173)^2</f>
        <v>7.1869105573444517E-2</v>
      </c>
    </row>
    <row r="173" spans="1:27" x14ac:dyDescent="0.35">
      <c r="A173">
        <v>0</v>
      </c>
      <c r="B173" t="s">
        <v>9</v>
      </c>
      <c r="C173">
        <v>3</v>
      </c>
      <c r="D173" t="s">
        <v>8</v>
      </c>
      <c r="E173">
        <v>28</v>
      </c>
      <c r="F173" s="2">
        <v>56.495800000000003</v>
      </c>
      <c r="G173">
        <v>0</v>
      </c>
      <c r="H173">
        <v>0</v>
      </c>
      <c r="I173" s="3">
        <v>0.35</v>
      </c>
      <c r="J173" s="3">
        <v>1.7596361211514699</v>
      </c>
      <c r="K173" s="5">
        <v>0</v>
      </c>
      <c r="L173">
        <v>0</v>
      </c>
      <c r="M173">
        <v>0</v>
      </c>
      <c r="N173">
        <v>0</v>
      </c>
      <c r="O173">
        <v>1</v>
      </c>
      <c r="P173">
        <v>1</v>
      </c>
      <c r="V173">
        <v>0.11442216893170096</v>
      </c>
      <c r="W173">
        <v>0.15366197004978471</v>
      </c>
      <c r="X173">
        <f t="shared" si="7"/>
        <v>0.11442216893170096</v>
      </c>
      <c r="Y173">
        <f t="shared" si="8"/>
        <v>0.15366197004978471</v>
      </c>
      <c r="Z173">
        <f t="shared" si="6"/>
        <v>0.26808413898148564</v>
      </c>
      <c r="AA173">
        <f>(Table135[[#This Row],[Survived]]-Z174)^2</f>
        <v>0.18281536518108932</v>
      </c>
    </row>
    <row r="174" spans="1:27" x14ac:dyDescent="0.35">
      <c r="A174">
        <v>0</v>
      </c>
      <c r="B174" t="s">
        <v>9</v>
      </c>
      <c r="C174">
        <v>1</v>
      </c>
      <c r="D174" t="s">
        <v>8</v>
      </c>
      <c r="E174">
        <v>61</v>
      </c>
      <c r="F174" s="2">
        <v>33.5</v>
      </c>
      <c r="G174">
        <v>0</v>
      </c>
      <c r="H174">
        <v>0</v>
      </c>
      <c r="I174" s="3">
        <v>0.76249999999999996</v>
      </c>
      <c r="J174" s="3">
        <v>1.5378190950732742</v>
      </c>
      <c r="K174" s="5">
        <v>1</v>
      </c>
      <c r="L174">
        <v>0</v>
      </c>
      <c r="M174">
        <v>1</v>
      </c>
      <c r="N174">
        <v>0</v>
      </c>
      <c r="O174">
        <v>1</v>
      </c>
      <c r="P174">
        <v>1</v>
      </c>
      <c r="V174">
        <v>0.17817572815899968</v>
      </c>
      <c r="W174">
        <v>0.24939340681345054</v>
      </c>
      <c r="X174">
        <f t="shared" si="7"/>
        <v>0.17817572815899968</v>
      </c>
      <c r="Y174">
        <f t="shared" si="8"/>
        <v>0.24939340681345054</v>
      </c>
      <c r="Z174">
        <f t="shared" si="6"/>
        <v>0.42756913497245019</v>
      </c>
      <c r="AA174">
        <f>(Table135[[#This Row],[Survived]]-Z175)^2</f>
        <v>0.16508676141815329</v>
      </c>
    </row>
    <row r="175" spans="1:27" x14ac:dyDescent="0.35">
      <c r="A175">
        <v>0</v>
      </c>
      <c r="B175" t="s">
        <v>12</v>
      </c>
      <c r="C175">
        <v>3</v>
      </c>
      <c r="D175" t="s">
        <v>8</v>
      </c>
      <c r="E175">
        <v>4</v>
      </c>
      <c r="F175" s="2">
        <v>29.125</v>
      </c>
      <c r="G175">
        <v>4</v>
      </c>
      <c r="H175">
        <v>1</v>
      </c>
      <c r="I175" s="3">
        <v>0.05</v>
      </c>
      <c r="J175" s="3">
        <v>1.4789270555829248</v>
      </c>
      <c r="K175" s="5">
        <v>0</v>
      </c>
      <c r="L175">
        <v>0</v>
      </c>
      <c r="M175">
        <v>1</v>
      </c>
      <c r="N175">
        <v>0</v>
      </c>
      <c r="O175">
        <v>1</v>
      </c>
      <c r="P175">
        <v>1</v>
      </c>
      <c r="V175">
        <v>0.1298453876993019</v>
      </c>
      <c r="W175">
        <v>0.27646331442034666</v>
      </c>
      <c r="X175">
        <f t="shared" si="7"/>
        <v>0.1298453876993019</v>
      </c>
      <c r="Y175">
        <f t="shared" si="8"/>
        <v>0.27646331442034666</v>
      </c>
      <c r="Z175">
        <f t="shared" si="6"/>
        <v>0.40630870211964853</v>
      </c>
      <c r="AA175">
        <f>(Table135[[#This Row],[Survived]]-Z176)^2</f>
        <v>0.1100072060161244</v>
      </c>
    </row>
    <row r="176" spans="1:27" x14ac:dyDescent="0.35">
      <c r="A176">
        <v>1</v>
      </c>
      <c r="B176" t="s">
        <v>9</v>
      </c>
      <c r="C176">
        <v>3</v>
      </c>
      <c r="D176" t="s">
        <v>10</v>
      </c>
      <c r="E176">
        <v>1</v>
      </c>
      <c r="F176" s="2">
        <v>11.1333</v>
      </c>
      <c r="G176">
        <v>1</v>
      </c>
      <c r="H176">
        <v>1</v>
      </c>
      <c r="I176" s="3">
        <v>1.2500000000000001E-2</v>
      </c>
      <c r="J176" s="3">
        <v>1.0839789358110461</v>
      </c>
      <c r="K176" s="5">
        <v>0</v>
      </c>
      <c r="L176">
        <v>0</v>
      </c>
      <c r="M176">
        <v>0</v>
      </c>
      <c r="N176">
        <v>1</v>
      </c>
      <c r="O176">
        <v>0</v>
      </c>
      <c r="P176">
        <v>1</v>
      </c>
      <c r="V176">
        <v>0.11664542405704373</v>
      </c>
      <c r="W176">
        <v>0.21502791827864112</v>
      </c>
      <c r="X176">
        <f t="shared" si="7"/>
        <v>0.11664542405704373</v>
      </c>
      <c r="Y176">
        <f t="shared" si="8"/>
        <v>0.21502791827864112</v>
      </c>
      <c r="Z176">
        <f t="shared" si="6"/>
        <v>0.33167334233568485</v>
      </c>
      <c r="AA176">
        <f>(Table135[[#This Row],[Survived]]-Z177)^2</f>
        <v>0.40748804209461492</v>
      </c>
    </row>
    <row r="177" spans="1:27" x14ac:dyDescent="0.35">
      <c r="A177">
        <v>0</v>
      </c>
      <c r="B177" t="s">
        <v>9</v>
      </c>
      <c r="C177">
        <v>3</v>
      </c>
      <c r="D177" t="s">
        <v>8</v>
      </c>
      <c r="E177">
        <v>21</v>
      </c>
      <c r="F177" s="2">
        <v>7.9249999999999998</v>
      </c>
      <c r="G177">
        <v>0</v>
      </c>
      <c r="H177">
        <v>0</v>
      </c>
      <c r="I177" s="3">
        <v>0.26250000000000001</v>
      </c>
      <c r="J177" s="3">
        <v>0.95060822478423079</v>
      </c>
      <c r="K177" s="5">
        <v>0</v>
      </c>
      <c r="L177">
        <v>0</v>
      </c>
      <c r="M177">
        <v>1</v>
      </c>
      <c r="N177">
        <v>0</v>
      </c>
      <c r="O177">
        <v>1</v>
      </c>
      <c r="P177">
        <v>1</v>
      </c>
      <c r="V177">
        <v>0.11442216893170096</v>
      </c>
      <c r="W177">
        <v>0.24722993055117909</v>
      </c>
      <c r="X177">
        <f t="shared" si="7"/>
        <v>0.11442216893170096</v>
      </c>
      <c r="Y177">
        <f t="shared" si="8"/>
        <v>0.24722993055117909</v>
      </c>
      <c r="Z177">
        <f t="shared" si="6"/>
        <v>0.36165209948288002</v>
      </c>
      <c r="AA177">
        <f>(Table135[[#This Row],[Survived]]-Z178)^2</f>
        <v>0.18281536518108932</v>
      </c>
    </row>
    <row r="178" spans="1:27" x14ac:dyDescent="0.35">
      <c r="A178">
        <v>0</v>
      </c>
      <c r="B178" t="s">
        <v>11</v>
      </c>
      <c r="C178">
        <v>1</v>
      </c>
      <c r="D178" t="s">
        <v>8</v>
      </c>
      <c r="E178">
        <v>56</v>
      </c>
      <c r="F178" s="2">
        <v>30.695799999999998</v>
      </c>
      <c r="G178">
        <v>0</v>
      </c>
      <c r="H178">
        <v>0</v>
      </c>
      <c r="I178" s="3">
        <v>0.7</v>
      </c>
      <c r="J178" s="3">
        <v>1.5010017178117605</v>
      </c>
      <c r="K178" s="5">
        <v>1</v>
      </c>
      <c r="L178">
        <v>0</v>
      </c>
      <c r="M178">
        <v>1</v>
      </c>
      <c r="N178">
        <v>0</v>
      </c>
      <c r="O178">
        <v>1</v>
      </c>
      <c r="P178">
        <v>1</v>
      </c>
      <c r="V178">
        <v>0.17817572815899968</v>
      </c>
      <c r="W178">
        <v>0.24939340681345054</v>
      </c>
      <c r="X178">
        <f t="shared" si="7"/>
        <v>0.17817572815899968</v>
      </c>
      <c r="Y178">
        <f t="shared" si="8"/>
        <v>0.24939340681345054</v>
      </c>
      <c r="Z178">
        <f t="shared" si="6"/>
        <v>0.42756913497245019</v>
      </c>
      <c r="AA178">
        <f>(Table135[[#This Row],[Survived]]-Z179)^2</f>
        <v>0.16184901711814056</v>
      </c>
    </row>
    <row r="179" spans="1:27" x14ac:dyDescent="0.35">
      <c r="A179">
        <v>0</v>
      </c>
      <c r="B179" t="s">
        <v>9</v>
      </c>
      <c r="C179">
        <v>3</v>
      </c>
      <c r="D179" t="s">
        <v>8</v>
      </c>
      <c r="E179">
        <v>18</v>
      </c>
      <c r="F179" s="2">
        <v>7.8541999999999996</v>
      </c>
      <c r="G179">
        <v>1</v>
      </c>
      <c r="H179">
        <v>1</v>
      </c>
      <c r="I179" s="3">
        <v>0.22500000000000001</v>
      </c>
      <c r="J179" s="3">
        <v>0.94714932766263737</v>
      </c>
      <c r="K179" s="5">
        <v>0</v>
      </c>
      <c r="L179">
        <v>0</v>
      </c>
      <c r="M179">
        <v>0</v>
      </c>
      <c r="N179">
        <v>1</v>
      </c>
      <c r="O179">
        <v>1</v>
      </c>
      <c r="P179">
        <v>1</v>
      </c>
      <c r="V179">
        <v>0.11827797362360119</v>
      </c>
      <c r="W179">
        <v>0.28402665861189835</v>
      </c>
      <c r="X179">
        <f t="shared" si="7"/>
        <v>0.11827797362360119</v>
      </c>
      <c r="Y179">
        <f t="shared" si="8"/>
        <v>0.28402665861189835</v>
      </c>
      <c r="Z179">
        <f t="shared" si="6"/>
        <v>0.40230463223549956</v>
      </c>
      <c r="AA179">
        <f>(Table135[[#This Row],[Survived]]-Z180)^2</f>
        <v>0.16089235455126133</v>
      </c>
    </row>
    <row r="180" spans="1:27" x14ac:dyDescent="0.35">
      <c r="A180">
        <v>0</v>
      </c>
      <c r="B180" t="s">
        <v>9</v>
      </c>
      <c r="C180">
        <v>3</v>
      </c>
      <c r="D180" t="s">
        <v>8</v>
      </c>
      <c r="F180" s="2">
        <v>25.466699999999999</v>
      </c>
      <c r="G180">
        <v>3</v>
      </c>
      <c r="H180">
        <v>1</v>
      </c>
      <c r="I180" s="3">
        <v>0</v>
      </c>
      <c r="J180" s="3">
        <v>1.4226997946774695</v>
      </c>
      <c r="K180" s="5">
        <v>0</v>
      </c>
      <c r="L180">
        <v>0</v>
      </c>
      <c r="M180">
        <v>1</v>
      </c>
      <c r="N180">
        <v>0</v>
      </c>
      <c r="O180">
        <v>1</v>
      </c>
      <c r="P180">
        <v>1</v>
      </c>
      <c r="V180">
        <v>0.12598958300740165</v>
      </c>
      <c r="W180">
        <v>0.27512430923676051</v>
      </c>
      <c r="X180">
        <f t="shared" si="7"/>
        <v>0.12598958300740165</v>
      </c>
      <c r="Y180">
        <f t="shared" si="8"/>
        <v>0.27512430923676051</v>
      </c>
      <c r="Z180">
        <f t="shared" si="6"/>
        <v>0.40111389224416216</v>
      </c>
      <c r="AA180">
        <f>(Table135[[#This Row],[Survived]]-Z181)^2</f>
        <v>0.1274046252450968</v>
      </c>
    </row>
    <row r="181" spans="1:27" x14ac:dyDescent="0.35">
      <c r="A181">
        <v>0</v>
      </c>
      <c r="B181" t="s">
        <v>11</v>
      </c>
      <c r="C181">
        <v>1</v>
      </c>
      <c r="D181" t="s">
        <v>10</v>
      </c>
      <c r="E181">
        <v>50</v>
      </c>
      <c r="F181" s="2">
        <v>28.712499999999999</v>
      </c>
      <c r="G181">
        <v>0</v>
      </c>
      <c r="H181">
        <v>0</v>
      </c>
      <c r="I181" s="3">
        <v>0.625</v>
      </c>
      <c r="J181" s="3">
        <v>1.4729391947362367</v>
      </c>
      <c r="K181" s="5">
        <v>1</v>
      </c>
      <c r="L181">
        <v>0</v>
      </c>
      <c r="M181">
        <v>1</v>
      </c>
      <c r="N181">
        <v>0</v>
      </c>
      <c r="O181">
        <v>0</v>
      </c>
      <c r="P181">
        <v>1</v>
      </c>
      <c r="V181">
        <v>0.1765431785924422</v>
      </c>
      <c r="W181">
        <v>0.18039466648019337</v>
      </c>
      <c r="X181">
        <f t="shared" si="7"/>
        <v>0.1765431785924422</v>
      </c>
      <c r="Y181">
        <f t="shared" si="8"/>
        <v>0.18039466648019337</v>
      </c>
      <c r="Z181">
        <f t="shared" si="6"/>
        <v>0.3569378450726356</v>
      </c>
      <c r="AA181">
        <f>(Table135[[#This Row],[Survived]]-Z182)^2</f>
        <v>0.13079224106037496</v>
      </c>
    </row>
    <row r="182" spans="1:27" x14ac:dyDescent="0.35">
      <c r="A182">
        <v>0</v>
      </c>
      <c r="B182" t="s">
        <v>9</v>
      </c>
      <c r="C182">
        <v>2</v>
      </c>
      <c r="D182" t="s">
        <v>8</v>
      </c>
      <c r="E182">
        <v>30</v>
      </c>
      <c r="F182" s="2">
        <v>13</v>
      </c>
      <c r="G182">
        <v>0</v>
      </c>
      <c r="H182">
        <v>0</v>
      </c>
      <c r="I182" s="3">
        <v>0.375</v>
      </c>
      <c r="J182" s="3">
        <v>1.146128035678238</v>
      </c>
      <c r="K182" s="5">
        <v>0</v>
      </c>
      <c r="L182">
        <v>1</v>
      </c>
      <c r="M182">
        <v>1</v>
      </c>
      <c r="N182">
        <v>0</v>
      </c>
      <c r="O182">
        <v>1</v>
      </c>
      <c r="P182">
        <v>1</v>
      </c>
      <c r="V182">
        <v>0.11442216893170096</v>
      </c>
      <c r="W182">
        <v>0.24722993055117909</v>
      </c>
      <c r="X182">
        <f t="shared" si="7"/>
        <v>0.11442216893170096</v>
      </c>
      <c r="Y182">
        <f t="shared" si="8"/>
        <v>0.24722993055117909</v>
      </c>
      <c r="Z182">
        <f t="shared" si="6"/>
        <v>0.36165209948288002</v>
      </c>
      <c r="AA182">
        <f>(Table135[[#This Row],[Survived]]-Z183)^2</f>
        <v>0.13930246861928319</v>
      </c>
    </row>
    <row r="183" spans="1:27" x14ac:dyDescent="0.35">
      <c r="A183">
        <v>0</v>
      </c>
      <c r="B183" t="s">
        <v>9</v>
      </c>
      <c r="C183">
        <v>3</v>
      </c>
      <c r="D183" t="s">
        <v>8</v>
      </c>
      <c r="E183">
        <v>36</v>
      </c>
      <c r="F183" s="2">
        <v>0</v>
      </c>
      <c r="G183">
        <v>0</v>
      </c>
      <c r="H183">
        <v>0</v>
      </c>
      <c r="I183" s="3">
        <v>0.45</v>
      </c>
      <c r="J183" s="3">
        <v>0</v>
      </c>
      <c r="K183" s="5">
        <v>0</v>
      </c>
      <c r="L183">
        <v>0</v>
      </c>
      <c r="M183">
        <v>0</v>
      </c>
      <c r="N183">
        <v>1</v>
      </c>
      <c r="O183">
        <v>1</v>
      </c>
      <c r="P183">
        <v>1</v>
      </c>
      <c r="V183">
        <v>0.11442216893170096</v>
      </c>
      <c r="W183">
        <v>0.25881029029348912</v>
      </c>
      <c r="X183">
        <f t="shared" si="7"/>
        <v>0.11442216893170096</v>
      </c>
      <c r="Y183">
        <f t="shared" si="8"/>
        <v>0.25881029029348912</v>
      </c>
      <c r="Z183">
        <f t="shared" si="6"/>
        <v>0.37323245922519011</v>
      </c>
      <c r="AA183">
        <f>(Table135[[#This Row],[Survived]]-Z184)^2</f>
        <v>0.14465396285694221</v>
      </c>
    </row>
    <row r="184" spans="1:27" x14ac:dyDescent="0.35">
      <c r="A184">
        <v>0</v>
      </c>
      <c r="B184" t="s">
        <v>9</v>
      </c>
      <c r="C184">
        <v>3</v>
      </c>
      <c r="D184" t="s">
        <v>10</v>
      </c>
      <c r="F184" s="2">
        <v>69.55</v>
      </c>
      <c r="G184">
        <v>8</v>
      </c>
      <c r="H184">
        <v>2</v>
      </c>
      <c r="I184" s="3">
        <v>0</v>
      </c>
      <c r="J184" s="3">
        <v>1.8484970180903666</v>
      </c>
      <c r="K184" s="5">
        <v>0</v>
      </c>
      <c r="L184">
        <v>0</v>
      </c>
      <c r="M184">
        <v>1</v>
      </c>
      <c r="N184">
        <v>0</v>
      </c>
      <c r="O184">
        <v>0</v>
      </c>
      <c r="P184">
        <v>1</v>
      </c>
      <c r="V184">
        <v>0.14363605690034537</v>
      </c>
      <c r="W184">
        <v>0.23669795795625698</v>
      </c>
      <c r="X184">
        <f t="shared" si="7"/>
        <v>0.14363605690034537</v>
      </c>
      <c r="Y184">
        <f t="shared" si="8"/>
        <v>0.23669795795625698</v>
      </c>
      <c r="Z184">
        <f t="shared" si="6"/>
        <v>0.38033401485660234</v>
      </c>
      <c r="AA184">
        <f>(Table135[[#This Row],[Survived]]-Z185)^2</f>
        <v>0.13079224106037496</v>
      </c>
    </row>
    <row r="185" spans="1:27" x14ac:dyDescent="0.35">
      <c r="A185">
        <v>0</v>
      </c>
      <c r="B185" t="s">
        <v>11</v>
      </c>
      <c r="C185">
        <v>2</v>
      </c>
      <c r="D185" t="s">
        <v>8</v>
      </c>
      <c r="F185" s="2">
        <v>15.05</v>
      </c>
      <c r="G185">
        <v>0</v>
      </c>
      <c r="H185">
        <v>0</v>
      </c>
      <c r="I185" s="3">
        <v>0</v>
      </c>
      <c r="J185" s="3">
        <v>1.2054750367408908</v>
      </c>
      <c r="K185" s="5">
        <v>0</v>
      </c>
      <c r="L185">
        <v>1</v>
      </c>
      <c r="M185">
        <v>1</v>
      </c>
      <c r="N185">
        <v>0</v>
      </c>
      <c r="O185">
        <v>1</v>
      </c>
      <c r="P185">
        <v>1</v>
      </c>
      <c r="V185">
        <v>0.11442216893170096</v>
      </c>
      <c r="W185">
        <v>0.24722993055117909</v>
      </c>
      <c r="X185">
        <f t="shared" si="7"/>
        <v>0.11442216893170096</v>
      </c>
      <c r="Y185">
        <f t="shared" si="8"/>
        <v>0.24722993055117909</v>
      </c>
      <c r="Z185">
        <f t="shared" si="6"/>
        <v>0.36165209948288002</v>
      </c>
      <c r="AA185">
        <f>(Table135[[#This Row],[Survived]]-Z186)^2</f>
        <v>0.18506005073912446</v>
      </c>
    </row>
    <row r="186" spans="1:27" x14ac:dyDescent="0.35">
      <c r="A186">
        <v>0</v>
      </c>
      <c r="B186" t="s">
        <v>9</v>
      </c>
      <c r="C186">
        <v>3</v>
      </c>
      <c r="D186" t="s">
        <v>8</v>
      </c>
      <c r="E186">
        <v>9</v>
      </c>
      <c r="F186" s="2">
        <v>31.387499999999999</v>
      </c>
      <c r="G186">
        <v>4</v>
      </c>
      <c r="H186">
        <v>2</v>
      </c>
      <c r="I186" s="3">
        <v>0.1125</v>
      </c>
      <c r="J186" s="3">
        <v>1.5103774259938814</v>
      </c>
      <c r="K186" s="5">
        <v>0</v>
      </c>
      <c r="L186">
        <v>0</v>
      </c>
      <c r="M186">
        <v>1</v>
      </c>
      <c r="N186">
        <v>0</v>
      </c>
      <c r="O186">
        <v>1</v>
      </c>
      <c r="P186">
        <v>1</v>
      </c>
      <c r="V186">
        <v>0.1298453876993019</v>
      </c>
      <c r="W186">
        <v>0.30034067755516969</v>
      </c>
      <c r="X186">
        <f t="shared" si="7"/>
        <v>0.1298453876993019</v>
      </c>
      <c r="Y186">
        <f t="shared" si="8"/>
        <v>0.30034067755516969</v>
      </c>
      <c r="Z186">
        <f t="shared" si="6"/>
        <v>0.43018606525447156</v>
      </c>
      <c r="AA186">
        <f>(Table135[[#This Row],[Survived]]-Z187)^2</f>
        <v>0.1567519197836543</v>
      </c>
    </row>
    <row r="187" spans="1:27" x14ac:dyDescent="0.35">
      <c r="A187">
        <v>1</v>
      </c>
      <c r="B187" t="s">
        <v>9</v>
      </c>
      <c r="C187">
        <v>2</v>
      </c>
      <c r="D187" t="s">
        <v>8</v>
      </c>
      <c r="E187">
        <v>1</v>
      </c>
      <c r="F187" s="2">
        <v>39</v>
      </c>
      <c r="G187">
        <v>2</v>
      </c>
      <c r="H187">
        <v>1</v>
      </c>
      <c r="I187" s="3">
        <v>1.2500000000000001E-2</v>
      </c>
      <c r="J187" s="3">
        <v>1.6020599913279623</v>
      </c>
      <c r="K187" s="5">
        <v>0</v>
      </c>
      <c r="L187">
        <v>1</v>
      </c>
      <c r="M187">
        <v>1</v>
      </c>
      <c r="N187">
        <v>0</v>
      </c>
      <c r="O187">
        <v>1</v>
      </c>
      <c r="P187">
        <v>1</v>
      </c>
      <c r="V187">
        <v>0.12213377831550143</v>
      </c>
      <c r="W187">
        <v>0.27378530405317436</v>
      </c>
      <c r="X187">
        <f t="shared" si="7"/>
        <v>0.12213377831550143</v>
      </c>
      <c r="Y187">
        <f t="shared" si="8"/>
        <v>0.27378530405317436</v>
      </c>
      <c r="Z187">
        <f t="shared" si="6"/>
        <v>0.39591908236867579</v>
      </c>
      <c r="AA187">
        <f>(Table135[[#This Row],[Survived]]-Z188)^2</f>
        <v>0.56971160430703749</v>
      </c>
    </row>
    <row r="188" spans="1:27" x14ac:dyDescent="0.35">
      <c r="A188">
        <v>1</v>
      </c>
      <c r="B188" t="s">
        <v>9</v>
      </c>
      <c r="C188">
        <v>3</v>
      </c>
      <c r="D188" t="s">
        <v>10</v>
      </c>
      <c r="E188">
        <v>4</v>
      </c>
      <c r="F188" s="2">
        <v>22.024999999999999</v>
      </c>
      <c r="G188">
        <v>0</v>
      </c>
      <c r="H188">
        <v>2</v>
      </c>
      <c r="I188" s="3">
        <v>0.05</v>
      </c>
      <c r="J188" s="3">
        <v>1.3621996388688864</v>
      </c>
      <c r="K188" s="5">
        <v>0</v>
      </c>
      <c r="L188">
        <v>0</v>
      </c>
      <c r="M188">
        <v>0</v>
      </c>
      <c r="N188">
        <v>0</v>
      </c>
      <c r="O188">
        <v>0</v>
      </c>
      <c r="P188">
        <v>1</v>
      </c>
      <c r="V188">
        <v>0.11278961936514349</v>
      </c>
      <c r="W188">
        <v>0.13241795598617373</v>
      </c>
      <c r="X188">
        <f t="shared" si="7"/>
        <v>0.11278961936514349</v>
      </c>
      <c r="Y188">
        <f t="shared" si="8"/>
        <v>0.13241795598617373</v>
      </c>
      <c r="Z188">
        <f t="shared" si="6"/>
        <v>0.24520757535131721</v>
      </c>
      <c r="AA188">
        <f>(Table135[[#This Row],[Survived]]-Z189)^2</f>
        <v>0.32767709523618893</v>
      </c>
    </row>
    <row r="189" spans="1:27" x14ac:dyDescent="0.35">
      <c r="A189">
        <v>0</v>
      </c>
      <c r="B189" t="s">
        <v>9</v>
      </c>
      <c r="C189">
        <v>1</v>
      </c>
      <c r="D189" t="s">
        <v>8</v>
      </c>
      <c r="F189" s="2">
        <v>50</v>
      </c>
      <c r="G189">
        <v>0</v>
      </c>
      <c r="H189">
        <v>0</v>
      </c>
      <c r="I189" s="3">
        <v>0</v>
      </c>
      <c r="J189" s="3">
        <v>1.7075701760979363</v>
      </c>
      <c r="K189" s="5">
        <v>1</v>
      </c>
      <c r="L189">
        <v>0</v>
      </c>
      <c r="M189">
        <v>1</v>
      </c>
      <c r="N189">
        <v>0</v>
      </c>
      <c r="O189">
        <v>1</v>
      </c>
      <c r="P189">
        <v>1</v>
      </c>
      <c r="V189">
        <v>0.17817572815899968</v>
      </c>
      <c r="W189">
        <v>0.24939340681345054</v>
      </c>
      <c r="X189">
        <f t="shared" si="7"/>
        <v>0.17817572815899968</v>
      </c>
      <c r="Y189">
        <f t="shared" si="8"/>
        <v>0.24939340681345054</v>
      </c>
      <c r="Z189">
        <f t="shared" si="6"/>
        <v>0.42756913497245019</v>
      </c>
      <c r="AA189">
        <f>(Table135[[#This Row],[Survived]]-Z190)^2</f>
        <v>4.1066073680816363E-2</v>
      </c>
    </row>
    <row r="190" spans="1:27" x14ac:dyDescent="0.35">
      <c r="A190">
        <v>1</v>
      </c>
      <c r="B190" t="s">
        <v>12</v>
      </c>
      <c r="C190">
        <v>3</v>
      </c>
      <c r="D190" t="s">
        <v>10</v>
      </c>
      <c r="F190" s="2">
        <v>15.5</v>
      </c>
      <c r="G190">
        <v>1</v>
      </c>
      <c r="H190">
        <v>0</v>
      </c>
      <c r="I190" s="3">
        <v>0</v>
      </c>
      <c r="J190" s="3">
        <v>1.2174839442139063</v>
      </c>
      <c r="K190" s="5">
        <v>0</v>
      </c>
      <c r="L190">
        <v>0</v>
      </c>
      <c r="M190">
        <v>0</v>
      </c>
      <c r="N190">
        <v>0</v>
      </c>
      <c r="O190">
        <v>0</v>
      </c>
      <c r="P190">
        <v>1</v>
      </c>
      <c r="V190">
        <v>0.11664542405704373</v>
      </c>
      <c r="W190">
        <v>8.6002234900113647E-2</v>
      </c>
      <c r="X190">
        <f t="shared" si="7"/>
        <v>0.11664542405704373</v>
      </c>
      <c r="Y190">
        <f t="shared" si="8"/>
        <v>8.6002234900113647E-2</v>
      </c>
      <c r="Z190">
        <f t="shared" si="6"/>
        <v>0.20264765895715736</v>
      </c>
      <c r="AA190">
        <f>(Table135[[#This Row],[Survived]]-Z191)^2</f>
        <v>0.32767709523618893</v>
      </c>
    </row>
    <row r="191" spans="1:27" x14ac:dyDescent="0.35">
      <c r="A191">
        <v>1</v>
      </c>
      <c r="B191" t="s">
        <v>9</v>
      </c>
      <c r="C191">
        <v>1</v>
      </c>
      <c r="D191" t="s">
        <v>8</v>
      </c>
      <c r="E191">
        <v>45</v>
      </c>
      <c r="F191" s="2">
        <v>26.55</v>
      </c>
      <c r="G191">
        <v>0</v>
      </c>
      <c r="H191">
        <v>0</v>
      </c>
      <c r="I191" s="3">
        <v>0.5625</v>
      </c>
      <c r="J191" s="3">
        <v>1.4401216031878039</v>
      </c>
      <c r="K191" s="5">
        <v>1</v>
      </c>
      <c r="L191">
        <v>0</v>
      </c>
      <c r="M191">
        <v>1</v>
      </c>
      <c r="N191">
        <v>0</v>
      </c>
      <c r="O191">
        <v>1</v>
      </c>
      <c r="P191">
        <v>1</v>
      </c>
      <c r="V191">
        <v>0.17817572815899968</v>
      </c>
      <c r="W191">
        <v>0.24939340681345054</v>
      </c>
      <c r="X191">
        <f t="shared" si="7"/>
        <v>0.17817572815899968</v>
      </c>
      <c r="Y191">
        <f t="shared" si="8"/>
        <v>0.24939340681345054</v>
      </c>
      <c r="Z191">
        <f t="shared" si="6"/>
        <v>0.42756913497245019</v>
      </c>
      <c r="AA191">
        <f>(Table135[[#This Row],[Survived]]-Z192)^2</f>
        <v>0.3712169121289533</v>
      </c>
    </row>
    <row r="192" spans="1:27" x14ac:dyDescent="0.35">
      <c r="A192">
        <v>0</v>
      </c>
      <c r="B192" t="s">
        <v>12</v>
      </c>
      <c r="C192">
        <v>3</v>
      </c>
      <c r="D192" t="s">
        <v>8</v>
      </c>
      <c r="E192">
        <v>40</v>
      </c>
      <c r="F192" s="2">
        <v>15.5</v>
      </c>
      <c r="G192">
        <v>1</v>
      </c>
      <c r="H192">
        <v>1</v>
      </c>
      <c r="I192" s="3">
        <v>0.5</v>
      </c>
      <c r="J192" s="3">
        <v>1.2174839442139063</v>
      </c>
      <c r="K192" s="5">
        <v>0</v>
      </c>
      <c r="L192">
        <v>0</v>
      </c>
      <c r="M192">
        <v>1</v>
      </c>
      <c r="N192">
        <v>0</v>
      </c>
      <c r="O192">
        <v>1</v>
      </c>
      <c r="P192">
        <v>1</v>
      </c>
      <c r="V192">
        <v>0.11827797362360119</v>
      </c>
      <c r="W192">
        <v>0.27244629886958827</v>
      </c>
      <c r="X192">
        <f t="shared" si="7"/>
        <v>0.11827797362360119</v>
      </c>
      <c r="Y192">
        <f t="shared" si="8"/>
        <v>0.27244629886958827</v>
      </c>
      <c r="Z192">
        <f t="shared" si="6"/>
        <v>0.39072427249318947</v>
      </c>
      <c r="AA192">
        <f>(Table135[[#This Row],[Survived]]-Z193)^2</f>
        <v>0.13079224106037496</v>
      </c>
    </row>
    <row r="193" spans="1:27" x14ac:dyDescent="0.35">
      <c r="A193">
        <v>0</v>
      </c>
      <c r="B193" t="s">
        <v>9</v>
      </c>
      <c r="C193">
        <v>3</v>
      </c>
      <c r="D193" t="s">
        <v>8</v>
      </c>
      <c r="E193">
        <v>36</v>
      </c>
      <c r="F193" s="2">
        <v>7.8958000000000004</v>
      </c>
      <c r="G193">
        <v>0</v>
      </c>
      <c r="H193">
        <v>0</v>
      </c>
      <c r="I193" s="3">
        <v>0.45</v>
      </c>
      <c r="J193" s="3">
        <v>0.94918501031343461</v>
      </c>
      <c r="K193" s="5">
        <v>0</v>
      </c>
      <c r="L193">
        <v>0</v>
      </c>
      <c r="M193">
        <v>1</v>
      </c>
      <c r="N193">
        <v>0</v>
      </c>
      <c r="O193">
        <v>1</v>
      </c>
      <c r="P193">
        <v>1</v>
      </c>
      <c r="V193">
        <v>0.11442216893170096</v>
      </c>
      <c r="W193">
        <v>0.24722993055117909</v>
      </c>
      <c r="X193">
        <f t="shared" si="7"/>
        <v>0.11442216893170096</v>
      </c>
      <c r="Y193">
        <f t="shared" si="8"/>
        <v>0.24722993055117909</v>
      </c>
      <c r="Z193">
        <f t="shared" si="6"/>
        <v>0.36165209948288002</v>
      </c>
      <c r="AA193">
        <f>(Table135[[#This Row],[Survived]]-Z194)^2</f>
        <v>8.4693111610382787E-2</v>
      </c>
    </row>
    <row r="194" spans="1:27" x14ac:dyDescent="0.35">
      <c r="A194">
        <v>1</v>
      </c>
      <c r="B194" t="s">
        <v>9</v>
      </c>
      <c r="C194">
        <v>2</v>
      </c>
      <c r="D194" t="s">
        <v>10</v>
      </c>
      <c r="E194">
        <v>32</v>
      </c>
      <c r="F194" s="2">
        <v>13</v>
      </c>
      <c r="G194">
        <v>0</v>
      </c>
      <c r="H194">
        <v>0</v>
      </c>
      <c r="I194" s="3">
        <v>0.4</v>
      </c>
      <c r="J194" s="3">
        <v>1.146128035678238</v>
      </c>
      <c r="K194" s="5">
        <v>0</v>
      </c>
      <c r="L194">
        <v>1</v>
      </c>
      <c r="M194">
        <v>1</v>
      </c>
      <c r="N194">
        <v>0</v>
      </c>
      <c r="O194">
        <v>0</v>
      </c>
      <c r="P194">
        <v>1</v>
      </c>
      <c r="V194">
        <v>0.11278961936514349</v>
      </c>
      <c r="W194">
        <v>0.17823119021792189</v>
      </c>
      <c r="X194">
        <f t="shared" si="7"/>
        <v>0.11278961936514349</v>
      </c>
      <c r="Y194">
        <f t="shared" si="8"/>
        <v>0.17823119021792189</v>
      </c>
      <c r="Z194">
        <f t="shared" si="6"/>
        <v>0.29102080958306537</v>
      </c>
      <c r="AA194">
        <f>(Table135[[#This Row],[Survived]]-Z195)^2</f>
        <v>0.40748804209461492</v>
      </c>
    </row>
    <row r="195" spans="1:27" x14ac:dyDescent="0.35">
      <c r="A195">
        <v>0</v>
      </c>
      <c r="B195" t="s">
        <v>9</v>
      </c>
      <c r="C195">
        <v>2</v>
      </c>
      <c r="D195" t="s">
        <v>8</v>
      </c>
      <c r="E195">
        <v>19</v>
      </c>
      <c r="F195" s="2">
        <v>13</v>
      </c>
      <c r="G195">
        <v>0</v>
      </c>
      <c r="H195">
        <v>0</v>
      </c>
      <c r="I195" s="3">
        <v>0.23749999999999999</v>
      </c>
      <c r="J195" s="3">
        <v>1.146128035678238</v>
      </c>
      <c r="K195" s="5">
        <v>0</v>
      </c>
      <c r="L195">
        <v>1</v>
      </c>
      <c r="M195">
        <v>1</v>
      </c>
      <c r="N195">
        <v>0</v>
      </c>
      <c r="O195">
        <v>1</v>
      </c>
      <c r="P195">
        <v>1</v>
      </c>
      <c r="V195">
        <v>0.11442216893170096</v>
      </c>
      <c r="W195">
        <v>0.24722993055117909</v>
      </c>
      <c r="X195">
        <f t="shared" si="7"/>
        <v>0.11442216893170096</v>
      </c>
      <c r="Y195">
        <f t="shared" si="8"/>
        <v>0.24722993055117909</v>
      </c>
      <c r="Z195">
        <f t="shared" si="6"/>
        <v>0.36165209948288002</v>
      </c>
      <c r="AA195">
        <f>(Table135[[#This Row],[Survived]]-Z196)^2</f>
        <v>9.4738364812217327E-2</v>
      </c>
    </row>
    <row r="196" spans="1:27" x14ac:dyDescent="0.35">
      <c r="A196">
        <v>1</v>
      </c>
      <c r="B196" t="s">
        <v>9</v>
      </c>
      <c r="C196">
        <v>3</v>
      </c>
      <c r="D196" t="s">
        <v>10</v>
      </c>
      <c r="E196">
        <v>19</v>
      </c>
      <c r="F196" s="2">
        <v>7.8541999999999996</v>
      </c>
      <c r="G196">
        <v>1</v>
      </c>
      <c r="H196">
        <v>0</v>
      </c>
      <c r="I196" s="3">
        <v>0.23749999999999999</v>
      </c>
      <c r="J196" s="3">
        <v>0.94714932766263737</v>
      </c>
      <c r="K196" s="5">
        <v>0</v>
      </c>
      <c r="L196">
        <v>0</v>
      </c>
      <c r="M196">
        <v>0</v>
      </c>
      <c r="N196">
        <v>1</v>
      </c>
      <c r="O196">
        <v>0</v>
      </c>
      <c r="P196">
        <v>1</v>
      </c>
      <c r="V196">
        <v>0.11664542405704373</v>
      </c>
      <c r="W196">
        <v>0.19115055514381801</v>
      </c>
      <c r="X196">
        <f t="shared" si="7"/>
        <v>0.11664542405704373</v>
      </c>
      <c r="Y196">
        <f t="shared" si="8"/>
        <v>0.19115055514381801</v>
      </c>
      <c r="Z196">
        <f t="shared" si="6"/>
        <v>0.30779597920086177</v>
      </c>
      <c r="AA196">
        <f>(Table135[[#This Row],[Survived]]-Z197)^2</f>
        <v>0.35723975264714147</v>
      </c>
    </row>
    <row r="197" spans="1:27" x14ac:dyDescent="0.35">
      <c r="A197">
        <v>1</v>
      </c>
      <c r="B197" t="s">
        <v>9</v>
      </c>
      <c r="C197">
        <v>2</v>
      </c>
      <c r="D197" t="s">
        <v>8</v>
      </c>
      <c r="E197">
        <v>3</v>
      </c>
      <c r="F197" s="2">
        <v>26</v>
      </c>
      <c r="G197">
        <v>1</v>
      </c>
      <c r="H197">
        <v>1</v>
      </c>
      <c r="I197" s="3">
        <v>3.7499999999999999E-2</v>
      </c>
      <c r="J197" s="3">
        <v>1.4313637641589874</v>
      </c>
      <c r="K197" s="5">
        <v>0</v>
      </c>
      <c r="L197">
        <v>1</v>
      </c>
      <c r="M197">
        <v>0</v>
      </c>
      <c r="N197">
        <v>1</v>
      </c>
      <c r="O197">
        <v>1</v>
      </c>
      <c r="P197">
        <v>1</v>
      </c>
      <c r="V197">
        <v>0.11827797362360119</v>
      </c>
      <c r="W197">
        <v>0.28402665861189835</v>
      </c>
      <c r="X197">
        <f t="shared" si="7"/>
        <v>0.11827797362360119</v>
      </c>
      <c r="Y197">
        <f t="shared" si="8"/>
        <v>0.28402665861189835</v>
      </c>
      <c r="Z197">
        <f t="shared" ref="Z197:Z260" si="9">X197+Y197</f>
        <v>0.40230463223549956</v>
      </c>
      <c r="AA197">
        <f>(Table135[[#This Row],[Survived]]-Z198)^2</f>
        <v>0.54262392695658646</v>
      </c>
    </row>
    <row r="198" spans="1:27" x14ac:dyDescent="0.35">
      <c r="A198">
        <v>1</v>
      </c>
      <c r="B198" t="s">
        <v>11</v>
      </c>
      <c r="C198">
        <v>1</v>
      </c>
      <c r="D198" t="s">
        <v>10</v>
      </c>
      <c r="E198">
        <v>44</v>
      </c>
      <c r="F198" s="2">
        <v>27.720800000000001</v>
      </c>
      <c r="G198">
        <v>0</v>
      </c>
      <c r="H198">
        <v>0</v>
      </c>
      <c r="I198" s="3">
        <v>0.55000000000000004</v>
      </c>
      <c r="J198" s="3">
        <v>1.4581965327411079</v>
      </c>
      <c r="K198" s="5">
        <v>1</v>
      </c>
      <c r="L198">
        <v>0</v>
      </c>
      <c r="M198">
        <v>0</v>
      </c>
      <c r="N198">
        <v>0</v>
      </c>
      <c r="O198">
        <v>0</v>
      </c>
      <c r="P198">
        <v>1</v>
      </c>
      <c r="V198">
        <v>0.1765431785924422</v>
      </c>
      <c r="W198">
        <v>8.6826705978799004E-2</v>
      </c>
      <c r="X198">
        <f t="shared" ref="X198:X261" si="10">IF(V198&lt;0,0,V198)</f>
        <v>0.1765431785924422</v>
      </c>
      <c r="Y198">
        <f t="shared" ref="Y198:Y261" si="11">IF(W198&lt;0,0,W198)</f>
        <v>8.6826705978799004E-2</v>
      </c>
      <c r="Z198">
        <f t="shared" si="9"/>
        <v>0.26336988457124122</v>
      </c>
      <c r="AA198">
        <f>(Table135[[#This Row],[Survived]]-Z199)^2</f>
        <v>0.41352893509982563</v>
      </c>
    </row>
    <row r="199" spans="1:27" x14ac:dyDescent="0.35">
      <c r="A199">
        <v>1</v>
      </c>
      <c r="B199" t="s">
        <v>11</v>
      </c>
      <c r="C199">
        <v>1</v>
      </c>
      <c r="D199" t="s">
        <v>10</v>
      </c>
      <c r="E199">
        <v>58</v>
      </c>
      <c r="F199" s="2">
        <v>146.52080000000001</v>
      </c>
      <c r="G199">
        <v>0</v>
      </c>
      <c r="H199">
        <v>0</v>
      </c>
      <c r="I199" s="3">
        <v>0.72499999999999998</v>
      </c>
      <c r="J199" s="3">
        <v>2.1688532588793175</v>
      </c>
      <c r="K199" s="5">
        <v>1</v>
      </c>
      <c r="L199">
        <v>0</v>
      </c>
      <c r="M199">
        <v>1</v>
      </c>
      <c r="N199">
        <v>0</v>
      </c>
      <c r="O199">
        <v>0</v>
      </c>
      <c r="P199">
        <v>1</v>
      </c>
      <c r="V199">
        <v>0.1765431785924422</v>
      </c>
      <c r="W199">
        <v>0.18039466648019337</v>
      </c>
      <c r="X199">
        <f t="shared" si="10"/>
        <v>0.1765431785924422</v>
      </c>
      <c r="Y199">
        <f t="shared" si="11"/>
        <v>0.18039466648019337</v>
      </c>
      <c r="Z199">
        <f t="shared" si="9"/>
        <v>0.3569378450726356</v>
      </c>
      <c r="AA199">
        <f>(Table135[[#This Row],[Survived]]-Z200)^2</f>
        <v>0.53570082761047322</v>
      </c>
    </row>
    <row r="200" spans="1:27" x14ac:dyDescent="0.35">
      <c r="A200">
        <v>0</v>
      </c>
      <c r="B200" t="s">
        <v>12</v>
      </c>
      <c r="C200">
        <v>3</v>
      </c>
      <c r="D200" t="s">
        <v>8</v>
      </c>
      <c r="F200" s="2">
        <v>7.75</v>
      </c>
      <c r="G200">
        <v>0</v>
      </c>
      <c r="H200">
        <v>0</v>
      </c>
      <c r="I200" s="3">
        <v>0</v>
      </c>
      <c r="J200" s="3">
        <v>0.94200805302231327</v>
      </c>
      <c r="K200" s="5">
        <v>0</v>
      </c>
      <c r="L200">
        <v>0</v>
      </c>
      <c r="M200">
        <v>0</v>
      </c>
      <c r="N200">
        <v>0</v>
      </c>
      <c r="O200">
        <v>1</v>
      </c>
      <c r="P200">
        <v>1</v>
      </c>
      <c r="V200">
        <v>0.11442216893170096</v>
      </c>
      <c r="W200">
        <v>0.15366197004978471</v>
      </c>
      <c r="X200">
        <f t="shared" si="10"/>
        <v>0.11442216893170096</v>
      </c>
      <c r="Y200">
        <f t="shared" si="11"/>
        <v>0.15366197004978471</v>
      </c>
      <c r="Z200">
        <f t="shared" si="9"/>
        <v>0.26808413898148564</v>
      </c>
      <c r="AA200">
        <f>(Table135[[#This Row],[Survived]]-Z201)^2</f>
        <v>0.14863296654629499</v>
      </c>
    </row>
    <row r="201" spans="1:27" x14ac:dyDescent="0.35">
      <c r="A201">
        <v>0</v>
      </c>
      <c r="B201" t="s">
        <v>9</v>
      </c>
      <c r="C201">
        <v>3</v>
      </c>
      <c r="D201" t="s">
        <v>8</v>
      </c>
      <c r="E201">
        <v>42</v>
      </c>
      <c r="F201" s="2">
        <v>8.4041999999999994</v>
      </c>
      <c r="G201">
        <v>0</v>
      </c>
      <c r="H201">
        <v>1</v>
      </c>
      <c r="I201" s="3">
        <v>0.52500000000000002</v>
      </c>
      <c r="J201" s="3">
        <v>0.97332185673243765</v>
      </c>
      <c r="K201" s="5">
        <v>0</v>
      </c>
      <c r="L201">
        <v>0</v>
      </c>
      <c r="M201">
        <v>1</v>
      </c>
      <c r="N201">
        <v>0</v>
      </c>
      <c r="O201">
        <v>1</v>
      </c>
      <c r="P201">
        <v>1</v>
      </c>
      <c r="V201">
        <v>0.11442216893170096</v>
      </c>
      <c r="W201">
        <v>0.27110729368600217</v>
      </c>
      <c r="X201">
        <f t="shared" si="10"/>
        <v>0.11442216893170096</v>
      </c>
      <c r="Y201">
        <f t="shared" si="11"/>
        <v>0.27110729368600217</v>
      </c>
      <c r="Z201">
        <f t="shared" si="9"/>
        <v>0.38552946261770316</v>
      </c>
      <c r="AA201">
        <f>(Table135[[#This Row],[Survived]]-Z202)^2</f>
        <v>8.4693111610382787E-2</v>
      </c>
    </row>
    <row r="202" spans="1:27" x14ac:dyDescent="0.35">
      <c r="A202">
        <v>1</v>
      </c>
      <c r="B202" t="s">
        <v>12</v>
      </c>
      <c r="C202">
        <v>3</v>
      </c>
      <c r="D202" t="s">
        <v>10</v>
      </c>
      <c r="F202" s="2">
        <v>7.75</v>
      </c>
      <c r="G202">
        <v>0</v>
      </c>
      <c r="H202">
        <v>0</v>
      </c>
      <c r="I202" s="3">
        <v>0</v>
      </c>
      <c r="J202" s="3">
        <v>0.94200805302231327</v>
      </c>
      <c r="K202" s="5">
        <v>0</v>
      </c>
      <c r="L202">
        <v>0</v>
      </c>
      <c r="M202">
        <v>1</v>
      </c>
      <c r="N202">
        <v>0</v>
      </c>
      <c r="O202">
        <v>0</v>
      </c>
      <c r="P202">
        <v>1</v>
      </c>
      <c r="V202">
        <v>0.11278961936514349</v>
      </c>
      <c r="W202">
        <v>0.17823119021792189</v>
      </c>
      <c r="X202">
        <f t="shared" si="10"/>
        <v>0.11278961936514349</v>
      </c>
      <c r="Y202">
        <f t="shared" si="11"/>
        <v>0.17823119021792189</v>
      </c>
      <c r="Z202">
        <f t="shared" si="9"/>
        <v>0.29102080958306537</v>
      </c>
      <c r="AA202">
        <f>(Table135[[#This Row],[Survived]]-Z203)^2</f>
        <v>0.50265149244425211</v>
      </c>
    </row>
    <row r="203" spans="1:27" x14ac:dyDescent="0.35">
      <c r="A203">
        <v>0</v>
      </c>
      <c r="B203" t="s">
        <v>9</v>
      </c>
      <c r="C203">
        <v>2</v>
      </c>
      <c r="D203" t="s">
        <v>10</v>
      </c>
      <c r="E203">
        <v>24</v>
      </c>
      <c r="F203" s="2">
        <v>13</v>
      </c>
      <c r="G203">
        <v>0</v>
      </c>
      <c r="H203">
        <v>0</v>
      </c>
      <c r="I203" s="3">
        <v>0.3</v>
      </c>
      <c r="J203" s="3">
        <v>1.146128035678238</v>
      </c>
      <c r="K203" s="5">
        <v>0</v>
      </c>
      <c r="L203">
        <v>1</v>
      </c>
      <c r="M203">
        <v>1</v>
      </c>
      <c r="N203">
        <v>0</v>
      </c>
      <c r="O203">
        <v>0</v>
      </c>
      <c r="P203">
        <v>1</v>
      </c>
      <c r="V203">
        <v>0.11278961936514349</v>
      </c>
      <c r="W203">
        <v>0.17823119021792189</v>
      </c>
      <c r="X203">
        <f t="shared" si="10"/>
        <v>0.11278961936514349</v>
      </c>
      <c r="Y203">
        <f t="shared" si="11"/>
        <v>0.17823119021792189</v>
      </c>
      <c r="Z203">
        <f t="shared" si="9"/>
        <v>0.29102080958306537</v>
      </c>
      <c r="AA203">
        <f>(Table135[[#This Row],[Survived]]-Z204)^2</f>
        <v>0.13079224106037496</v>
      </c>
    </row>
    <row r="204" spans="1:27" x14ac:dyDescent="0.35">
      <c r="A204">
        <v>0</v>
      </c>
      <c r="B204" t="s">
        <v>9</v>
      </c>
      <c r="C204">
        <v>3</v>
      </c>
      <c r="D204" t="s">
        <v>8</v>
      </c>
      <c r="E204">
        <v>28</v>
      </c>
      <c r="F204" s="2">
        <v>9.5</v>
      </c>
      <c r="G204">
        <v>0</v>
      </c>
      <c r="H204">
        <v>0</v>
      </c>
      <c r="I204" s="3">
        <v>0.35</v>
      </c>
      <c r="J204" s="3">
        <v>1.0211892990699381</v>
      </c>
      <c r="K204" s="5">
        <v>0</v>
      </c>
      <c r="L204">
        <v>0</v>
      </c>
      <c r="M204">
        <v>1</v>
      </c>
      <c r="N204">
        <v>0</v>
      </c>
      <c r="O204">
        <v>1</v>
      </c>
      <c r="P204">
        <v>1</v>
      </c>
      <c r="V204">
        <v>0.11442216893170096</v>
      </c>
      <c r="W204">
        <v>0.24722993055117909</v>
      </c>
      <c r="X204">
        <f t="shared" si="10"/>
        <v>0.11442216893170096</v>
      </c>
      <c r="Y204">
        <f t="shared" si="11"/>
        <v>0.24722993055117909</v>
      </c>
      <c r="Z204">
        <f t="shared" si="9"/>
        <v>0.36165209948288002</v>
      </c>
      <c r="AA204">
        <f>(Table135[[#This Row],[Survived]]-Z205)^2</f>
        <v>0.21394849174656894</v>
      </c>
    </row>
    <row r="205" spans="1:27" x14ac:dyDescent="0.35">
      <c r="A205">
        <v>0</v>
      </c>
      <c r="B205" t="s">
        <v>9</v>
      </c>
      <c r="C205">
        <v>3</v>
      </c>
      <c r="D205" t="s">
        <v>8</v>
      </c>
      <c r="F205" s="2">
        <v>69.55</v>
      </c>
      <c r="G205">
        <v>8</v>
      </c>
      <c r="H205">
        <v>2</v>
      </c>
      <c r="I205" s="3">
        <v>0</v>
      </c>
      <c r="J205" s="3">
        <v>1.8484970180903666</v>
      </c>
      <c r="K205" s="5">
        <v>0</v>
      </c>
      <c r="L205">
        <v>0</v>
      </c>
      <c r="M205">
        <v>0</v>
      </c>
      <c r="N205">
        <v>1</v>
      </c>
      <c r="O205">
        <v>1</v>
      </c>
      <c r="P205">
        <v>1</v>
      </c>
      <c r="V205">
        <v>0.14526860646690284</v>
      </c>
      <c r="W205">
        <v>0.31727705803182416</v>
      </c>
      <c r="X205">
        <f t="shared" si="10"/>
        <v>0.14526860646690284</v>
      </c>
      <c r="Y205">
        <f t="shared" si="11"/>
        <v>0.31727705803182416</v>
      </c>
      <c r="Z205">
        <f t="shared" si="9"/>
        <v>0.46254566449872703</v>
      </c>
      <c r="AA205">
        <f>(Table135[[#This Row],[Survived]]-Z206)^2</f>
        <v>0.13079224106037496</v>
      </c>
    </row>
    <row r="206" spans="1:27" x14ac:dyDescent="0.35">
      <c r="A206">
        <v>0</v>
      </c>
      <c r="B206" t="s">
        <v>9</v>
      </c>
      <c r="C206">
        <v>3</v>
      </c>
      <c r="D206" t="s">
        <v>8</v>
      </c>
      <c r="E206">
        <v>34</v>
      </c>
      <c r="F206" s="2">
        <v>6.4958</v>
      </c>
      <c r="G206">
        <v>0</v>
      </c>
      <c r="H206">
        <v>0</v>
      </c>
      <c r="I206" s="3">
        <v>0.42499999999999999</v>
      </c>
      <c r="J206" s="3">
        <v>0.87481799035902574</v>
      </c>
      <c r="K206" s="5">
        <v>0</v>
      </c>
      <c r="L206">
        <v>0</v>
      </c>
      <c r="M206">
        <v>1</v>
      </c>
      <c r="N206">
        <v>0</v>
      </c>
      <c r="O206">
        <v>1</v>
      </c>
      <c r="P206">
        <v>1</v>
      </c>
      <c r="V206">
        <v>0.11442216893170096</v>
      </c>
      <c r="W206">
        <v>0.24722993055117909</v>
      </c>
      <c r="X206">
        <f t="shared" si="10"/>
        <v>0.11442216893170096</v>
      </c>
      <c r="Y206">
        <f t="shared" si="11"/>
        <v>0.24722993055117909</v>
      </c>
      <c r="Z206">
        <f t="shared" si="9"/>
        <v>0.36165209948288002</v>
      </c>
      <c r="AA206">
        <f>(Table135[[#This Row],[Survived]]-Z207)^2</f>
        <v>0.13079224106037496</v>
      </c>
    </row>
    <row r="207" spans="1:27" x14ac:dyDescent="0.35">
      <c r="A207">
        <v>0</v>
      </c>
      <c r="B207" t="s">
        <v>11</v>
      </c>
      <c r="C207">
        <v>3</v>
      </c>
      <c r="D207" t="s">
        <v>8</v>
      </c>
      <c r="E207">
        <v>45.5</v>
      </c>
      <c r="F207" s="2">
        <v>7.2249999999999996</v>
      </c>
      <c r="G207">
        <v>0</v>
      </c>
      <c r="H207">
        <v>0</v>
      </c>
      <c r="I207" s="3">
        <v>0.56874999999999998</v>
      </c>
      <c r="J207" s="3">
        <v>0.91513590662201194</v>
      </c>
      <c r="K207" s="5">
        <v>0</v>
      </c>
      <c r="L207">
        <v>0</v>
      </c>
      <c r="M207">
        <v>1</v>
      </c>
      <c r="N207">
        <v>0</v>
      </c>
      <c r="O207">
        <v>1</v>
      </c>
      <c r="P207">
        <v>1</v>
      </c>
      <c r="V207">
        <v>0.11442216893170096</v>
      </c>
      <c r="W207">
        <v>0.24722993055117909</v>
      </c>
      <c r="X207">
        <f t="shared" si="10"/>
        <v>0.11442216893170096</v>
      </c>
      <c r="Y207">
        <f t="shared" si="11"/>
        <v>0.24722993055117909</v>
      </c>
      <c r="Z207">
        <f t="shared" si="9"/>
        <v>0.36165209948288002</v>
      </c>
      <c r="AA207">
        <f>(Table135[[#This Row],[Survived]]-Z208)^2</f>
        <v>0.13079224106037496</v>
      </c>
    </row>
    <row r="208" spans="1:27" x14ac:dyDescent="0.35">
      <c r="A208">
        <v>1</v>
      </c>
      <c r="B208" t="s">
        <v>9</v>
      </c>
      <c r="C208">
        <v>3</v>
      </c>
      <c r="D208" t="s">
        <v>8</v>
      </c>
      <c r="E208">
        <v>18</v>
      </c>
      <c r="F208" s="2">
        <v>8.0500000000000007</v>
      </c>
      <c r="G208">
        <v>0</v>
      </c>
      <c r="H208">
        <v>0</v>
      </c>
      <c r="I208" s="3">
        <v>0.22500000000000001</v>
      </c>
      <c r="J208" s="3">
        <v>0.9566485792052033</v>
      </c>
      <c r="K208" s="5">
        <v>0</v>
      </c>
      <c r="L208">
        <v>0</v>
      </c>
      <c r="M208">
        <v>1</v>
      </c>
      <c r="N208">
        <v>0</v>
      </c>
      <c r="O208">
        <v>1</v>
      </c>
      <c r="P208">
        <v>1</v>
      </c>
      <c r="V208">
        <v>0.11442216893170096</v>
      </c>
      <c r="W208">
        <v>0.24722993055117909</v>
      </c>
      <c r="X208">
        <f t="shared" si="10"/>
        <v>0.11442216893170096</v>
      </c>
      <c r="Y208">
        <f t="shared" si="11"/>
        <v>0.24722993055117909</v>
      </c>
      <c r="Z208">
        <f t="shared" si="9"/>
        <v>0.36165209948288002</v>
      </c>
      <c r="AA208">
        <f>(Table135[[#This Row],[Survived]]-Z209)^2</f>
        <v>0.453631167236968</v>
      </c>
    </row>
    <row r="209" spans="1:27" x14ac:dyDescent="0.35">
      <c r="A209">
        <v>0</v>
      </c>
      <c r="B209" t="s">
        <v>9</v>
      </c>
      <c r="C209">
        <v>3</v>
      </c>
      <c r="D209" t="s">
        <v>10</v>
      </c>
      <c r="E209">
        <v>2</v>
      </c>
      <c r="F209" s="2">
        <v>10.4625</v>
      </c>
      <c r="G209">
        <v>0</v>
      </c>
      <c r="H209">
        <v>1</v>
      </c>
      <c r="I209" s="3">
        <v>2.5000000000000001E-2</v>
      </c>
      <c r="J209" s="3">
        <v>1.0592793486780776</v>
      </c>
      <c r="K209" s="5">
        <v>0</v>
      </c>
      <c r="L209">
        <v>0</v>
      </c>
      <c r="M209">
        <v>0</v>
      </c>
      <c r="N209">
        <v>1</v>
      </c>
      <c r="O209">
        <v>0</v>
      </c>
      <c r="P209">
        <v>1</v>
      </c>
      <c r="V209">
        <v>0.11278961936514349</v>
      </c>
      <c r="W209">
        <v>0.213688913095055</v>
      </c>
      <c r="X209">
        <f t="shared" si="10"/>
        <v>0.11278961936514349</v>
      </c>
      <c r="Y209">
        <f t="shared" si="11"/>
        <v>0.213688913095055</v>
      </c>
      <c r="Z209">
        <f t="shared" si="9"/>
        <v>0.32647853246019848</v>
      </c>
      <c r="AA209">
        <f>(Table135[[#This Row],[Survived]]-Z210)^2</f>
        <v>7.4681383888371519E-2</v>
      </c>
    </row>
    <row r="210" spans="1:27" x14ac:dyDescent="0.35">
      <c r="A210">
        <v>0</v>
      </c>
      <c r="B210" t="s">
        <v>9</v>
      </c>
      <c r="C210">
        <v>3</v>
      </c>
      <c r="D210" t="s">
        <v>8</v>
      </c>
      <c r="E210">
        <v>32</v>
      </c>
      <c r="F210" s="2">
        <v>15.85</v>
      </c>
      <c r="G210">
        <v>1</v>
      </c>
      <c r="H210">
        <v>0</v>
      </c>
      <c r="I210" s="3">
        <v>0.4</v>
      </c>
      <c r="J210" s="3">
        <v>1.2265999052073575</v>
      </c>
      <c r="K210" s="5">
        <v>0</v>
      </c>
      <c r="L210">
        <v>0</v>
      </c>
      <c r="M210">
        <v>0</v>
      </c>
      <c r="N210">
        <v>0</v>
      </c>
      <c r="O210">
        <v>1</v>
      </c>
      <c r="P210">
        <v>1</v>
      </c>
      <c r="V210">
        <v>0.11827797362360119</v>
      </c>
      <c r="W210">
        <v>0.15500097523337084</v>
      </c>
      <c r="X210">
        <f t="shared" si="10"/>
        <v>0.11827797362360119</v>
      </c>
      <c r="Y210">
        <f t="shared" si="11"/>
        <v>0.15500097523337084</v>
      </c>
      <c r="Z210">
        <f t="shared" si="9"/>
        <v>0.27327894885697201</v>
      </c>
      <c r="AA210">
        <f>(Table135[[#This Row],[Survived]]-Z211)^2</f>
        <v>0.13930246861928319</v>
      </c>
    </row>
    <row r="211" spans="1:27" x14ac:dyDescent="0.35">
      <c r="A211">
        <v>1</v>
      </c>
      <c r="B211" t="s">
        <v>11</v>
      </c>
      <c r="C211">
        <v>3</v>
      </c>
      <c r="D211" t="s">
        <v>8</v>
      </c>
      <c r="E211">
        <v>26</v>
      </c>
      <c r="F211" s="2">
        <v>18.787500000000001</v>
      </c>
      <c r="G211">
        <v>0</v>
      </c>
      <c r="H211">
        <v>0</v>
      </c>
      <c r="I211" s="3">
        <v>0.32500000000000001</v>
      </c>
      <c r="J211" s="3">
        <v>1.2963909278704124</v>
      </c>
      <c r="K211" s="5">
        <v>0</v>
      </c>
      <c r="L211">
        <v>0</v>
      </c>
      <c r="M211">
        <v>0</v>
      </c>
      <c r="N211">
        <v>1</v>
      </c>
      <c r="O211">
        <v>1</v>
      </c>
      <c r="P211">
        <v>1</v>
      </c>
      <c r="V211">
        <v>0.11442216893170096</v>
      </c>
      <c r="W211">
        <v>0.25881029029348912</v>
      </c>
      <c r="X211">
        <f t="shared" si="10"/>
        <v>0.11442216893170096</v>
      </c>
      <c r="Y211">
        <f t="shared" si="11"/>
        <v>0.25881029029348912</v>
      </c>
      <c r="Z211">
        <f t="shared" si="9"/>
        <v>0.37323245922519011</v>
      </c>
      <c r="AA211">
        <f>(Table135[[#This Row],[Survived]]-Z212)^2</f>
        <v>0.50265149244425211</v>
      </c>
    </row>
    <row r="212" spans="1:27" x14ac:dyDescent="0.35">
      <c r="A212">
        <v>1</v>
      </c>
      <c r="B212" t="s">
        <v>12</v>
      </c>
      <c r="C212">
        <v>3</v>
      </c>
      <c r="D212" t="s">
        <v>10</v>
      </c>
      <c r="E212">
        <v>16</v>
      </c>
      <c r="F212" s="2">
        <v>7.75</v>
      </c>
      <c r="G212">
        <v>0</v>
      </c>
      <c r="H212">
        <v>0</v>
      </c>
      <c r="I212" s="3">
        <v>0.2</v>
      </c>
      <c r="J212" s="3">
        <v>0.94200805302231327</v>
      </c>
      <c r="K212" s="5">
        <v>0</v>
      </c>
      <c r="L212">
        <v>0</v>
      </c>
      <c r="M212">
        <v>1</v>
      </c>
      <c r="N212">
        <v>0</v>
      </c>
      <c r="O212">
        <v>0</v>
      </c>
      <c r="P212">
        <v>1</v>
      </c>
      <c r="V212">
        <v>0.11278961936514349</v>
      </c>
      <c r="W212">
        <v>0.17823119021792189</v>
      </c>
      <c r="X212">
        <f t="shared" si="10"/>
        <v>0.11278961936514349</v>
      </c>
      <c r="Y212">
        <f t="shared" si="11"/>
        <v>0.17823119021792189</v>
      </c>
      <c r="Z212">
        <f t="shared" si="9"/>
        <v>0.29102080958306537</v>
      </c>
      <c r="AA212">
        <f>(Table135[[#This Row],[Survived]]-Z213)^2</f>
        <v>0.32767709523618893</v>
      </c>
    </row>
    <row r="213" spans="1:27" x14ac:dyDescent="0.35">
      <c r="A213">
        <v>1</v>
      </c>
      <c r="B213" t="s">
        <v>11</v>
      </c>
      <c r="C213">
        <v>1</v>
      </c>
      <c r="D213" t="s">
        <v>8</v>
      </c>
      <c r="E213">
        <v>40</v>
      </c>
      <c r="F213" s="2">
        <v>31</v>
      </c>
      <c r="G213">
        <v>0</v>
      </c>
      <c r="H213">
        <v>0</v>
      </c>
      <c r="I213" s="3">
        <v>0.5</v>
      </c>
      <c r="J213" s="3">
        <v>1.505149978319906</v>
      </c>
      <c r="K213" s="5">
        <v>1</v>
      </c>
      <c r="L213">
        <v>0</v>
      </c>
      <c r="M213">
        <v>1</v>
      </c>
      <c r="N213">
        <v>0</v>
      </c>
      <c r="O213">
        <v>1</v>
      </c>
      <c r="P213">
        <v>1</v>
      </c>
      <c r="V213">
        <v>0.17817572815899968</v>
      </c>
      <c r="W213">
        <v>0.24939340681345054</v>
      </c>
      <c r="X213">
        <f t="shared" si="10"/>
        <v>0.17817572815899968</v>
      </c>
      <c r="Y213">
        <f t="shared" si="11"/>
        <v>0.24939340681345054</v>
      </c>
      <c r="Z213">
        <f t="shared" si="9"/>
        <v>0.42756913497245019</v>
      </c>
      <c r="AA213">
        <f>(Table135[[#This Row],[Survived]]-Z214)^2</f>
        <v>0.40748804209461492</v>
      </c>
    </row>
    <row r="214" spans="1:27" x14ac:dyDescent="0.35">
      <c r="A214">
        <v>0</v>
      </c>
      <c r="B214" t="s">
        <v>9</v>
      </c>
      <c r="C214">
        <v>3</v>
      </c>
      <c r="D214" t="s">
        <v>8</v>
      </c>
      <c r="E214">
        <v>24</v>
      </c>
      <c r="F214" s="2">
        <v>7.05</v>
      </c>
      <c r="G214">
        <v>0</v>
      </c>
      <c r="H214">
        <v>0</v>
      </c>
      <c r="I214" s="3">
        <v>0.3</v>
      </c>
      <c r="J214" s="3">
        <v>0.90579588036786851</v>
      </c>
      <c r="K214" s="5">
        <v>0</v>
      </c>
      <c r="L214">
        <v>0</v>
      </c>
      <c r="M214">
        <v>1</v>
      </c>
      <c r="N214">
        <v>0</v>
      </c>
      <c r="O214">
        <v>1</v>
      </c>
      <c r="P214">
        <v>1</v>
      </c>
      <c r="V214">
        <v>0.11442216893170096</v>
      </c>
      <c r="W214">
        <v>0.24722993055117909</v>
      </c>
      <c r="X214">
        <f t="shared" si="10"/>
        <v>0.11442216893170096</v>
      </c>
      <c r="Y214">
        <f t="shared" si="11"/>
        <v>0.24722993055117909</v>
      </c>
      <c r="Z214">
        <f t="shared" si="9"/>
        <v>0.36165209948288002</v>
      </c>
      <c r="AA214">
        <f>(Table135[[#This Row],[Survived]]-Z215)^2</f>
        <v>8.4693111610382787E-2</v>
      </c>
    </row>
    <row r="215" spans="1:27" x14ac:dyDescent="0.35">
      <c r="A215">
        <v>1</v>
      </c>
      <c r="B215" t="s">
        <v>9</v>
      </c>
      <c r="C215">
        <v>2</v>
      </c>
      <c r="D215" t="s">
        <v>10</v>
      </c>
      <c r="E215">
        <v>35</v>
      </c>
      <c r="F215" s="2">
        <v>21</v>
      </c>
      <c r="G215">
        <v>0</v>
      </c>
      <c r="H215">
        <v>0</v>
      </c>
      <c r="I215" s="3">
        <v>0.4375</v>
      </c>
      <c r="J215" s="3">
        <v>1.3424226808222062</v>
      </c>
      <c r="K215" s="5">
        <v>0</v>
      </c>
      <c r="L215">
        <v>1</v>
      </c>
      <c r="M215">
        <v>1</v>
      </c>
      <c r="N215">
        <v>0</v>
      </c>
      <c r="O215">
        <v>0</v>
      </c>
      <c r="P215">
        <v>1</v>
      </c>
      <c r="V215">
        <v>0.11278961936514349</v>
      </c>
      <c r="W215">
        <v>0.17823119021792189</v>
      </c>
      <c r="X215">
        <f t="shared" si="10"/>
        <v>0.11278961936514349</v>
      </c>
      <c r="Y215">
        <f t="shared" si="11"/>
        <v>0.17823119021792189</v>
      </c>
      <c r="Z215">
        <f t="shared" si="9"/>
        <v>0.29102080958306537</v>
      </c>
      <c r="AA215">
        <f>(Table135[[#This Row],[Survived]]-Z216)^2</f>
        <v>0.53570082761047322</v>
      </c>
    </row>
    <row r="216" spans="1:27" x14ac:dyDescent="0.35">
      <c r="A216">
        <v>0</v>
      </c>
      <c r="B216" t="s">
        <v>9</v>
      </c>
      <c r="C216">
        <v>3</v>
      </c>
      <c r="D216" t="s">
        <v>8</v>
      </c>
      <c r="E216">
        <v>22</v>
      </c>
      <c r="F216" s="2">
        <v>7.25</v>
      </c>
      <c r="G216">
        <v>0</v>
      </c>
      <c r="H216">
        <v>0</v>
      </c>
      <c r="I216" s="3">
        <v>0.27500000000000002</v>
      </c>
      <c r="J216" s="3">
        <v>0.91645394854992512</v>
      </c>
      <c r="K216" s="5">
        <v>0</v>
      </c>
      <c r="L216">
        <v>0</v>
      </c>
      <c r="M216">
        <v>0</v>
      </c>
      <c r="N216">
        <v>0</v>
      </c>
      <c r="O216">
        <v>1</v>
      </c>
      <c r="P216">
        <v>1</v>
      </c>
      <c r="V216">
        <v>0.11442216893170096</v>
      </c>
      <c r="W216">
        <v>0.15366197004978471</v>
      </c>
      <c r="X216">
        <f t="shared" si="10"/>
        <v>0.11442216893170096</v>
      </c>
      <c r="Y216">
        <f t="shared" si="11"/>
        <v>0.15366197004978471</v>
      </c>
      <c r="Z216">
        <f t="shared" si="9"/>
        <v>0.26808413898148564</v>
      </c>
      <c r="AA216">
        <f>(Table135[[#This Row],[Survived]]-Z217)^2</f>
        <v>0.13930246861928319</v>
      </c>
    </row>
    <row r="217" spans="1:27" x14ac:dyDescent="0.35">
      <c r="A217">
        <v>0</v>
      </c>
      <c r="B217" t="s">
        <v>9</v>
      </c>
      <c r="C217">
        <v>2</v>
      </c>
      <c r="D217" t="s">
        <v>8</v>
      </c>
      <c r="E217">
        <v>30</v>
      </c>
      <c r="F217" s="2">
        <v>13</v>
      </c>
      <c r="G217">
        <v>0</v>
      </c>
      <c r="H217">
        <v>0</v>
      </c>
      <c r="I217" s="3">
        <v>0.375</v>
      </c>
      <c r="J217" s="3">
        <v>1.146128035678238</v>
      </c>
      <c r="K217" s="5">
        <v>0</v>
      </c>
      <c r="L217">
        <v>1</v>
      </c>
      <c r="M217">
        <v>0</v>
      </c>
      <c r="N217">
        <v>1</v>
      </c>
      <c r="O217">
        <v>1</v>
      </c>
      <c r="P217">
        <v>1</v>
      </c>
      <c r="V217">
        <v>0.11442216893170096</v>
      </c>
      <c r="W217">
        <v>0.25881029029348912</v>
      </c>
      <c r="X217">
        <f t="shared" si="10"/>
        <v>0.11442216893170096</v>
      </c>
      <c r="Y217">
        <f t="shared" si="11"/>
        <v>0.25881029029348912</v>
      </c>
      <c r="Z217">
        <f t="shared" si="9"/>
        <v>0.37323245922519011</v>
      </c>
      <c r="AA217">
        <f>(Table135[[#This Row],[Survived]]-Z218)^2</f>
        <v>0.13457665490578549</v>
      </c>
    </row>
    <row r="218" spans="1:27" x14ac:dyDescent="0.35">
      <c r="A218">
        <v>0</v>
      </c>
      <c r="B218" t="s">
        <v>12</v>
      </c>
      <c r="C218">
        <v>3</v>
      </c>
      <c r="D218" t="s">
        <v>8</v>
      </c>
      <c r="F218" s="2">
        <v>7.75</v>
      </c>
      <c r="G218">
        <v>1</v>
      </c>
      <c r="H218">
        <v>0</v>
      </c>
      <c r="I218" s="3">
        <v>0</v>
      </c>
      <c r="J218" s="3">
        <v>0.94200805302231327</v>
      </c>
      <c r="K218" s="5">
        <v>0</v>
      </c>
      <c r="L218">
        <v>0</v>
      </c>
      <c r="M218">
        <v>1</v>
      </c>
      <c r="N218">
        <v>0</v>
      </c>
      <c r="O218">
        <v>1</v>
      </c>
      <c r="P218">
        <v>1</v>
      </c>
      <c r="V218">
        <v>0.11827797362360119</v>
      </c>
      <c r="W218">
        <v>0.24856893573476521</v>
      </c>
      <c r="X218">
        <f t="shared" si="10"/>
        <v>0.11827797362360119</v>
      </c>
      <c r="Y218">
        <f t="shared" si="11"/>
        <v>0.24856893573476521</v>
      </c>
      <c r="Z218">
        <f t="shared" si="9"/>
        <v>0.36684690935836639</v>
      </c>
      <c r="AA218">
        <f>(Table135[[#This Row],[Survived]]-Z219)^2</f>
        <v>0.13114005977977555</v>
      </c>
    </row>
    <row r="219" spans="1:27" x14ac:dyDescent="0.35">
      <c r="A219">
        <v>1</v>
      </c>
      <c r="B219" t="s">
        <v>11</v>
      </c>
      <c r="C219">
        <v>1</v>
      </c>
      <c r="D219" t="s">
        <v>10</v>
      </c>
      <c r="E219">
        <v>31</v>
      </c>
      <c r="F219" s="2">
        <v>113.27500000000001</v>
      </c>
      <c r="G219">
        <v>1</v>
      </c>
      <c r="H219">
        <v>0</v>
      </c>
      <c r="I219" s="3">
        <v>0.38750000000000001</v>
      </c>
      <c r="J219" s="3">
        <v>2.0579512299613683</v>
      </c>
      <c r="K219" s="5">
        <v>1</v>
      </c>
      <c r="L219">
        <v>0</v>
      </c>
      <c r="M219">
        <v>1</v>
      </c>
      <c r="N219">
        <v>0</v>
      </c>
      <c r="O219">
        <v>0</v>
      </c>
      <c r="P219">
        <v>1</v>
      </c>
      <c r="V219">
        <v>0.18039898328434245</v>
      </c>
      <c r="W219">
        <v>0.18173367166377949</v>
      </c>
      <c r="X219">
        <f t="shared" si="10"/>
        <v>0.18039898328434245</v>
      </c>
      <c r="Y219">
        <f t="shared" si="11"/>
        <v>0.18173367166377949</v>
      </c>
      <c r="Z219">
        <f t="shared" si="9"/>
        <v>0.36213265494812197</v>
      </c>
      <c r="AA219">
        <f>(Table135[[#This Row],[Survived]]-Z220)^2</f>
        <v>0.48636512902633372</v>
      </c>
    </row>
    <row r="220" spans="1:27" x14ac:dyDescent="0.35">
      <c r="A220">
        <v>1</v>
      </c>
      <c r="B220" t="s">
        <v>9</v>
      </c>
      <c r="C220">
        <v>3</v>
      </c>
      <c r="D220" t="s">
        <v>10</v>
      </c>
      <c r="E220">
        <v>27</v>
      </c>
      <c r="F220" s="2">
        <v>7.9249999999999998</v>
      </c>
      <c r="G220">
        <v>0</v>
      </c>
      <c r="H220">
        <v>0</v>
      </c>
      <c r="I220" s="3">
        <v>0.33750000000000002</v>
      </c>
      <c r="J220" s="3">
        <v>0.95060822478423079</v>
      </c>
      <c r="K220" s="5">
        <v>0</v>
      </c>
      <c r="L220">
        <v>0</v>
      </c>
      <c r="M220">
        <v>0</v>
      </c>
      <c r="N220">
        <v>1</v>
      </c>
      <c r="O220">
        <v>0</v>
      </c>
      <c r="P220">
        <v>1</v>
      </c>
      <c r="V220">
        <v>0.11278961936514349</v>
      </c>
      <c r="W220">
        <v>0.18981154996023192</v>
      </c>
      <c r="X220">
        <f t="shared" si="10"/>
        <v>0.11278961936514349</v>
      </c>
      <c r="Y220">
        <f t="shared" si="11"/>
        <v>0.18981154996023192</v>
      </c>
      <c r="Z220">
        <f t="shared" si="9"/>
        <v>0.3026011693253754</v>
      </c>
      <c r="AA220">
        <f>(Table135[[#This Row],[Survived]]-Z221)^2</f>
        <v>0.40088283618905268</v>
      </c>
    </row>
    <row r="221" spans="1:27" x14ac:dyDescent="0.35">
      <c r="A221">
        <v>0</v>
      </c>
      <c r="B221" t="s">
        <v>9</v>
      </c>
      <c r="C221">
        <v>2</v>
      </c>
      <c r="D221" t="s">
        <v>8</v>
      </c>
      <c r="E221">
        <v>42</v>
      </c>
      <c r="F221" s="2">
        <v>27</v>
      </c>
      <c r="G221">
        <v>1</v>
      </c>
      <c r="H221">
        <v>0</v>
      </c>
      <c r="I221" s="3">
        <v>0.52500000000000002</v>
      </c>
      <c r="J221" s="3">
        <v>1.4471580313422192</v>
      </c>
      <c r="K221" s="5">
        <v>0</v>
      </c>
      <c r="L221">
        <v>1</v>
      </c>
      <c r="M221">
        <v>1</v>
      </c>
      <c r="N221">
        <v>0</v>
      </c>
      <c r="O221">
        <v>1</v>
      </c>
      <c r="P221">
        <v>1</v>
      </c>
      <c r="V221">
        <v>0.11827797362360119</v>
      </c>
      <c r="W221">
        <v>0.24856893573476521</v>
      </c>
      <c r="X221">
        <f t="shared" si="10"/>
        <v>0.11827797362360119</v>
      </c>
      <c r="Y221">
        <f t="shared" si="11"/>
        <v>0.24856893573476521</v>
      </c>
      <c r="Z221">
        <f t="shared" si="9"/>
        <v>0.36684690935836639</v>
      </c>
      <c r="AA221">
        <f>(Table135[[#This Row],[Survived]]-Z222)^2</f>
        <v>0.1274046252450968</v>
      </c>
    </row>
    <row r="222" spans="1:27" x14ac:dyDescent="0.35">
      <c r="A222">
        <v>1</v>
      </c>
      <c r="B222" t="s">
        <v>11</v>
      </c>
      <c r="C222">
        <v>1</v>
      </c>
      <c r="D222" t="s">
        <v>10</v>
      </c>
      <c r="E222">
        <v>32</v>
      </c>
      <c r="F222" s="2">
        <v>76.291700000000006</v>
      </c>
      <c r="G222">
        <v>0</v>
      </c>
      <c r="H222">
        <v>0</v>
      </c>
      <c r="I222" s="3">
        <v>0.4</v>
      </c>
      <c r="J222" s="3">
        <v>1.8881328595362299</v>
      </c>
      <c r="K222" s="5">
        <v>1</v>
      </c>
      <c r="L222">
        <v>0</v>
      </c>
      <c r="M222">
        <v>1</v>
      </c>
      <c r="N222">
        <v>0</v>
      </c>
      <c r="O222">
        <v>0</v>
      </c>
      <c r="P222">
        <v>1</v>
      </c>
      <c r="V222">
        <v>0.1765431785924422</v>
      </c>
      <c r="W222">
        <v>0.18039466648019337</v>
      </c>
      <c r="X222">
        <f t="shared" si="10"/>
        <v>0.1765431785924422</v>
      </c>
      <c r="Y222">
        <f t="shared" si="11"/>
        <v>0.18039466648019337</v>
      </c>
      <c r="Z222">
        <f t="shared" si="9"/>
        <v>0.3569378450726356</v>
      </c>
      <c r="AA222">
        <f>(Table135[[#This Row],[Survived]]-Z223)^2</f>
        <v>0.40748804209461492</v>
      </c>
    </row>
    <row r="223" spans="1:27" x14ac:dyDescent="0.35">
      <c r="A223">
        <v>0</v>
      </c>
      <c r="B223" t="s">
        <v>9</v>
      </c>
      <c r="C223">
        <v>2</v>
      </c>
      <c r="D223" t="s">
        <v>8</v>
      </c>
      <c r="E223">
        <v>30</v>
      </c>
      <c r="F223" s="2">
        <v>10.5</v>
      </c>
      <c r="G223">
        <v>0</v>
      </c>
      <c r="H223">
        <v>0</v>
      </c>
      <c r="I223" s="3">
        <v>0.375</v>
      </c>
      <c r="J223" s="3">
        <v>1.0606978403536116</v>
      </c>
      <c r="K223" s="5">
        <v>0</v>
      </c>
      <c r="L223">
        <v>1</v>
      </c>
      <c r="M223">
        <v>1</v>
      </c>
      <c r="N223">
        <v>0</v>
      </c>
      <c r="O223">
        <v>1</v>
      </c>
      <c r="P223">
        <v>1</v>
      </c>
      <c r="V223">
        <v>0.11442216893170096</v>
      </c>
      <c r="W223">
        <v>0.24722993055117909</v>
      </c>
      <c r="X223">
        <f t="shared" si="10"/>
        <v>0.11442216893170096</v>
      </c>
      <c r="Y223">
        <f t="shared" si="11"/>
        <v>0.24722993055117909</v>
      </c>
      <c r="Z223">
        <f t="shared" si="9"/>
        <v>0.36165209948288002</v>
      </c>
      <c r="AA223">
        <f>(Table135[[#This Row],[Survived]]-Z224)^2</f>
        <v>0.13079224106037496</v>
      </c>
    </row>
    <row r="224" spans="1:27" x14ac:dyDescent="0.35">
      <c r="A224">
        <v>1</v>
      </c>
      <c r="B224" t="s">
        <v>9</v>
      </c>
      <c r="C224">
        <v>3</v>
      </c>
      <c r="D224" t="s">
        <v>8</v>
      </c>
      <c r="E224">
        <v>16</v>
      </c>
      <c r="F224" s="2">
        <v>8.0500000000000007</v>
      </c>
      <c r="G224">
        <v>0</v>
      </c>
      <c r="H224">
        <v>0</v>
      </c>
      <c r="I224" s="3">
        <v>0.2</v>
      </c>
      <c r="J224" s="3">
        <v>0.9566485792052033</v>
      </c>
      <c r="K224" s="5">
        <v>0</v>
      </c>
      <c r="L224">
        <v>0</v>
      </c>
      <c r="M224">
        <v>1</v>
      </c>
      <c r="N224">
        <v>0</v>
      </c>
      <c r="O224">
        <v>1</v>
      </c>
      <c r="P224">
        <v>1</v>
      </c>
      <c r="V224">
        <v>0.11442216893170096</v>
      </c>
      <c r="W224">
        <v>0.24722993055117909</v>
      </c>
      <c r="X224">
        <f t="shared" si="10"/>
        <v>0.11442216893170096</v>
      </c>
      <c r="Y224">
        <f t="shared" si="11"/>
        <v>0.24722993055117909</v>
      </c>
      <c r="Z224">
        <f t="shared" si="9"/>
        <v>0.36165209948288002</v>
      </c>
      <c r="AA224">
        <f>(Table135[[#This Row],[Survived]]-Z225)^2</f>
        <v>0.40748804209461492</v>
      </c>
    </row>
    <row r="225" spans="1:27" x14ac:dyDescent="0.35">
      <c r="A225">
        <v>0</v>
      </c>
      <c r="B225" t="s">
        <v>9</v>
      </c>
      <c r="C225">
        <v>2</v>
      </c>
      <c r="D225" t="s">
        <v>8</v>
      </c>
      <c r="E225">
        <v>27</v>
      </c>
      <c r="F225" s="2">
        <v>13</v>
      </c>
      <c r="G225">
        <v>0</v>
      </c>
      <c r="H225">
        <v>0</v>
      </c>
      <c r="I225" s="3">
        <v>0.33750000000000002</v>
      </c>
      <c r="J225" s="3">
        <v>1.146128035678238</v>
      </c>
      <c r="K225" s="5">
        <v>0</v>
      </c>
      <c r="L225">
        <v>1</v>
      </c>
      <c r="M225">
        <v>1</v>
      </c>
      <c r="N225">
        <v>0</v>
      </c>
      <c r="O225">
        <v>1</v>
      </c>
      <c r="P225">
        <v>1</v>
      </c>
      <c r="V225">
        <v>0.11442216893170096</v>
      </c>
      <c r="W225">
        <v>0.24722993055117909</v>
      </c>
      <c r="X225">
        <f t="shared" si="10"/>
        <v>0.11442216893170096</v>
      </c>
      <c r="Y225">
        <f t="shared" si="11"/>
        <v>0.24722993055117909</v>
      </c>
      <c r="Z225">
        <f t="shared" si="9"/>
        <v>0.36165209948288002</v>
      </c>
      <c r="AA225">
        <f>(Table135[[#This Row],[Survived]]-Z226)^2</f>
        <v>0.13079224106037496</v>
      </c>
    </row>
    <row r="226" spans="1:27" x14ac:dyDescent="0.35">
      <c r="A226">
        <v>0</v>
      </c>
      <c r="B226" t="s">
        <v>9</v>
      </c>
      <c r="C226">
        <v>3</v>
      </c>
      <c r="D226" t="s">
        <v>8</v>
      </c>
      <c r="E226">
        <v>51</v>
      </c>
      <c r="F226" s="2">
        <v>8.0500000000000007</v>
      </c>
      <c r="G226">
        <v>0</v>
      </c>
      <c r="H226">
        <v>0</v>
      </c>
      <c r="I226" s="3">
        <v>0.63749999999999996</v>
      </c>
      <c r="J226" s="3">
        <v>0.9566485792052033</v>
      </c>
      <c r="K226" s="5">
        <v>0</v>
      </c>
      <c r="L226">
        <v>0</v>
      </c>
      <c r="M226">
        <v>1</v>
      </c>
      <c r="N226">
        <v>0</v>
      </c>
      <c r="O226">
        <v>1</v>
      </c>
      <c r="P226">
        <v>1</v>
      </c>
      <c r="V226">
        <v>0.11442216893170096</v>
      </c>
      <c r="W226">
        <v>0.24722993055117909</v>
      </c>
      <c r="X226">
        <f t="shared" si="10"/>
        <v>0.11442216893170096</v>
      </c>
      <c r="Y226">
        <f t="shared" si="11"/>
        <v>0.24722993055117909</v>
      </c>
      <c r="Z226">
        <f t="shared" si="9"/>
        <v>0.36165209948288002</v>
      </c>
      <c r="AA226">
        <f>(Table135[[#This Row],[Survived]]-Z227)^2</f>
        <v>0.13079224106037496</v>
      </c>
    </row>
    <row r="227" spans="1:27" x14ac:dyDescent="0.35">
      <c r="A227">
        <v>0</v>
      </c>
      <c r="B227" t="s">
        <v>9</v>
      </c>
      <c r="C227">
        <v>3</v>
      </c>
      <c r="D227" t="s">
        <v>8</v>
      </c>
      <c r="F227" s="2">
        <v>7.8958000000000004</v>
      </c>
      <c r="G227">
        <v>0</v>
      </c>
      <c r="H227">
        <v>0</v>
      </c>
      <c r="I227" s="3">
        <v>0</v>
      </c>
      <c r="J227" s="3">
        <v>0.94918501031343461</v>
      </c>
      <c r="K227" s="5">
        <v>0</v>
      </c>
      <c r="L227">
        <v>0</v>
      </c>
      <c r="M227">
        <v>1</v>
      </c>
      <c r="N227">
        <v>0</v>
      </c>
      <c r="O227">
        <v>1</v>
      </c>
      <c r="P227">
        <v>1</v>
      </c>
      <c r="V227">
        <v>0.11442216893170096</v>
      </c>
      <c r="W227">
        <v>0.24722993055117909</v>
      </c>
      <c r="X227">
        <f t="shared" si="10"/>
        <v>0.11442216893170096</v>
      </c>
      <c r="Y227">
        <f t="shared" si="11"/>
        <v>0.24722993055117909</v>
      </c>
      <c r="Z227">
        <f t="shared" si="9"/>
        <v>0.36165209948288002</v>
      </c>
      <c r="AA227">
        <f>(Table135[[#This Row],[Survived]]-Z228)^2</f>
        <v>0.18728463196034789</v>
      </c>
    </row>
    <row r="228" spans="1:27" x14ac:dyDescent="0.35">
      <c r="A228">
        <v>1</v>
      </c>
      <c r="B228" t="s">
        <v>9</v>
      </c>
      <c r="C228">
        <v>1</v>
      </c>
      <c r="D228" t="s">
        <v>8</v>
      </c>
      <c r="E228">
        <v>38</v>
      </c>
      <c r="F228" s="2">
        <v>90</v>
      </c>
      <c r="G228">
        <v>1</v>
      </c>
      <c r="H228">
        <v>0</v>
      </c>
      <c r="I228" s="3">
        <v>0.47499999999999998</v>
      </c>
      <c r="J228" s="3">
        <v>1.9590413923210936</v>
      </c>
      <c r="K228" s="5">
        <v>1</v>
      </c>
      <c r="L228">
        <v>0</v>
      </c>
      <c r="M228">
        <v>1</v>
      </c>
      <c r="N228">
        <v>0</v>
      </c>
      <c r="O228">
        <v>1</v>
      </c>
      <c r="P228">
        <v>1</v>
      </c>
      <c r="V228">
        <v>0.1820315328508999</v>
      </c>
      <c r="W228">
        <v>0.25073241199703666</v>
      </c>
      <c r="X228">
        <f t="shared" si="10"/>
        <v>0.1820315328508999</v>
      </c>
      <c r="Y228">
        <f t="shared" si="11"/>
        <v>0.25073241199703666</v>
      </c>
      <c r="Z228">
        <f t="shared" si="9"/>
        <v>0.43276394484793657</v>
      </c>
      <c r="AA228">
        <f>(Table135[[#This Row],[Survived]]-Z229)^2</f>
        <v>0.40748804209461492</v>
      </c>
    </row>
    <row r="229" spans="1:27" x14ac:dyDescent="0.35">
      <c r="A229">
        <v>0</v>
      </c>
      <c r="B229" t="s">
        <v>9</v>
      </c>
      <c r="C229">
        <v>3</v>
      </c>
      <c r="D229" t="s">
        <v>8</v>
      </c>
      <c r="E229">
        <v>22</v>
      </c>
      <c r="F229" s="2">
        <v>9.35</v>
      </c>
      <c r="G229">
        <v>0</v>
      </c>
      <c r="H229">
        <v>0</v>
      </c>
      <c r="I229" s="3">
        <v>0.27500000000000002</v>
      </c>
      <c r="J229" s="3">
        <v>1.0149403497929366</v>
      </c>
      <c r="K229" s="5">
        <v>0</v>
      </c>
      <c r="L229">
        <v>0</v>
      </c>
      <c r="M229">
        <v>1</v>
      </c>
      <c r="N229">
        <v>0</v>
      </c>
      <c r="O229">
        <v>1</v>
      </c>
      <c r="P229">
        <v>1</v>
      </c>
      <c r="V229">
        <v>0.11442216893170096</v>
      </c>
      <c r="W229">
        <v>0.24722993055117909</v>
      </c>
      <c r="X229">
        <f t="shared" si="10"/>
        <v>0.11442216893170096</v>
      </c>
      <c r="Y229">
        <f t="shared" si="11"/>
        <v>0.24722993055117909</v>
      </c>
      <c r="Z229">
        <f t="shared" si="9"/>
        <v>0.36165209948288002</v>
      </c>
      <c r="AA229">
        <f>(Table135[[#This Row],[Survived]]-Z230)^2</f>
        <v>0.13079224106037496</v>
      </c>
    </row>
    <row r="230" spans="1:27" x14ac:dyDescent="0.35">
      <c r="A230">
        <v>1</v>
      </c>
      <c r="B230" t="s">
        <v>9</v>
      </c>
      <c r="C230">
        <v>2</v>
      </c>
      <c r="D230" t="s">
        <v>8</v>
      </c>
      <c r="E230">
        <v>19</v>
      </c>
      <c r="F230" s="2">
        <v>10.5</v>
      </c>
      <c r="G230">
        <v>0</v>
      </c>
      <c r="H230">
        <v>0</v>
      </c>
      <c r="I230" s="3">
        <v>0.23749999999999999</v>
      </c>
      <c r="J230" s="3">
        <v>1.0606978403536116</v>
      </c>
      <c r="K230" s="5">
        <v>0</v>
      </c>
      <c r="L230">
        <v>1</v>
      </c>
      <c r="M230">
        <v>1</v>
      </c>
      <c r="N230">
        <v>0</v>
      </c>
      <c r="O230">
        <v>1</v>
      </c>
      <c r="P230">
        <v>1</v>
      </c>
      <c r="V230">
        <v>0.11442216893170096</v>
      </c>
      <c r="W230">
        <v>0.24722993055117909</v>
      </c>
      <c r="X230">
        <f t="shared" si="10"/>
        <v>0.11442216893170096</v>
      </c>
      <c r="Y230">
        <f t="shared" si="11"/>
        <v>0.24722993055117909</v>
      </c>
      <c r="Z230">
        <f t="shared" si="9"/>
        <v>0.36165209948288002</v>
      </c>
      <c r="AA230">
        <f>(Table135[[#This Row],[Survived]]-Z231)^2</f>
        <v>0.40748804209461492</v>
      </c>
    </row>
    <row r="231" spans="1:27" x14ac:dyDescent="0.35">
      <c r="A231">
        <v>0</v>
      </c>
      <c r="B231" t="s">
        <v>9</v>
      </c>
      <c r="C231">
        <v>3</v>
      </c>
      <c r="D231" t="s">
        <v>8</v>
      </c>
      <c r="E231">
        <v>20.5</v>
      </c>
      <c r="F231" s="2">
        <v>7.25</v>
      </c>
      <c r="G231">
        <v>0</v>
      </c>
      <c r="H231">
        <v>0</v>
      </c>
      <c r="I231" s="3">
        <v>0.25624999999999998</v>
      </c>
      <c r="J231" s="3">
        <v>0.91645394854992512</v>
      </c>
      <c r="K231" s="5">
        <v>0</v>
      </c>
      <c r="L231">
        <v>0</v>
      </c>
      <c r="M231">
        <v>1</v>
      </c>
      <c r="N231">
        <v>0</v>
      </c>
      <c r="O231">
        <v>1</v>
      </c>
      <c r="P231">
        <v>1</v>
      </c>
      <c r="V231">
        <v>0.11442216893170096</v>
      </c>
      <c r="W231">
        <v>0.24722993055117909</v>
      </c>
      <c r="X231">
        <f t="shared" si="10"/>
        <v>0.11442216893170096</v>
      </c>
      <c r="Y231">
        <f t="shared" si="11"/>
        <v>0.24722993055117909</v>
      </c>
      <c r="Z231">
        <f t="shared" si="9"/>
        <v>0.36165209948288002</v>
      </c>
      <c r="AA231">
        <f>(Table135[[#This Row],[Survived]]-Z232)^2</f>
        <v>0.13079224106037496</v>
      </c>
    </row>
    <row r="232" spans="1:27" x14ac:dyDescent="0.35">
      <c r="A232">
        <v>0</v>
      </c>
      <c r="B232" t="s">
        <v>9</v>
      </c>
      <c r="C232">
        <v>2</v>
      </c>
      <c r="D232" t="s">
        <v>8</v>
      </c>
      <c r="E232">
        <v>18</v>
      </c>
      <c r="F232" s="2">
        <v>13</v>
      </c>
      <c r="G232">
        <v>0</v>
      </c>
      <c r="H232">
        <v>0</v>
      </c>
      <c r="I232" s="3">
        <v>0.22500000000000001</v>
      </c>
      <c r="J232" s="3">
        <v>1.146128035678238</v>
      </c>
      <c r="K232" s="5">
        <v>0</v>
      </c>
      <c r="L232">
        <v>1</v>
      </c>
      <c r="M232">
        <v>1</v>
      </c>
      <c r="N232">
        <v>0</v>
      </c>
      <c r="O232">
        <v>1</v>
      </c>
      <c r="P232">
        <v>1</v>
      </c>
      <c r="V232">
        <v>0.11442216893170096</v>
      </c>
      <c r="W232">
        <v>0.24722993055117909</v>
      </c>
      <c r="X232">
        <f t="shared" si="10"/>
        <v>0.11442216893170096</v>
      </c>
      <c r="Y232">
        <f t="shared" si="11"/>
        <v>0.24722993055117909</v>
      </c>
      <c r="Z232">
        <f t="shared" si="9"/>
        <v>0.36165209948288002</v>
      </c>
      <c r="AA232">
        <f>(Table135[[#This Row],[Survived]]-Z233)^2</f>
        <v>0.10921875045229212</v>
      </c>
    </row>
    <row r="233" spans="1:27" x14ac:dyDescent="0.35">
      <c r="A233">
        <v>0</v>
      </c>
      <c r="B233" t="s">
        <v>9</v>
      </c>
      <c r="C233">
        <v>3</v>
      </c>
      <c r="D233" t="s">
        <v>10</v>
      </c>
      <c r="F233" s="2">
        <v>25.466699999999999</v>
      </c>
      <c r="G233">
        <v>3</v>
      </c>
      <c r="H233">
        <v>1</v>
      </c>
      <c r="I233" s="3">
        <v>0</v>
      </c>
      <c r="J233" s="3">
        <v>1.4226997946774695</v>
      </c>
      <c r="K233" s="5">
        <v>0</v>
      </c>
      <c r="L233">
        <v>0</v>
      </c>
      <c r="M233">
        <v>1</v>
      </c>
      <c r="N233">
        <v>0</v>
      </c>
      <c r="O233">
        <v>0</v>
      </c>
      <c r="P233">
        <v>1</v>
      </c>
      <c r="V233">
        <v>0.1243570334408442</v>
      </c>
      <c r="W233">
        <v>0.20612556890350331</v>
      </c>
      <c r="X233">
        <f t="shared" si="10"/>
        <v>0.1243570334408442</v>
      </c>
      <c r="Y233">
        <f t="shared" si="11"/>
        <v>0.20612556890350331</v>
      </c>
      <c r="Z233">
        <f t="shared" si="9"/>
        <v>0.33048260234434751</v>
      </c>
      <c r="AA233">
        <f>(Table135[[#This Row],[Survived]]-Z234)^2</f>
        <v>0.13114005977977555</v>
      </c>
    </row>
    <row r="234" spans="1:27" x14ac:dyDescent="0.35">
      <c r="A234">
        <v>1</v>
      </c>
      <c r="B234" t="s">
        <v>9</v>
      </c>
      <c r="C234">
        <v>1</v>
      </c>
      <c r="D234" t="s">
        <v>10</v>
      </c>
      <c r="E234">
        <v>35</v>
      </c>
      <c r="F234" s="2">
        <v>83.474999999999994</v>
      </c>
      <c r="G234">
        <v>1</v>
      </c>
      <c r="H234">
        <v>0</v>
      </c>
      <c r="I234" s="3">
        <v>0.4375</v>
      </c>
      <c r="J234" s="3">
        <v>1.9267282004469339</v>
      </c>
      <c r="K234" s="5">
        <v>1</v>
      </c>
      <c r="L234">
        <v>0</v>
      </c>
      <c r="M234">
        <v>1</v>
      </c>
      <c r="N234">
        <v>0</v>
      </c>
      <c r="O234">
        <v>0</v>
      </c>
      <c r="P234">
        <v>1</v>
      </c>
      <c r="V234">
        <v>0.18039898328434245</v>
      </c>
      <c r="W234">
        <v>0.18173367166377949</v>
      </c>
      <c r="X234">
        <f t="shared" si="10"/>
        <v>0.18039898328434245</v>
      </c>
      <c r="Y234">
        <f t="shared" si="11"/>
        <v>0.18173367166377949</v>
      </c>
      <c r="Z234">
        <f t="shared" si="9"/>
        <v>0.36213265494812197</v>
      </c>
      <c r="AA234">
        <f>(Table135[[#This Row],[Survived]]-Z235)^2</f>
        <v>0.40748804209461492</v>
      </c>
    </row>
    <row r="235" spans="1:27" x14ac:dyDescent="0.35">
      <c r="A235">
        <v>0</v>
      </c>
      <c r="B235" t="s">
        <v>9</v>
      </c>
      <c r="C235">
        <v>3</v>
      </c>
      <c r="D235" t="s">
        <v>8</v>
      </c>
      <c r="E235">
        <v>29</v>
      </c>
      <c r="F235" s="2">
        <v>7.7750000000000004</v>
      </c>
      <c r="G235">
        <v>0</v>
      </c>
      <c r="H235">
        <v>0</v>
      </c>
      <c r="I235" s="3">
        <v>0.36249999999999999</v>
      </c>
      <c r="J235" s="3">
        <v>0.94324712513786169</v>
      </c>
      <c r="K235" s="5">
        <v>0</v>
      </c>
      <c r="L235">
        <v>0</v>
      </c>
      <c r="M235">
        <v>1</v>
      </c>
      <c r="N235">
        <v>0</v>
      </c>
      <c r="O235">
        <v>1</v>
      </c>
      <c r="P235">
        <v>1</v>
      </c>
      <c r="V235">
        <v>0.11442216893170096</v>
      </c>
      <c r="W235">
        <v>0.24722993055117909</v>
      </c>
      <c r="X235">
        <f t="shared" si="10"/>
        <v>0.11442216893170096</v>
      </c>
      <c r="Y235">
        <f t="shared" si="11"/>
        <v>0.24722993055117909</v>
      </c>
      <c r="Z235">
        <f t="shared" si="9"/>
        <v>0.36165209948288002</v>
      </c>
      <c r="AA235">
        <f>(Table135[[#This Row],[Survived]]-Z236)^2</f>
        <v>0.13079224106037496</v>
      </c>
    </row>
    <row r="236" spans="1:27" x14ac:dyDescent="0.35">
      <c r="A236">
        <v>0</v>
      </c>
      <c r="B236" t="s">
        <v>9</v>
      </c>
      <c r="C236">
        <v>2</v>
      </c>
      <c r="D236" t="s">
        <v>8</v>
      </c>
      <c r="E236">
        <v>59</v>
      </c>
      <c r="F236" s="2">
        <v>13.5</v>
      </c>
      <c r="G236">
        <v>0</v>
      </c>
      <c r="H236">
        <v>0</v>
      </c>
      <c r="I236" s="3">
        <v>0.73750000000000004</v>
      </c>
      <c r="J236" s="3">
        <v>1.1613680022349748</v>
      </c>
      <c r="K236" s="5">
        <v>0</v>
      </c>
      <c r="L236">
        <v>1</v>
      </c>
      <c r="M236">
        <v>1</v>
      </c>
      <c r="N236">
        <v>0</v>
      </c>
      <c r="O236">
        <v>1</v>
      </c>
      <c r="P236">
        <v>1</v>
      </c>
      <c r="V236">
        <v>0.11442216893170096</v>
      </c>
      <c r="W236">
        <v>0.24722993055117909</v>
      </c>
      <c r="X236">
        <f t="shared" si="10"/>
        <v>0.11442216893170096</v>
      </c>
      <c r="Y236">
        <f t="shared" si="11"/>
        <v>0.24722993055117909</v>
      </c>
      <c r="Z236">
        <f t="shared" si="9"/>
        <v>0.36165209948288002</v>
      </c>
      <c r="AA236">
        <f>(Table135[[#This Row],[Survived]]-Z237)^2</f>
        <v>0.12927963648033783</v>
      </c>
    </row>
    <row r="237" spans="1:27" x14ac:dyDescent="0.35">
      <c r="A237">
        <v>1</v>
      </c>
      <c r="B237" t="s">
        <v>9</v>
      </c>
      <c r="C237">
        <v>3</v>
      </c>
      <c r="D237" t="s">
        <v>10</v>
      </c>
      <c r="E237">
        <v>5</v>
      </c>
      <c r="F237" s="2">
        <v>31.387499999999999</v>
      </c>
      <c r="G237">
        <v>4</v>
      </c>
      <c r="H237">
        <v>2</v>
      </c>
      <c r="I237" s="3">
        <v>6.25E-2</v>
      </c>
      <c r="J237" s="3">
        <v>1.5103774259938814</v>
      </c>
      <c r="K237" s="5">
        <v>0</v>
      </c>
      <c r="L237">
        <v>0</v>
      </c>
      <c r="M237">
        <v>1</v>
      </c>
      <c r="N237">
        <v>0</v>
      </c>
      <c r="O237">
        <v>0</v>
      </c>
      <c r="P237">
        <v>1</v>
      </c>
      <c r="V237">
        <v>0.12821283813274442</v>
      </c>
      <c r="W237">
        <v>0.23134193722191251</v>
      </c>
      <c r="X237">
        <f t="shared" si="10"/>
        <v>0.12821283813274442</v>
      </c>
      <c r="Y237">
        <f t="shared" si="11"/>
        <v>0.23134193722191251</v>
      </c>
      <c r="Z237">
        <f t="shared" si="9"/>
        <v>0.35955477535465696</v>
      </c>
      <c r="AA237">
        <f>(Table135[[#This Row],[Survived]]-Z238)^2</f>
        <v>0.40748804209461492</v>
      </c>
    </row>
    <row r="238" spans="1:27" x14ac:dyDescent="0.35">
      <c r="A238">
        <v>0</v>
      </c>
      <c r="B238" t="s">
        <v>9</v>
      </c>
      <c r="C238">
        <v>2</v>
      </c>
      <c r="D238" t="s">
        <v>8</v>
      </c>
      <c r="E238">
        <v>24</v>
      </c>
      <c r="F238" s="2">
        <v>10.5</v>
      </c>
      <c r="G238">
        <v>0</v>
      </c>
      <c r="H238">
        <v>0</v>
      </c>
      <c r="I238" s="3">
        <v>0.3</v>
      </c>
      <c r="J238" s="3">
        <v>1.0606978403536116</v>
      </c>
      <c r="K238" s="5">
        <v>0</v>
      </c>
      <c r="L238">
        <v>1</v>
      </c>
      <c r="M238">
        <v>1</v>
      </c>
      <c r="N238">
        <v>0</v>
      </c>
      <c r="O238">
        <v>1</v>
      </c>
      <c r="P238">
        <v>1</v>
      </c>
      <c r="V238">
        <v>0.11442216893170096</v>
      </c>
      <c r="W238">
        <v>0.24722993055117909</v>
      </c>
      <c r="X238">
        <f t="shared" si="10"/>
        <v>0.11442216893170096</v>
      </c>
      <c r="Y238">
        <f t="shared" si="11"/>
        <v>0.24722993055117909</v>
      </c>
      <c r="Z238">
        <f t="shared" si="9"/>
        <v>0.36165209948288002</v>
      </c>
      <c r="AA238">
        <f>(Table135[[#This Row],[Survived]]-Z239)^2</f>
        <v>8.4693111610382787E-2</v>
      </c>
    </row>
    <row r="239" spans="1:27" x14ac:dyDescent="0.35">
      <c r="A239">
        <v>0</v>
      </c>
      <c r="B239" t="s">
        <v>9</v>
      </c>
      <c r="C239">
        <v>3</v>
      </c>
      <c r="D239" t="s">
        <v>10</v>
      </c>
      <c r="F239" s="2">
        <v>7.55</v>
      </c>
      <c r="G239">
        <v>0</v>
      </c>
      <c r="H239">
        <v>0</v>
      </c>
      <c r="I239" s="3">
        <v>0</v>
      </c>
      <c r="J239" s="3">
        <v>0.9319661147281727</v>
      </c>
      <c r="K239" s="5">
        <v>0</v>
      </c>
      <c r="L239">
        <v>0</v>
      </c>
      <c r="M239">
        <v>1</v>
      </c>
      <c r="N239">
        <v>0</v>
      </c>
      <c r="O239">
        <v>0</v>
      </c>
      <c r="P239">
        <v>1</v>
      </c>
      <c r="V239">
        <v>0.11278961936514349</v>
      </c>
      <c r="W239">
        <v>0.17823119021792189</v>
      </c>
      <c r="X239">
        <f t="shared" si="10"/>
        <v>0.11278961936514349</v>
      </c>
      <c r="Y239">
        <f t="shared" si="11"/>
        <v>0.17823119021792189</v>
      </c>
      <c r="Z239">
        <f t="shared" si="9"/>
        <v>0.29102080958306537</v>
      </c>
      <c r="AA239">
        <f>(Table135[[#This Row],[Survived]]-Z240)^2</f>
        <v>0.13457665490578549</v>
      </c>
    </row>
    <row r="240" spans="1:27" x14ac:dyDescent="0.35">
      <c r="A240">
        <v>0</v>
      </c>
      <c r="B240" t="s">
        <v>9</v>
      </c>
      <c r="C240">
        <v>2</v>
      </c>
      <c r="D240" t="s">
        <v>8</v>
      </c>
      <c r="E240">
        <v>44</v>
      </c>
      <c r="F240" s="2">
        <v>26</v>
      </c>
      <c r="G240">
        <v>1</v>
      </c>
      <c r="H240">
        <v>0</v>
      </c>
      <c r="I240" s="3">
        <v>0.55000000000000004</v>
      </c>
      <c r="J240" s="3">
        <v>1.4313637641589874</v>
      </c>
      <c r="K240" s="5">
        <v>0</v>
      </c>
      <c r="L240">
        <v>1</v>
      </c>
      <c r="M240">
        <v>1</v>
      </c>
      <c r="N240">
        <v>0</v>
      </c>
      <c r="O240">
        <v>1</v>
      </c>
      <c r="P240">
        <v>1</v>
      </c>
      <c r="V240">
        <v>0.11827797362360119</v>
      </c>
      <c r="W240">
        <v>0.24856893573476521</v>
      </c>
      <c r="X240">
        <f t="shared" si="10"/>
        <v>0.11827797362360119</v>
      </c>
      <c r="Y240">
        <f t="shared" si="11"/>
        <v>0.24856893573476521</v>
      </c>
      <c r="Z240">
        <f t="shared" si="9"/>
        <v>0.36684690935836639</v>
      </c>
      <c r="AA240">
        <f>(Table135[[#This Row],[Survived]]-Z241)^2</f>
        <v>0.11476886369229188</v>
      </c>
    </row>
    <row r="241" spans="1:27" x14ac:dyDescent="0.35">
      <c r="A241">
        <v>1</v>
      </c>
      <c r="B241" t="s">
        <v>9</v>
      </c>
      <c r="C241">
        <v>2</v>
      </c>
      <c r="D241" t="s">
        <v>10</v>
      </c>
      <c r="E241">
        <v>8</v>
      </c>
      <c r="F241" s="2">
        <v>26.25</v>
      </c>
      <c r="G241">
        <v>0</v>
      </c>
      <c r="H241">
        <v>2</v>
      </c>
      <c r="I241" s="3">
        <v>0.1</v>
      </c>
      <c r="J241" s="3">
        <v>1.4353665066126613</v>
      </c>
      <c r="K241" s="5">
        <v>0</v>
      </c>
      <c r="L241">
        <v>1</v>
      </c>
      <c r="M241">
        <v>1</v>
      </c>
      <c r="N241">
        <v>0</v>
      </c>
      <c r="O241">
        <v>0</v>
      </c>
      <c r="P241">
        <v>1</v>
      </c>
      <c r="V241">
        <v>0.11278961936514349</v>
      </c>
      <c r="W241">
        <v>0.22598591648756808</v>
      </c>
      <c r="X241">
        <f t="shared" si="10"/>
        <v>0.11278961936514349</v>
      </c>
      <c r="Y241">
        <f t="shared" si="11"/>
        <v>0.22598591648756808</v>
      </c>
      <c r="Z241">
        <f t="shared" si="9"/>
        <v>0.33877553585271158</v>
      </c>
      <c r="AA241">
        <f>(Table135[[#This Row],[Survived]]-Z242)^2</f>
        <v>0.39283755016890298</v>
      </c>
    </row>
    <row r="242" spans="1:27" x14ac:dyDescent="0.35">
      <c r="A242">
        <v>0</v>
      </c>
      <c r="B242" t="s">
        <v>9</v>
      </c>
      <c r="C242">
        <v>2</v>
      </c>
      <c r="D242" t="s">
        <v>8</v>
      </c>
      <c r="E242">
        <v>19</v>
      </c>
      <c r="F242" s="2">
        <v>10.5</v>
      </c>
      <c r="G242">
        <v>0</v>
      </c>
      <c r="H242">
        <v>0</v>
      </c>
      <c r="I242" s="3">
        <v>0.23749999999999999</v>
      </c>
      <c r="J242" s="3">
        <v>1.0606978403536116</v>
      </c>
      <c r="K242" s="5">
        <v>0</v>
      </c>
      <c r="L242">
        <v>1</v>
      </c>
      <c r="M242">
        <v>0</v>
      </c>
      <c r="N242">
        <v>1</v>
      </c>
      <c r="O242">
        <v>1</v>
      </c>
      <c r="P242">
        <v>1</v>
      </c>
      <c r="V242">
        <v>0.11442216893170096</v>
      </c>
      <c r="W242">
        <v>0.25881029029348912</v>
      </c>
      <c r="X242">
        <f t="shared" si="10"/>
        <v>0.11442216893170096</v>
      </c>
      <c r="Y242">
        <f t="shared" si="11"/>
        <v>0.25881029029348912</v>
      </c>
      <c r="Z242">
        <f t="shared" si="9"/>
        <v>0.37323245922519011</v>
      </c>
      <c r="AA242">
        <f>(Table135[[#This Row],[Survived]]-Z243)^2</f>
        <v>7.1869105573444517E-2</v>
      </c>
    </row>
    <row r="243" spans="1:27" x14ac:dyDescent="0.35">
      <c r="A243">
        <v>0</v>
      </c>
      <c r="B243" t="s">
        <v>9</v>
      </c>
      <c r="C243">
        <v>2</v>
      </c>
      <c r="D243" t="s">
        <v>8</v>
      </c>
      <c r="E243">
        <v>33</v>
      </c>
      <c r="F243" s="2">
        <v>12.275</v>
      </c>
      <c r="G243">
        <v>0</v>
      </c>
      <c r="H243">
        <v>0</v>
      </c>
      <c r="I243" s="3">
        <v>0.41249999999999998</v>
      </c>
      <c r="J243" s="3">
        <v>1.1230345297535067</v>
      </c>
      <c r="K243" s="5">
        <v>0</v>
      </c>
      <c r="L243">
        <v>1</v>
      </c>
      <c r="M243">
        <v>0</v>
      </c>
      <c r="N243">
        <v>0</v>
      </c>
      <c r="O243">
        <v>1</v>
      </c>
      <c r="P243">
        <v>1</v>
      </c>
      <c r="V243">
        <v>0.11442216893170096</v>
      </c>
      <c r="W243">
        <v>0.15366197004978471</v>
      </c>
      <c r="X243">
        <f t="shared" si="10"/>
        <v>0.11442216893170096</v>
      </c>
      <c r="Y243">
        <f t="shared" si="11"/>
        <v>0.15366197004978471</v>
      </c>
      <c r="Z243">
        <f t="shared" si="9"/>
        <v>0.26808413898148564</v>
      </c>
      <c r="AA243">
        <f>(Table135[[#This Row],[Survived]]-Z244)^2</f>
        <v>8.774369321121353E-2</v>
      </c>
    </row>
    <row r="244" spans="1:27" x14ac:dyDescent="0.35">
      <c r="A244">
        <v>0</v>
      </c>
      <c r="B244" t="s">
        <v>11</v>
      </c>
      <c r="C244">
        <v>3</v>
      </c>
      <c r="D244" t="s">
        <v>10</v>
      </c>
      <c r="F244" s="2">
        <v>14.4542</v>
      </c>
      <c r="G244">
        <v>1</v>
      </c>
      <c r="H244">
        <v>0</v>
      </c>
      <c r="I244" s="3">
        <v>0</v>
      </c>
      <c r="J244" s="3">
        <v>1.1890465283525415</v>
      </c>
      <c r="K244" s="5">
        <v>0</v>
      </c>
      <c r="L244">
        <v>0</v>
      </c>
      <c r="M244">
        <v>1</v>
      </c>
      <c r="N244">
        <v>0</v>
      </c>
      <c r="O244">
        <v>0</v>
      </c>
      <c r="P244">
        <v>1</v>
      </c>
      <c r="V244">
        <v>0.11664542405704373</v>
      </c>
      <c r="W244">
        <v>0.17957019540150801</v>
      </c>
      <c r="X244">
        <f t="shared" si="10"/>
        <v>0.11664542405704373</v>
      </c>
      <c r="Y244">
        <f t="shared" si="11"/>
        <v>0.17957019540150801</v>
      </c>
      <c r="Z244">
        <f t="shared" si="9"/>
        <v>0.29621561945855174</v>
      </c>
      <c r="AA244">
        <f>(Table135[[#This Row],[Survived]]-Z245)^2</f>
        <v>8.774369321121353E-2</v>
      </c>
    </row>
    <row r="245" spans="1:27" x14ac:dyDescent="0.35">
      <c r="A245">
        <v>1</v>
      </c>
      <c r="B245" t="s">
        <v>12</v>
      </c>
      <c r="C245">
        <v>3</v>
      </c>
      <c r="D245" t="s">
        <v>10</v>
      </c>
      <c r="F245" s="2">
        <v>15.5</v>
      </c>
      <c r="G245">
        <v>1</v>
      </c>
      <c r="H245">
        <v>0</v>
      </c>
      <c r="I245" s="3">
        <v>0</v>
      </c>
      <c r="J245" s="3">
        <v>1.2174839442139063</v>
      </c>
      <c r="K245" s="5">
        <v>0</v>
      </c>
      <c r="L245">
        <v>0</v>
      </c>
      <c r="M245">
        <v>1</v>
      </c>
      <c r="N245">
        <v>0</v>
      </c>
      <c r="O245">
        <v>0</v>
      </c>
      <c r="P245">
        <v>1</v>
      </c>
      <c r="V245">
        <v>0.11664542405704373</v>
      </c>
      <c r="W245">
        <v>0.17957019540150801</v>
      </c>
      <c r="X245">
        <f t="shared" si="10"/>
        <v>0.11664542405704373</v>
      </c>
      <c r="Y245">
        <f t="shared" si="11"/>
        <v>0.17957019540150801</v>
      </c>
      <c r="Z245">
        <f t="shared" si="9"/>
        <v>0.29621561945855174</v>
      </c>
      <c r="AA245">
        <f>(Table135[[#This Row],[Survived]]-Z246)^2</f>
        <v>0.39283755016890298</v>
      </c>
    </row>
    <row r="246" spans="1:27" x14ac:dyDescent="0.35">
      <c r="A246">
        <v>0</v>
      </c>
      <c r="B246" t="s">
        <v>9</v>
      </c>
      <c r="C246">
        <v>2</v>
      </c>
      <c r="D246" t="s">
        <v>8</v>
      </c>
      <c r="E246">
        <v>29</v>
      </c>
      <c r="F246" s="2">
        <v>10.5</v>
      </c>
      <c r="G246">
        <v>0</v>
      </c>
      <c r="H246">
        <v>0</v>
      </c>
      <c r="I246" s="3">
        <v>0.36249999999999999</v>
      </c>
      <c r="J246" s="3">
        <v>1.0606978403536116</v>
      </c>
      <c r="K246" s="5">
        <v>0</v>
      </c>
      <c r="L246">
        <v>1</v>
      </c>
      <c r="M246">
        <v>0</v>
      </c>
      <c r="N246">
        <v>1</v>
      </c>
      <c r="O246">
        <v>1</v>
      </c>
      <c r="P246">
        <v>1</v>
      </c>
      <c r="V246">
        <v>0.11442216893170096</v>
      </c>
      <c r="W246">
        <v>0.25881029029348912</v>
      </c>
      <c r="X246">
        <f t="shared" si="10"/>
        <v>0.11442216893170096</v>
      </c>
      <c r="Y246">
        <f t="shared" si="11"/>
        <v>0.25881029029348912</v>
      </c>
      <c r="Z246">
        <f t="shared" si="9"/>
        <v>0.37323245922519011</v>
      </c>
      <c r="AA246">
        <f>(Table135[[#This Row],[Survived]]-Z247)^2</f>
        <v>7.1869105573444517E-2</v>
      </c>
    </row>
    <row r="247" spans="1:27" x14ac:dyDescent="0.35">
      <c r="A247">
        <v>0</v>
      </c>
      <c r="B247" t="s">
        <v>9</v>
      </c>
      <c r="C247">
        <v>3</v>
      </c>
      <c r="D247" t="s">
        <v>8</v>
      </c>
      <c r="E247">
        <v>22</v>
      </c>
      <c r="F247" s="2">
        <v>7.125</v>
      </c>
      <c r="G247">
        <v>0</v>
      </c>
      <c r="H247">
        <v>0</v>
      </c>
      <c r="I247" s="3">
        <v>0.27500000000000002</v>
      </c>
      <c r="J247" s="3">
        <v>0.90982336965091204</v>
      </c>
      <c r="K247" s="5">
        <v>0</v>
      </c>
      <c r="L247">
        <v>0</v>
      </c>
      <c r="M247">
        <v>0</v>
      </c>
      <c r="N247">
        <v>0</v>
      </c>
      <c r="O247">
        <v>1</v>
      </c>
      <c r="P247">
        <v>1</v>
      </c>
      <c r="V247">
        <v>0.11442216893170096</v>
      </c>
      <c r="W247">
        <v>0.15366197004978471</v>
      </c>
      <c r="X247">
        <f t="shared" si="10"/>
        <v>0.11442216893170096</v>
      </c>
      <c r="Y247">
        <f t="shared" si="11"/>
        <v>0.15366197004978471</v>
      </c>
      <c r="Z247">
        <f t="shared" si="9"/>
        <v>0.26808413898148564</v>
      </c>
      <c r="AA247">
        <f>(Table135[[#This Row],[Survived]]-Z248)^2</f>
        <v>0.13079224106037496</v>
      </c>
    </row>
    <row r="248" spans="1:27" x14ac:dyDescent="0.35">
      <c r="A248">
        <v>0</v>
      </c>
      <c r="B248" t="s">
        <v>11</v>
      </c>
      <c r="C248">
        <v>3</v>
      </c>
      <c r="D248" t="s">
        <v>8</v>
      </c>
      <c r="E248">
        <v>30</v>
      </c>
      <c r="F248" s="2">
        <v>7.2249999999999996</v>
      </c>
      <c r="G248">
        <v>0</v>
      </c>
      <c r="H248">
        <v>0</v>
      </c>
      <c r="I248" s="3">
        <v>0.375</v>
      </c>
      <c r="J248" s="3">
        <v>0.91513590662201194</v>
      </c>
      <c r="K248" s="5">
        <v>0</v>
      </c>
      <c r="L248">
        <v>0</v>
      </c>
      <c r="M248">
        <v>1</v>
      </c>
      <c r="N248">
        <v>0</v>
      </c>
      <c r="O248">
        <v>1</v>
      </c>
      <c r="P248">
        <v>1</v>
      </c>
      <c r="V248">
        <v>0.11442216893170096</v>
      </c>
      <c r="W248">
        <v>0.24722993055117909</v>
      </c>
      <c r="X248">
        <f t="shared" si="10"/>
        <v>0.11442216893170096</v>
      </c>
      <c r="Y248">
        <f t="shared" si="11"/>
        <v>0.24722993055117909</v>
      </c>
      <c r="Z248">
        <f t="shared" si="9"/>
        <v>0.36165209948288002</v>
      </c>
      <c r="AA248">
        <f>(Table135[[#This Row],[Survived]]-Z249)^2</f>
        <v>0.19180787083889128</v>
      </c>
    </row>
    <row r="249" spans="1:27" x14ac:dyDescent="0.35">
      <c r="A249">
        <v>0</v>
      </c>
      <c r="B249" t="s">
        <v>12</v>
      </c>
      <c r="C249">
        <v>1</v>
      </c>
      <c r="D249" t="s">
        <v>8</v>
      </c>
      <c r="E249">
        <v>44</v>
      </c>
      <c r="F249" s="2">
        <v>90</v>
      </c>
      <c r="G249">
        <v>2</v>
      </c>
      <c r="H249">
        <v>0</v>
      </c>
      <c r="I249" s="3">
        <v>0.55000000000000004</v>
      </c>
      <c r="J249" s="3">
        <v>1.9590413923210936</v>
      </c>
      <c r="K249" s="5">
        <v>1</v>
      </c>
      <c r="L249">
        <v>0</v>
      </c>
      <c r="M249">
        <v>1</v>
      </c>
      <c r="N249">
        <v>0</v>
      </c>
      <c r="O249">
        <v>1</v>
      </c>
      <c r="P249">
        <v>1</v>
      </c>
      <c r="V249">
        <v>0.18588733754280012</v>
      </c>
      <c r="W249">
        <v>0.25207141718062276</v>
      </c>
      <c r="X249">
        <f t="shared" si="10"/>
        <v>0.18588733754280012</v>
      </c>
      <c r="Y249">
        <f t="shared" si="11"/>
        <v>0.25207141718062276</v>
      </c>
      <c r="Z249">
        <f t="shared" si="9"/>
        <v>0.43795875472342288</v>
      </c>
      <c r="AA249">
        <f>(Table135[[#This Row],[Survived]]-Z250)^2</f>
        <v>8.4693111610382787E-2</v>
      </c>
    </row>
    <row r="250" spans="1:27" x14ac:dyDescent="0.35">
      <c r="A250">
        <v>0</v>
      </c>
      <c r="B250" t="s">
        <v>9</v>
      </c>
      <c r="C250">
        <v>3</v>
      </c>
      <c r="D250" t="s">
        <v>10</v>
      </c>
      <c r="E250">
        <v>25</v>
      </c>
      <c r="F250" s="2">
        <v>7.7750000000000004</v>
      </c>
      <c r="G250">
        <v>0</v>
      </c>
      <c r="H250">
        <v>0</v>
      </c>
      <c r="I250" s="3">
        <v>0.3125</v>
      </c>
      <c r="J250" s="3">
        <v>0.94324712513786169</v>
      </c>
      <c r="K250" s="5">
        <v>0</v>
      </c>
      <c r="L250">
        <v>0</v>
      </c>
      <c r="M250">
        <v>1</v>
      </c>
      <c r="N250">
        <v>0</v>
      </c>
      <c r="O250">
        <v>0</v>
      </c>
      <c r="P250">
        <v>1</v>
      </c>
      <c r="V250">
        <v>0.11278961936514349</v>
      </c>
      <c r="W250">
        <v>0.17823119021792189</v>
      </c>
      <c r="X250">
        <f t="shared" si="10"/>
        <v>0.11278961936514349</v>
      </c>
      <c r="Y250">
        <f t="shared" si="11"/>
        <v>0.17823119021792189</v>
      </c>
      <c r="Z250">
        <f t="shared" si="9"/>
        <v>0.29102080958306537</v>
      </c>
      <c r="AA250">
        <f>(Table135[[#This Row],[Survived]]-Z251)^2</f>
        <v>0.11476886369229188</v>
      </c>
    </row>
    <row r="251" spans="1:27" x14ac:dyDescent="0.35">
      <c r="A251">
        <v>1</v>
      </c>
      <c r="B251" t="s">
        <v>9</v>
      </c>
      <c r="C251">
        <v>2</v>
      </c>
      <c r="D251" t="s">
        <v>10</v>
      </c>
      <c r="E251">
        <v>24</v>
      </c>
      <c r="F251" s="2">
        <v>14.5</v>
      </c>
      <c r="G251">
        <v>0</v>
      </c>
      <c r="H251">
        <v>2</v>
      </c>
      <c r="I251" s="3">
        <v>0.3</v>
      </c>
      <c r="J251" s="3">
        <v>1.1903316981702914</v>
      </c>
      <c r="K251" s="5">
        <v>0</v>
      </c>
      <c r="L251">
        <v>1</v>
      </c>
      <c r="M251">
        <v>1</v>
      </c>
      <c r="N251">
        <v>0</v>
      </c>
      <c r="O251">
        <v>0</v>
      </c>
      <c r="P251">
        <v>1</v>
      </c>
      <c r="V251">
        <v>0.11278961936514349</v>
      </c>
      <c r="W251">
        <v>0.22598591648756808</v>
      </c>
      <c r="X251">
        <f t="shared" si="10"/>
        <v>0.11278961936514349</v>
      </c>
      <c r="Y251">
        <f t="shared" si="11"/>
        <v>0.22598591648756808</v>
      </c>
      <c r="Z251">
        <f t="shared" si="9"/>
        <v>0.33877553585271158</v>
      </c>
      <c r="AA251">
        <f>(Table135[[#This Row],[Survived]]-Z252)^2</f>
        <v>0.29523866819068617</v>
      </c>
    </row>
    <row r="252" spans="1:27" x14ac:dyDescent="0.35">
      <c r="A252">
        <v>1</v>
      </c>
      <c r="B252" t="s">
        <v>9</v>
      </c>
      <c r="C252">
        <v>1</v>
      </c>
      <c r="D252" t="s">
        <v>8</v>
      </c>
      <c r="E252">
        <v>37</v>
      </c>
      <c r="F252" s="2">
        <v>52.554200000000002</v>
      </c>
      <c r="G252">
        <v>1</v>
      </c>
      <c r="H252">
        <v>1</v>
      </c>
      <c r="I252" s="3">
        <v>0.46250000000000002</v>
      </c>
      <c r="J252" s="3">
        <v>1.7287935361444735</v>
      </c>
      <c r="K252" s="5">
        <v>1</v>
      </c>
      <c r="L252">
        <v>0</v>
      </c>
      <c r="M252">
        <v>1</v>
      </c>
      <c r="N252">
        <v>0</v>
      </c>
      <c r="O252">
        <v>1</v>
      </c>
      <c r="P252">
        <v>1</v>
      </c>
      <c r="V252">
        <v>0.1820315328508999</v>
      </c>
      <c r="W252">
        <v>0.2746097751318598</v>
      </c>
      <c r="X252">
        <f t="shared" si="10"/>
        <v>0.1820315328508999</v>
      </c>
      <c r="Y252">
        <f t="shared" si="11"/>
        <v>0.2746097751318598</v>
      </c>
      <c r="Z252">
        <f t="shared" si="9"/>
        <v>0.4566413079827597</v>
      </c>
      <c r="AA252">
        <f>(Table135[[#This Row],[Survived]]-Z253)^2</f>
        <v>0.40088283618905268</v>
      </c>
    </row>
    <row r="253" spans="1:27" x14ac:dyDescent="0.35">
      <c r="A253">
        <v>0</v>
      </c>
      <c r="B253" t="s">
        <v>9</v>
      </c>
      <c r="C253">
        <v>2</v>
      </c>
      <c r="D253" t="s">
        <v>8</v>
      </c>
      <c r="E253">
        <v>54</v>
      </c>
      <c r="F253" s="2">
        <v>26</v>
      </c>
      <c r="G253">
        <v>1</v>
      </c>
      <c r="H253">
        <v>0</v>
      </c>
      <c r="I253" s="3">
        <v>0.67500000000000004</v>
      </c>
      <c r="J253" s="3">
        <v>1.4313637641589874</v>
      </c>
      <c r="K253" s="5">
        <v>0</v>
      </c>
      <c r="L253">
        <v>1</v>
      </c>
      <c r="M253">
        <v>1</v>
      </c>
      <c r="N253">
        <v>0</v>
      </c>
      <c r="O253">
        <v>1</v>
      </c>
      <c r="P253">
        <v>1</v>
      </c>
      <c r="V253">
        <v>0.11827797362360119</v>
      </c>
      <c r="W253">
        <v>0.24856893573476521</v>
      </c>
      <c r="X253">
        <f t="shared" si="10"/>
        <v>0.11827797362360119</v>
      </c>
      <c r="Y253">
        <f t="shared" si="11"/>
        <v>0.24856893573476521</v>
      </c>
      <c r="Z253">
        <f t="shared" si="9"/>
        <v>0.36684690935836639</v>
      </c>
      <c r="AA253">
        <f>(Table135[[#This Row],[Survived]]-Z254)^2</f>
        <v>0.13079224106037496</v>
      </c>
    </row>
    <row r="254" spans="1:27" x14ac:dyDescent="0.35">
      <c r="A254">
        <v>0</v>
      </c>
      <c r="B254" t="s">
        <v>9</v>
      </c>
      <c r="C254">
        <v>3</v>
      </c>
      <c r="D254" t="s">
        <v>8</v>
      </c>
      <c r="F254" s="2">
        <v>7.25</v>
      </c>
      <c r="G254">
        <v>0</v>
      </c>
      <c r="H254">
        <v>0</v>
      </c>
      <c r="I254" s="3">
        <v>0</v>
      </c>
      <c r="J254" s="3">
        <v>0.91645394854992512</v>
      </c>
      <c r="K254" s="5">
        <v>0</v>
      </c>
      <c r="L254">
        <v>0</v>
      </c>
      <c r="M254">
        <v>1</v>
      </c>
      <c r="N254">
        <v>0</v>
      </c>
      <c r="O254">
        <v>1</v>
      </c>
      <c r="P254">
        <v>1</v>
      </c>
      <c r="V254">
        <v>0.11442216893170096</v>
      </c>
      <c r="W254">
        <v>0.24722993055117909</v>
      </c>
      <c r="X254">
        <f t="shared" si="10"/>
        <v>0.11442216893170096</v>
      </c>
      <c r="Y254">
        <f t="shared" si="11"/>
        <v>0.24722993055117909</v>
      </c>
      <c r="Z254">
        <f t="shared" si="9"/>
        <v>0.36165209948288002</v>
      </c>
      <c r="AA254">
        <f>(Table135[[#This Row],[Survived]]-Z255)^2</f>
        <v>0.10245951750552255</v>
      </c>
    </row>
    <row r="255" spans="1:27" x14ac:dyDescent="0.35">
      <c r="A255">
        <v>0</v>
      </c>
      <c r="B255" t="s">
        <v>9</v>
      </c>
      <c r="C255">
        <v>3</v>
      </c>
      <c r="D255" t="s">
        <v>10</v>
      </c>
      <c r="E255">
        <v>29</v>
      </c>
      <c r="F255" s="2">
        <v>10.4625</v>
      </c>
      <c r="G255">
        <v>1</v>
      </c>
      <c r="H255">
        <v>1</v>
      </c>
      <c r="I255" s="3">
        <v>0.36249999999999999</v>
      </c>
      <c r="J255" s="3">
        <v>1.0592793486780776</v>
      </c>
      <c r="K255" s="5">
        <v>0</v>
      </c>
      <c r="L255">
        <v>0</v>
      </c>
      <c r="M255">
        <v>1</v>
      </c>
      <c r="N255">
        <v>0</v>
      </c>
      <c r="O255">
        <v>0</v>
      </c>
      <c r="P255">
        <v>1</v>
      </c>
      <c r="V255">
        <v>0.11664542405704373</v>
      </c>
      <c r="W255">
        <v>0.20344755853633112</v>
      </c>
      <c r="X255">
        <f t="shared" si="10"/>
        <v>0.11664542405704373</v>
      </c>
      <c r="Y255">
        <f t="shared" si="11"/>
        <v>0.20344755853633112</v>
      </c>
      <c r="Z255">
        <f t="shared" si="9"/>
        <v>0.32009298259337482</v>
      </c>
      <c r="AA255">
        <f>(Table135[[#This Row],[Survived]]-Z256)^2</f>
        <v>0.18281536518108932</v>
      </c>
    </row>
    <row r="256" spans="1:27" x14ac:dyDescent="0.35">
      <c r="A256">
        <v>0</v>
      </c>
      <c r="B256" t="s">
        <v>9</v>
      </c>
      <c r="C256">
        <v>1</v>
      </c>
      <c r="D256" t="s">
        <v>8</v>
      </c>
      <c r="E256">
        <v>62</v>
      </c>
      <c r="F256" s="2">
        <v>26.55</v>
      </c>
      <c r="G256">
        <v>0</v>
      </c>
      <c r="H256">
        <v>0</v>
      </c>
      <c r="I256" s="3">
        <v>0.77500000000000002</v>
      </c>
      <c r="J256" s="3">
        <v>1.4401216031878039</v>
      </c>
      <c r="K256" s="5">
        <v>1</v>
      </c>
      <c r="L256">
        <v>0</v>
      </c>
      <c r="M256">
        <v>1</v>
      </c>
      <c r="N256">
        <v>0</v>
      </c>
      <c r="O256">
        <v>1</v>
      </c>
      <c r="P256">
        <v>1</v>
      </c>
      <c r="V256">
        <v>0.17817572815899968</v>
      </c>
      <c r="W256">
        <v>0.24939340681345054</v>
      </c>
      <c r="X256">
        <f t="shared" si="10"/>
        <v>0.17817572815899968</v>
      </c>
      <c r="Y256">
        <f t="shared" si="11"/>
        <v>0.24939340681345054</v>
      </c>
      <c r="Z256">
        <f t="shared" si="9"/>
        <v>0.42756913497245019</v>
      </c>
      <c r="AA256">
        <f>(Table135[[#This Row],[Survived]]-Z257)^2</f>
        <v>0.14320719799899576</v>
      </c>
    </row>
    <row r="257" spans="1:27" x14ac:dyDescent="0.35">
      <c r="A257">
        <v>0</v>
      </c>
      <c r="B257" t="s">
        <v>9</v>
      </c>
      <c r="C257">
        <v>3</v>
      </c>
      <c r="D257" t="s">
        <v>8</v>
      </c>
      <c r="E257">
        <v>30</v>
      </c>
      <c r="F257" s="2">
        <v>16.100000000000001</v>
      </c>
      <c r="G257">
        <v>1</v>
      </c>
      <c r="H257">
        <v>0</v>
      </c>
      <c r="I257" s="3">
        <v>0.375</v>
      </c>
      <c r="J257" s="3">
        <v>1.2329961103921538</v>
      </c>
      <c r="K257" s="5">
        <v>0</v>
      </c>
      <c r="L257">
        <v>0</v>
      </c>
      <c r="M257">
        <v>0</v>
      </c>
      <c r="N257">
        <v>1</v>
      </c>
      <c r="O257">
        <v>1</v>
      </c>
      <c r="P257">
        <v>1</v>
      </c>
      <c r="V257">
        <v>0.11827797362360119</v>
      </c>
      <c r="W257">
        <v>0.26014929547707522</v>
      </c>
      <c r="X257">
        <f t="shared" si="10"/>
        <v>0.11827797362360119</v>
      </c>
      <c r="Y257">
        <f t="shared" si="11"/>
        <v>0.26014929547707522</v>
      </c>
      <c r="Z257">
        <f t="shared" si="9"/>
        <v>0.37842726910067642</v>
      </c>
      <c r="AA257">
        <f>(Table135[[#This Row],[Survived]]-Z258)^2</f>
        <v>0.12274925357818969</v>
      </c>
    </row>
    <row r="258" spans="1:27" x14ac:dyDescent="0.35">
      <c r="A258">
        <v>0</v>
      </c>
      <c r="B258" t="s">
        <v>9</v>
      </c>
      <c r="C258">
        <v>3</v>
      </c>
      <c r="D258" t="s">
        <v>10</v>
      </c>
      <c r="E258">
        <v>41</v>
      </c>
      <c r="F258" s="2">
        <v>20.212499999999999</v>
      </c>
      <c r="G258">
        <v>0</v>
      </c>
      <c r="H258">
        <v>2</v>
      </c>
      <c r="I258" s="3">
        <v>0.51249999999999996</v>
      </c>
      <c r="J258" s="3">
        <v>1.3265918553257321</v>
      </c>
      <c r="K258" s="5">
        <v>0</v>
      </c>
      <c r="L258">
        <v>0</v>
      </c>
      <c r="M258">
        <v>0</v>
      </c>
      <c r="N258">
        <v>1</v>
      </c>
      <c r="O258">
        <v>0</v>
      </c>
      <c r="P258">
        <v>1</v>
      </c>
      <c r="V258">
        <v>0.11278961936514349</v>
      </c>
      <c r="W258">
        <v>0.23756627622987811</v>
      </c>
      <c r="X258">
        <f t="shared" si="10"/>
        <v>0.11278961936514349</v>
      </c>
      <c r="Y258">
        <f t="shared" si="11"/>
        <v>0.23756627622987811</v>
      </c>
      <c r="Z258">
        <f t="shared" si="9"/>
        <v>0.35035589559502162</v>
      </c>
      <c r="AA258">
        <f>(Table135[[#This Row],[Survived]]-Z259)^2</f>
        <v>0.11476886369229188</v>
      </c>
    </row>
    <row r="259" spans="1:27" x14ac:dyDescent="0.35">
      <c r="A259">
        <v>1</v>
      </c>
      <c r="B259" t="s">
        <v>11</v>
      </c>
      <c r="C259">
        <v>3</v>
      </c>
      <c r="D259" t="s">
        <v>10</v>
      </c>
      <c r="E259">
        <v>29</v>
      </c>
      <c r="F259" s="2">
        <v>15.245799999999999</v>
      </c>
      <c r="G259">
        <v>0</v>
      </c>
      <c r="H259">
        <v>2</v>
      </c>
      <c r="I259" s="3">
        <v>0.36249999999999999</v>
      </c>
      <c r="J259" s="3">
        <v>1.2107411023865056</v>
      </c>
      <c r="K259" s="5">
        <v>0</v>
      </c>
      <c r="L259">
        <v>0</v>
      </c>
      <c r="M259">
        <v>1</v>
      </c>
      <c r="N259">
        <v>0</v>
      </c>
      <c r="O259">
        <v>0</v>
      </c>
      <c r="P259">
        <v>1</v>
      </c>
      <c r="V259">
        <v>0.11278961936514349</v>
      </c>
      <c r="W259">
        <v>0.22598591648756808</v>
      </c>
      <c r="X259">
        <f t="shared" si="10"/>
        <v>0.11278961936514349</v>
      </c>
      <c r="Y259">
        <f t="shared" si="11"/>
        <v>0.22598591648756808</v>
      </c>
      <c r="Z259">
        <f t="shared" si="9"/>
        <v>0.33877553585271158</v>
      </c>
      <c r="AA259">
        <f>(Table135[[#This Row],[Survived]]-Z260)^2</f>
        <v>0.39876925765013904</v>
      </c>
    </row>
    <row r="260" spans="1:27" x14ac:dyDescent="0.35">
      <c r="A260">
        <v>1</v>
      </c>
      <c r="B260" t="s">
        <v>11</v>
      </c>
      <c r="C260">
        <v>1</v>
      </c>
      <c r="D260" t="s">
        <v>10</v>
      </c>
      <c r="F260" s="2">
        <v>79.2</v>
      </c>
      <c r="G260">
        <v>0</v>
      </c>
      <c r="H260">
        <v>0</v>
      </c>
      <c r="I260" s="3">
        <v>0</v>
      </c>
      <c r="J260" s="3">
        <v>1.9041743682841634</v>
      </c>
      <c r="K260" s="5">
        <v>1</v>
      </c>
      <c r="L260">
        <v>0</v>
      </c>
      <c r="M260">
        <v>0</v>
      </c>
      <c r="N260">
        <v>1</v>
      </c>
      <c r="O260">
        <v>0</v>
      </c>
      <c r="P260">
        <v>1</v>
      </c>
      <c r="V260">
        <v>0.1765431785924422</v>
      </c>
      <c r="W260">
        <v>0.1919750262225034</v>
      </c>
      <c r="X260">
        <f t="shared" si="10"/>
        <v>0.1765431785924422</v>
      </c>
      <c r="Y260">
        <f t="shared" si="11"/>
        <v>0.1919750262225034</v>
      </c>
      <c r="Z260">
        <f t="shared" si="9"/>
        <v>0.36851820481494557</v>
      </c>
      <c r="AA260">
        <f>(Table135[[#This Row],[Survived]]-Z261)^2</f>
        <v>0.41352893509982563</v>
      </c>
    </row>
    <row r="261" spans="1:27" x14ac:dyDescent="0.35">
      <c r="A261">
        <v>1</v>
      </c>
      <c r="B261" t="s">
        <v>9</v>
      </c>
      <c r="C261">
        <v>1</v>
      </c>
      <c r="D261" t="s">
        <v>10</v>
      </c>
      <c r="E261">
        <v>30</v>
      </c>
      <c r="F261" s="2">
        <v>86.5</v>
      </c>
      <c r="G261">
        <v>0</v>
      </c>
      <c r="H261">
        <v>0</v>
      </c>
      <c r="I261" s="3">
        <v>0.375</v>
      </c>
      <c r="J261" s="3">
        <v>1.9420080530223132</v>
      </c>
      <c r="K261" s="5">
        <v>1</v>
      </c>
      <c r="L261">
        <v>0</v>
      </c>
      <c r="M261">
        <v>1</v>
      </c>
      <c r="N261">
        <v>0</v>
      </c>
      <c r="O261">
        <v>0</v>
      </c>
      <c r="P261">
        <v>1</v>
      </c>
      <c r="V261">
        <v>0.1765431785924422</v>
      </c>
      <c r="W261">
        <v>0.18039466648019337</v>
      </c>
      <c r="X261">
        <f t="shared" si="10"/>
        <v>0.1765431785924422</v>
      </c>
      <c r="Y261">
        <f t="shared" si="11"/>
        <v>0.18039466648019337</v>
      </c>
      <c r="Z261">
        <f t="shared" ref="Z261:Z324" si="12">X261+Y261</f>
        <v>0.3569378450726356</v>
      </c>
      <c r="AA261">
        <f>(Table135[[#This Row],[Survived]]-Z262)^2</f>
        <v>0.54262392695658646</v>
      </c>
    </row>
    <row r="262" spans="1:27" x14ac:dyDescent="0.35">
      <c r="A262">
        <v>1</v>
      </c>
      <c r="B262" t="s">
        <v>11</v>
      </c>
      <c r="C262">
        <v>1</v>
      </c>
      <c r="D262" t="s">
        <v>10</v>
      </c>
      <c r="E262">
        <v>35</v>
      </c>
      <c r="F262" s="2">
        <v>512.32920000000001</v>
      </c>
      <c r="G262">
        <v>0</v>
      </c>
      <c r="H262">
        <v>0</v>
      </c>
      <c r="I262" s="3">
        <v>0.4375</v>
      </c>
      <c r="J262" s="3">
        <v>2.7103959691861146</v>
      </c>
      <c r="K262" s="5">
        <v>1</v>
      </c>
      <c r="L262">
        <v>0</v>
      </c>
      <c r="M262">
        <v>0</v>
      </c>
      <c r="N262">
        <v>0</v>
      </c>
      <c r="O262">
        <v>0</v>
      </c>
      <c r="P262">
        <v>1</v>
      </c>
      <c r="V262">
        <v>0.1765431785924422</v>
      </c>
      <c r="W262">
        <v>8.6826705978799004E-2</v>
      </c>
      <c r="X262">
        <f t="shared" ref="X262:X325" si="13">IF(V262&lt;0,0,V262)</f>
        <v>0.1765431785924422</v>
      </c>
      <c r="Y262">
        <f t="shared" ref="Y262:Y325" si="14">IF(W262&lt;0,0,W262)</f>
        <v>8.6826705978799004E-2</v>
      </c>
      <c r="Z262">
        <f t="shared" si="12"/>
        <v>0.26336988457124122</v>
      </c>
      <c r="AA262">
        <f>(Table135[[#This Row],[Survived]]-Z263)^2</f>
        <v>0.46936451374528804</v>
      </c>
    </row>
    <row r="263" spans="1:27" x14ac:dyDescent="0.35">
      <c r="A263">
        <v>1</v>
      </c>
      <c r="B263" t="s">
        <v>9</v>
      </c>
      <c r="C263">
        <v>2</v>
      </c>
      <c r="D263" t="s">
        <v>10</v>
      </c>
      <c r="E263">
        <v>50</v>
      </c>
      <c r="F263" s="2">
        <v>26</v>
      </c>
      <c r="G263">
        <v>0</v>
      </c>
      <c r="H263">
        <v>1</v>
      </c>
      <c r="I263" s="3">
        <v>0.625</v>
      </c>
      <c r="J263" s="3">
        <v>1.4313637641589874</v>
      </c>
      <c r="K263" s="5">
        <v>0</v>
      </c>
      <c r="L263">
        <v>1</v>
      </c>
      <c r="M263">
        <v>1</v>
      </c>
      <c r="N263">
        <v>0</v>
      </c>
      <c r="O263">
        <v>0</v>
      </c>
      <c r="P263">
        <v>1</v>
      </c>
      <c r="V263">
        <v>0.11278961936514349</v>
      </c>
      <c r="W263">
        <v>0.202108553352745</v>
      </c>
      <c r="X263">
        <f t="shared" si="13"/>
        <v>0.11278961936514349</v>
      </c>
      <c r="Y263">
        <f t="shared" si="14"/>
        <v>0.202108553352745</v>
      </c>
      <c r="Z263">
        <f t="shared" si="12"/>
        <v>0.3148981727178885</v>
      </c>
      <c r="AA263">
        <f>(Table135[[#This Row],[Survived]]-Z264)^2</f>
        <v>0.40748804209461492</v>
      </c>
    </row>
    <row r="264" spans="1:27" x14ac:dyDescent="0.35">
      <c r="A264">
        <v>0</v>
      </c>
      <c r="B264" t="s">
        <v>12</v>
      </c>
      <c r="C264">
        <v>3</v>
      </c>
      <c r="D264" t="s">
        <v>8</v>
      </c>
      <c r="F264" s="2">
        <v>7.75</v>
      </c>
      <c r="G264">
        <v>0</v>
      </c>
      <c r="H264">
        <v>0</v>
      </c>
      <c r="I264" s="3">
        <v>0</v>
      </c>
      <c r="J264" s="3">
        <v>0.94200805302231327</v>
      </c>
      <c r="K264" s="5">
        <v>0</v>
      </c>
      <c r="L264">
        <v>0</v>
      </c>
      <c r="M264">
        <v>1</v>
      </c>
      <c r="N264">
        <v>0</v>
      </c>
      <c r="O264">
        <v>1</v>
      </c>
      <c r="P264">
        <v>1</v>
      </c>
      <c r="V264">
        <v>0.11442216893170096</v>
      </c>
      <c r="W264">
        <v>0.24722993055117909</v>
      </c>
      <c r="X264">
        <f t="shared" si="13"/>
        <v>0.11442216893170096</v>
      </c>
      <c r="Y264">
        <f t="shared" si="14"/>
        <v>0.24722993055117909</v>
      </c>
      <c r="Z264">
        <f t="shared" si="12"/>
        <v>0.36165209948288002</v>
      </c>
      <c r="AA264">
        <f>(Table135[[#This Row],[Survived]]-Z265)^2</f>
        <v>0.18506005073912446</v>
      </c>
    </row>
    <row r="265" spans="1:27" x14ac:dyDescent="0.35">
      <c r="A265">
        <v>1</v>
      </c>
      <c r="B265" t="s">
        <v>9</v>
      </c>
      <c r="C265">
        <v>3</v>
      </c>
      <c r="D265" t="s">
        <v>8</v>
      </c>
      <c r="E265">
        <v>3</v>
      </c>
      <c r="F265" s="2">
        <v>31.387499999999999</v>
      </c>
      <c r="G265">
        <v>4</v>
      </c>
      <c r="H265">
        <v>2</v>
      </c>
      <c r="I265" s="3">
        <v>3.7499999999999999E-2</v>
      </c>
      <c r="J265" s="3">
        <v>1.5103774259938814</v>
      </c>
      <c r="K265" s="5">
        <v>0</v>
      </c>
      <c r="L265">
        <v>0</v>
      </c>
      <c r="M265">
        <v>1</v>
      </c>
      <c r="N265">
        <v>0</v>
      </c>
      <c r="O265">
        <v>1</v>
      </c>
      <c r="P265">
        <v>1</v>
      </c>
      <c r="V265">
        <v>0.1298453876993019</v>
      </c>
      <c r="W265">
        <v>0.30034067755516969</v>
      </c>
      <c r="X265">
        <f t="shared" si="13"/>
        <v>0.1298453876993019</v>
      </c>
      <c r="Y265">
        <f t="shared" si="14"/>
        <v>0.30034067755516969</v>
      </c>
      <c r="Z265">
        <f t="shared" si="12"/>
        <v>0.43018606525447156</v>
      </c>
      <c r="AA265">
        <f>(Table135[[#This Row],[Survived]]-Z266)^2</f>
        <v>0.40567556068859362</v>
      </c>
    </row>
    <row r="266" spans="1:27" x14ac:dyDescent="0.35">
      <c r="A266">
        <v>0</v>
      </c>
      <c r="B266" t="s">
        <v>9</v>
      </c>
      <c r="C266">
        <v>1</v>
      </c>
      <c r="D266" t="s">
        <v>8</v>
      </c>
      <c r="E266">
        <v>52</v>
      </c>
      <c r="F266" s="2">
        <v>79.650000000000006</v>
      </c>
      <c r="G266">
        <v>1</v>
      </c>
      <c r="H266">
        <v>1</v>
      </c>
      <c r="I266" s="3">
        <v>0.65</v>
      </c>
      <c r="J266" s="3">
        <v>1.9066043717249803</v>
      </c>
      <c r="K266" s="5">
        <v>1</v>
      </c>
      <c r="L266">
        <v>0</v>
      </c>
      <c r="M266">
        <v>0</v>
      </c>
      <c r="N266">
        <v>0</v>
      </c>
      <c r="O266">
        <v>1</v>
      </c>
      <c r="P266">
        <v>1</v>
      </c>
      <c r="V266">
        <v>0.1820315328508999</v>
      </c>
      <c r="W266">
        <v>0.1810418146304654</v>
      </c>
      <c r="X266">
        <f t="shared" si="13"/>
        <v>0.1820315328508999</v>
      </c>
      <c r="Y266">
        <f t="shared" si="14"/>
        <v>0.1810418146304654</v>
      </c>
      <c r="Z266">
        <f t="shared" si="12"/>
        <v>0.36307334748136533</v>
      </c>
      <c r="AA266">
        <f>(Table135[[#This Row],[Survived]]-Z267)^2</f>
        <v>0.18281536518108932</v>
      </c>
    </row>
    <row r="267" spans="1:27" x14ac:dyDescent="0.35">
      <c r="A267">
        <v>0</v>
      </c>
      <c r="B267" t="s">
        <v>9</v>
      </c>
      <c r="C267">
        <v>1</v>
      </c>
      <c r="D267" t="s">
        <v>8</v>
      </c>
      <c r="E267">
        <v>40</v>
      </c>
      <c r="F267" s="2">
        <v>0</v>
      </c>
      <c r="G267">
        <v>0</v>
      </c>
      <c r="H267">
        <v>0</v>
      </c>
      <c r="I267" s="3">
        <v>0.5</v>
      </c>
      <c r="J267" s="3">
        <v>0</v>
      </c>
      <c r="K267" s="5">
        <v>1</v>
      </c>
      <c r="L267">
        <v>0</v>
      </c>
      <c r="M267">
        <v>1</v>
      </c>
      <c r="N267">
        <v>0</v>
      </c>
      <c r="O267">
        <v>1</v>
      </c>
      <c r="P267">
        <v>1</v>
      </c>
      <c r="V267">
        <v>0.17817572815899968</v>
      </c>
      <c r="W267">
        <v>0.24939340681345054</v>
      </c>
      <c r="X267">
        <f t="shared" si="13"/>
        <v>0.17817572815899968</v>
      </c>
      <c r="Y267">
        <f t="shared" si="14"/>
        <v>0.24939340681345054</v>
      </c>
      <c r="Z267">
        <f t="shared" si="12"/>
        <v>0.42756913497245019</v>
      </c>
      <c r="AA267">
        <f>(Table135[[#This Row],[Survived]]-Z268)^2</f>
        <v>8.4693111610382787E-2</v>
      </c>
    </row>
    <row r="268" spans="1:27" x14ac:dyDescent="0.35">
      <c r="A268">
        <v>0</v>
      </c>
      <c r="B268" t="s">
        <v>12</v>
      </c>
      <c r="C268">
        <v>3</v>
      </c>
      <c r="D268" t="s">
        <v>10</v>
      </c>
      <c r="F268" s="2">
        <v>7.75</v>
      </c>
      <c r="G268">
        <v>0</v>
      </c>
      <c r="H268">
        <v>0</v>
      </c>
      <c r="I268" s="3">
        <v>0</v>
      </c>
      <c r="J268" s="3">
        <v>0.94200805302231327</v>
      </c>
      <c r="K268" s="5">
        <v>0</v>
      </c>
      <c r="L268">
        <v>0</v>
      </c>
      <c r="M268">
        <v>1</v>
      </c>
      <c r="N268">
        <v>0</v>
      </c>
      <c r="O268">
        <v>0</v>
      </c>
      <c r="P268">
        <v>1</v>
      </c>
      <c r="V268">
        <v>0.11278961936514349</v>
      </c>
      <c r="W268">
        <v>0.17823119021792189</v>
      </c>
      <c r="X268">
        <f t="shared" si="13"/>
        <v>0.11278961936514349</v>
      </c>
      <c r="Y268">
        <f t="shared" si="14"/>
        <v>0.17823119021792189</v>
      </c>
      <c r="Z268">
        <f t="shared" si="12"/>
        <v>0.29102080958306537</v>
      </c>
      <c r="AA268">
        <f>(Table135[[#This Row],[Survived]]-Z269)^2</f>
        <v>0.13079224106037496</v>
      </c>
    </row>
    <row r="269" spans="1:27" x14ac:dyDescent="0.35">
      <c r="A269">
        <v>0</v>
      </c>
      <c r="B269" t="s">
        <v>9</v>
      </c>
      <c r="C269">
        <v>2</v>
      </c>
      <c r="D269" t="s">
        <v>8</v>
      </c>
      <c r="E269">
        <v>36</v>
      </c>
      <c r="F269" s="2">
        <v>10.5</v>
      </c>
      <c r="G269">
        <v>0</v>
      </c>
      <c r="H269">
        <v>0</v>
      </c>
      <c r="I269" s="3">
        <v>0.45</v>
      </c>
      <c r="J269" s="3">
        <v>1.0606978403536116</v>
      </c>
      <c r="K269" s="5">
        <v>0</v>
      </c>
      <c r="L269">
        <v>1</v>
      </c>
      <c r="M269">
        <v>1</v>
      </c>
      <c r="N269">
        <v>0</v>
      </c>
      <c r="O269">
        <v>1</v>
      </c>
      <c r="P269">
        <v>1</v>
      </c>
      <c r="V269">
        <v>0.11442216893170096</v>
      </c>
      <c r="W269">
        <v>0.24722993055117909</v>
      </c>
      <c r="X269">
        <f t="shared" si="13"/>
        <v>0.11442216893170096</v>
      </c>
      <c r="Y269">
        <f t="shared" si="14"/>
        <v>0.24722993055117909</v>
      </c>
      <c r="Z269">
        <f t="shared" si="12"/>
        <v>0.36165209948288002</v>
      </c>
      <c r="AA269">
        <f>(Table135[[#This Row],[Survived]]-Z270)^2</f>
        <v>0.16508676141815329</v>
      </c>
    </row>
    <row r="270" spans="1:27" x14ac:dyDescent="0.35">
      <c r="A270">
        <v>0</v>
      </c>
      <c r="B270" t="s">
        <v>9</v>
      </c>
      <c r="C270">
        <v>3</v>
      </c>
      <c r="D270" t="s">
        <v>8</v>
      </c>
      <c r="E270">
        <v>16</v>
      </c>
      <c r="F270" s="2">
        <v>39.6875</v>
      </c>
      <c r="G270">
        <v>4</v>
      </c>
      <c r="H270">
        <v>1</v>
      </c>
      <c r="I270" s="3">
        <v>0.2</v>
      </c>
      <c r="J270" s="3">
        <v>1.6094610059122672</v>
      </c>
      <c r="K270" s="5">
        <v>0</v>
      </c>
      <c r="L270">
        <v>0</v>
      </c>
      <c r="M270">
        <v>1</v>
      </c>
      <c r="N270">
        <v>0</v>
      </c>
      <c r="O270">
        <v>1</v>
      </c>
      <c r="P270">
        <v>1</v>
      </c>
      <c r="V270">
        <v>0.1298453876993019</v>
      </c>
      <c r="W270">
        <v>0.27646331442034666</v>
      </c>
      <c r="X270">
        <f t="shared" si="13"/>
        <v>0.1298453876993019</v>
      </c>
      <c r="Y270">
        <f t="shared" si="14"/>
        <v>0.27646331442034666</v>
      </c>
      <c r="Z270">
        <f t="shared" si="12"/>
        <v>0.40630870211964853</v>
      </c>
      <c r="AA270">
        <f>(Table135[[#This Row],[Survived]]-Z271)^2</f>
        <v>0.13457665490578549</v>
      </c>
    </row>
    <row r="271" spans="1:27" x14ac:dyDescent="0.35">
      <c r="A271">
        <v>1</v>
      </c>
      <c r="B271" t="s">
        <v>9</v>
      </c>
      <c r="C271">
        <v>3</v>
      </c>
      <c r="D271" t="s">
        <v>8</v>
      </c>
      <c r="E271">
        <v>25</v>
      </c>
      <c r="F271" s="2">
        <v>7.7750000000000004</v>
      </c>
      <c r="G271">
        <v>1</v>
      </c>
      <c r="H271">
        <v>0</v>
      </c>
      <c r="I271" s="3">
        <v>0.3125</v>
      </c>
      <c r="J271" s="3">
        <v>0.94324712513786169</v>
      </c>
      <c r="K271" s="5">
        <v>0</v>
      </c>
      <c r="L271">
        <v>0</v>
      </c>
      <c r="M271">
        <v>1</v>
      </c>
      <c r="N271">
        <v>0</v>
      </c>
      <c r="O271">
        <v>1</v>
      </c>
      <c r="P271">
        <v>1</v>
      </c>
      <c r="V271">
        <v>0.11827797362360119</v>
      </c>
      <c r="W271">
        <v>0.24856893573476521</v>
      </c>
      <c r="X271">
        <f t="shared" si="13"/>
        <v>0.11827797362360119</v>
      </c>
      <c r="Y271">
        <f t="shared" si="14"/>
        <v>0.24856893573476521</v>
      </c>
      <c r="Z271">
        <f t="shared" si="12"/>
        <v>0.36684690935836639</v>
      </c>
      <c r="AA271">
        <f>(Table135[[#This Row],[Survived]]-Z272)^2</f>
        <v>0.38338980638717279</v>
      </c>
    </row>
    <row r="272" spans="1:27" x14ac:dyDescent="0.35">
      <c r="A272">
        <v>1</v>
      </c>
      <c r="B272" t="s">
        <v>9</v>
      </c>
      <c r="C272">
        <v>1</v>
      </c>
      <c r="D272" t="s">
        <v>10</v>
      </c>
      <c r="E272">
        <v>58</v>
      </c>
      <c r="F272" s="2">
        <v>153.46250000000001</v>
      </c>
      <c r="G272">
        <v>0</v>
      </c>
      <c r="H272">
        <v>1</v>
      </c>
      <c r="I272" s="3">
        <v>0.72499999999999998</v>
      </c>
      <c r="J272" s="3">
        <v>2.1888230596841365</v>
      </c>
      <c r="K272" s="5">
        <v>1</v>
      </c>
      <c r="L272">
        <v>0</v>
      </c>
      <c r="M272">
        <v>1</v>
      </c>
      <c r="N272">
        <v>0</v>
      </c>
      <c r="O272">
        <v>0</v>
      </c>
      <c r="P272">
        <v>1</v>
      </c>
      <c r="V272">
        <v>0.1765431785924422</v>
      </c>
      <c r="W272">
        <v>0.20427202961501645</v>
      </c>
      <c r="X272">
        <f t="shared" si="13"/>
        <v>0.1765431785924422</v>
      </c>
      <c r="Y272">
        <f t="shared" si="14"/>
        <v>0.20427202961501645</v>
      </c>
      <c r="Z272">
        <f t="shared" si="12"/>
        <v>0.38081520820745862</v>
      </c>
      <c r="AA272">
        <f>(Table135[[#This Row],[Survived]]-Z273)^2</f>
        <v>0.41352893509982563</v>
      </c>
    </row>
    <row r="273" spans="1:27" x14ac:dyDescent="0.35">
      <c r="A273">
        <v>1</v>
      </c>
      <c r="B273" t="s">
        <v>9</v>
      </c>
      <c r="C273">
        <v>1</v>
      </c>
      <c r="D273" t="s">
        <v>10</v>
      </c>
      <c r="E273">
        <v>35</v>
      </c>
      <c r="F273" s="2">
        <v>135.63329999999999</v>
      </c>
      <c r="G273">
        <v>0</v>
      </c>
      <c r="H273">
        <v>0</v>
      </c>
      <c r="I273" s="3">
        <v>0.4375</v>
      </c>
      <c r="J273" s="3">
        <v>2.1355565576455011</v>
      </c>
      <c r="K273" s="5">
        <v>1</v>
      </c>
      <c r="L273">
        <v>0</v>
      </c>
      <c r="M273">
        <v>1</v>
      </c>
      <c r="N273">
        <v>0</v>
      </c>
      <c r="O273">
        <v>0</v>
      </c>
      <c r="P273">
        <v>1</v>
      </c>
      <c r="V273">
        <v>0.1765431785924422</v>
      </c>
      <c r="W273">
        <v>0.18039466648019337</v>
      </c>
      <c r="X273">
        <f t="shared" si="13"/>
        <v>0.1765431785924422</v>
      </c>
      <c r="Y273">
        <f t="shared" si="14"/>
        <v>0.18039466648019337</v>
      </c>
      <c r="Z273">
        <f t="shared" si="12"/>
        <v>0.3569378450726356</v>
      </c>
      <c r="AA273">
        <f>(Table135[[#This Row],[Survived]]-Z274)^2</f>
        <v>0.32767709523618893</v>
      </c>
    </row>
    <row r="274" spans="1:27" x14ac:dyDescent="0.35">
      <c r="A274">
        <v>0</v>
      </c>
      <c r="B274" t="s">
        <v>9</v>
      </c>
      <c r="C274">
        <v>1</v>
      </c>
      <c r="D274" t="s">
        <v>8</v>
      </c>
      <c r="F274" s="2">
        <v>31</v>
      </c>
      <c r="G274">
        <v>0</v>
      </c>
      <c r="H274">
        <v>0</v>
      </c>
      <c r="I274" s="3">
        <v>0</v>
      </c>
      <c r="J274" s="3">
        <v>1.505149978319906</v>
      </c>
      <c r="K274" s="5">
        <v>1</v>
      </c>
      <c r="L274">
        <v>0</v>
      </c>
      <c r="M274">
        <v>1</v>
      </c>
      <c r="N274">
        <v>0</v>
      </c>
      <c r="O274">
        <v>1</v>
      </c>
      <c r="P274">
        <v>1</v>
      </c>
      <c r="V274">
        <v>0.17817572815899968</v>
      </c>
      <c r="W274">
        <v>0.24939340681345054</v>
      </c>
      <c r="X274">
        <f t="shared" si="13"/>
        <v>0.17817572815899968</v>
      </c>
      <c r="Y274">
        <f t="shared" si="14"/>
        <v>0.24939340681345054</v>
      </c>
      <c r="Z274">
        <f t="shared" si="12"/>
        <v>0.42756913497245019</v>
      </c>
      <c r="AA274">
        <f>(Table135[[#This Row],[Survived]]-Z275)^2</f>
        <v>0.13930246861928319</v>
      </c>
    </row>
    <row r="275" spans="1:27" x14ac:dyDescent="0.35">
      <c r="A275">
        <v>1</v>
      </c>
      <c r="B275" t="s">
        <v>9</v>
      </c>
      <c r="C275">
        <v>3</v>
      </c>
      <c r="D275" t="s">
        <v>8</v>
      </c>
      <c r="E275">
        <v>25</v>
      </c>
      <c r="F275" s="2">
        <v>0</v>
      </c>
      <c r="G275">
        <v>0</v>
      </c>
      <c r="H275">
        <v>0</v>
      </c>
      <c r="I275" s="3">
        <v>0.3125</v>
      </c>
      <c r="J275" s="3">
        <v>0</v>
      </c>
      <c r="K275" s="5">
        <v>0</v>
      </c>
      <c r="L275">
        <v>0</v>
      </c>
      <c r="M275">
        <v>0</v>
      </c>
      <c r="N275">
        <v>1</v>
      </c>
      <c r="O275">
        <v>1</v>
      </c>
      <c r="P275">
        <v>1</v>
      </c>
      <c r="V275">
        <v>0.11442216893170096</v>
      </c>
      <c r="W275">
        <v>0.25881029029348912</v>
      </c>
      <c r="X275">
        <f t="shared" si="13"/>
        <v>0.11442216893170096</v>
      </c>
      <c r="Y275">
        <f t="shared" si="14"/>
        <v>0.25881029029348912</v>
      </c>
      <c r="Z275">
        <f t="shared" si="12"/>
        <v>0.37323245922519011</v>
      </c>
      <c r="AA275">
        <f>(Table135[[#This Row],[Survived]]-Z276)^2</f>
        <v>0.60632663840681</v>
      </c>
    </row>
    <row r="276" spans="1:27" x14ac:dyDescent="0.35">
      <c r="A276">
        <v>1</v>
      </c>
      <c r="B276" t="s">
        <v>9</v>
      </c>
      <c r="C276">
        <v>2</v>
      </c>
      <c r="D276" t="s">
        <v>10</v>
      </c>
      <c r="E276">
        <v>41</v>
      </c>
      <c r="F276" s="2">
        <v>19.5</v>
      </c>
      <c r="G276">
        <v>0</v>
      </c>
      <c r="H276">
        <v>1</v>
      </c>
      <c r="I276" s="3">
        <v>0.51249999999999996</v>
      </c>
      <c r="J276" s="3">
        <v>1.3117538610557542</v>
      </c>
      <c r="K276" s="5">
        <v>0</v>
      </c>
      <c r="L276">
        <v>1</v>
      </c>
      <c r="M276">
        <v>0</v>
      </c>
      <c r="N276">
        <v>0</v>
      </c>
      <c r="O276">
        <v>0</v>
      </c>
      <c r="P276">
        <v>1</v>
      </c>
      <c r="V276">
        <v>0.11278961936514349</v>
      </c>
      <c r="W276">
        <v>0.10854059285135062</v>
      </c>
      <c r="X276">
        <f t="shared" si="13"/>
        <v>0.11278961936514349</v>
      </c>
      <c r="Y276">
        <f t="shared" si="14"/>
        <v>0.10854059285135062</v>
      </c>
      <c r="Z276">
        <f t="shared" si="12"/>
        <v>0.22133021221649413</v>
      </c>
      <c r="AA276">
        <f>(Table135[[#This Row],[Survived]]-Z277)^2</f>
        <v>0.3009109444387737</v>
      </c>
    </row>
    <row r="277" spans="1:27" x14ac:dyDescent="0.35">
      <c r="A277">
        <v>0</v>
      </c>
      <c r="B277" t="s">
        <v>11</v>
      </c>
      <c r="C277">
        <v>1</v>
      </c>
      <c r="D277" t="s">
        <v>8</v>
      </c>
      <c r="E277">
        <v>37</v>
      </c>
      <c r="F277" s="2">
        <v>29.7</v>
      </c>
      <c r="G277">
        <v>0</v>
      </c>
      <c r="H277">
        <v>1</v>
      </c>
      <c r="I277" s="3">
        <v>0.46250000000000002</v>
      </c>
      <c r="J277" s="3">
        <v>1.4871383754771865</v>
      </c>
      <c r="K277" s="5">
        <v>1</v>
      </c>
      <c r="L277">
        <v>0</v>
      </c>
      <c r="M277">
        <v>1</v>
      </c>
      <c r="N277">
        <v>0</v>
      </c>
      <c r="O277">
        <v>1</v>
      </c>
      <c r="P277">
        <v>1</v>
      </c>
      <c r="V277">
        <v>0.17817572815899968</v>
      </c>
      <c r="W277">
        <v>0.27327076994827365</v>
      </c>
      <c r="X277">
        <f t="shared" si="13"/>
        <v>0.17817572815899968</v>
      </c>
      <c r="Y277">
        <f t="shared" si="14"/>
        <v>0.27327076994827365</v>
      </c>
      <c r="Z277">
        <f t="shared" si="12"/>
        <v>0.45144649810727333</v>
      </c>
      <c r="AA277">
        <f>(Table135[[#This Row],[Survived]]-Z278)^2</f>
        <v>8.4693111610382787E-2</v>
      </c>
    </row>
    <row r="278" spans="1:27" x14ac:dyDescent="0.35">
      <c r="A278">
        <v>1</v>
      </c>
      <c r="B278" t="s">
        <v>12</v>
      </c>
      <c r="C278">
        <v>3</v>
      </c>
      <c r="D278" t="s">
        <v>10</v>
      </c>
      <c r="F278" s="2">
        <v>7.75</v>
      </c>
      <c r="G278">
        <v>0</v>
      </c>
      <c r="H278">
        <v>0</v>
      </c>
      <c r="I278" s="3">
        <v>0</v>
      </c>
      <c r="J278" s="3">
        <v>0.94200805302231327</v>
      </c>
      <c r="K278" s="5">
        <v>0</v>
      </c>
      <c r="L278">
        <v>0</v>
      </c>
      <c r="M278">
        <v>1</v>
      </c>
      <c r="N278">
        <v>0</v>
      </c>
      <c r="O278">
        <v>0</v>
      </c>
      <c r="P278">
        <v>1</v>
      </c>
      <c r="V278">
        <v>0.11278961936514349</v>
      </c>
      <c r="W278">
        <v>0.17823119021792189</v>
      </c>
      <c r="X278">
        <f t="shared" si="13"/>
        <v>0.11278961936514349</v>
      </c>
      <c r="Y278">
        <f t="shared" si="14"/>
        <v>0.17823119021792189</v>
      </c>
      <c r="Z278">
        <f t="shared" si="12"/>
        <v>0.29102080958306537</v>
      </c>
      <c r="AA278">
        <f>(Table135[[#This Row],[Survived]]-Z279)^2</f>
        <v>0.40687474988353162</v>
      </c>
    </row>
    <row r="279" spans="1:27" x14ac:dyDescent="0.35">
      <c r="A279">
        <v>1</v>
      </c>
      <c r="B279" t="s">
        <v>9</v>
      </c>
      <c r="C279">
        <v>1</v>
      </c>
      <c r="D279" t="s">
        <v>10</v>
      </c>
      <c r="E279">
        <v>63</v>
      </c>
      <c r="F279" s="2">
        <v>77.958299999999994</v>
      </c>
      <c r="G279">
        <v>1</v>
      </c>
      <c r="H279">
        <v>0</v>
      </c>
      <c r="I279" s="3">
        <v>0.78749999999999998</v>
      </c>
      <c r="J279" s="3">
        <v>1.8973977892491294</v>
      </c>
      <c r="K279" s="5">
        <v>1</v>
      </c>
      <c r="L279">
        <v>0</v>
      </c>
      <c r="M279">
        <v>1</v>
      </c>
      <c r="N279">
        <v>0</v>
      </c>
      <c r="O279">
        <v>0</v>
      </c>
      <c r="P279">
        <v>1</v>
      </c>
      <c r="V279">
        <v>0.18039898328434245</v>
      </c>
      <c r="W279">
        <v>0.18173367166377949</v>
      </c>
      <c r="X279">
        <f t="shared" si="13"/>
        <v>0.18039898328434245</v>
      </c>
      <c r="Y279">
        <f t="shared" si="14"/>
        <v>0.18173367166377949</v>
      </c>
      <c r="Z279">
        <f t="shared" si="12"/>
        <v>0.36213265494812197</v>
      </c>
      <c r="AA279">
        <f>(Table135[[#This Row],[Survived]]-Z280)^2</f>
        <v>0.64408192944712706</v>
      </c>
    </row>
    <row r="280" spans="1:27" x14ac:dyDescent="0.35">
      <c r="A280">
        <v>0</v>
      </c>
      <c r="B280" t="s">
        <v>9</v>
      </c>
      <c r="C280">
        <v>3</v>
      </c>
      <c r="D280" t="s">
        <v>10</v>
      </c>
      <c r="E280">
        <v>45</v>
      </c>
      <c r="F280" s="2">
        <v>7.75</v>
      </c>
      <c r="G280">
        <v>0</v>
      </c>
      <c r="H280">
        <v>0</v>
      </c>
      <c r="I280" s="3">
        <v>0.5625</v>
      </c>
      <c r="J280" s="3">
        <v>0.94200805302231327</v>
      </c>
      <c r="K280" s="5">
        <v>0</v>
      </c>
      <c r="L280">
        <v>0</v>
      </c>
      <c r="M280">
        <v>0</v>
      </c>
      <c r="N280">
        <v>0</v>
      </c>
      <c r="O280">
        <v>0</v>
      </c>
      <c r="P280">
        <v>1</v>
      </c>
      <c r="V280">
        <v>0.11278961936514349</v>
      </c>
      <c r="W280">
        <v>8.4663229716527538E-2</v>
      </c>
      <c r="X280">
        <f t="shared" si="13"/>
        <v>0.11278961936514349</v>
      </c>
      <c r="Y280">
        <f t="shared" si="14"/>
        <v>8.4663229716527538E-2</v>
      </c>
      <c r="Z280">
        <f t="shared" si="12"/>
        <v>0.19745284908167104</v>
      </c>
      <c r="AA280">
        <f>(Table135[[#This Row],[Survived]]-Z281)^2</f>
        <v>0.13079224106037496</v>
      </c>
    </row>
    <row r="281" spans="1:27" x14ac:dyDescent="0.35">
      <c r="A281">
        <v>0</v>
      </c>
      <c r="B281" t="s">
        <v>9</v>
      </c>
      <c r="C281">
        <v>2</v>
      </c>
      <c r="D281" t="s">
        <v>8</v>
      </c>
      <c r="F281" s="2">
        <v>0</v>
      </c>
      <c r="G281">
        <v>0</v>
      </c>
      <c r="H281">
        <v>0</v>
      </c>
      <c r="I281" s="3">
        <v>0</v>
      </c>
      <c r="J281" s="3">
        <v>0</v>
      </c>
      <c r="K281" s="5">
        <v>0</v>
      </c>
      <c r="L281">
        <v>1</v>
      </c>
      <c r="M281">
        <v>1</v>
      </c>
      <c r="N281">
        <v>0</v>
      </c>
      <c r="O281">
        <v>1</v>
      </c>
      <c r="P281">
        <v>1</v>
      </c>
      <c r="V281">
        <v>0.11442216893170096</v>
      </c>
      <c r="W281">
        <v>0.24722993055117909</v>
      </c>
      <c r="X281">
        <f t="shared" si="13"/>
        <v>0.11442216893170096</v>
      </c>
      <c r="Y281">
        <f t="shared" si="14"/>
        <v>0.24722993055117909</v>
      </c>
      <c r="Z281">
        <f t="shared" si="12"/>
        <v>0.36165209948288002</v>
      </c>
      <c r="AA281">
        <f>(Table135[[#This Row],[Survived]]-Z282)^2</f>
        <v>9.7806771467935608E-2</v>
      </c>
    </row>
    <row r="282" spans="1:27" x14ac:dyDescent="0.35">
      <c r="A282">
        <v>0</v>
      </c>
      <c r="B282" t="s">
        <v>12</v>
      </c>
      <c r="C282">
        <v>3</v>
      </c>
      <c r="D282" t="s">
        <v>8</v>
      </c>
      <c r="E282">
        <v>7</v>
      </c>
      <c r="F282" s="2">
        <v>29.125</v>
      </c>
      <c r="G282">
        <v>4</v>
      </c>
      <c r="H282">
        <v>1</v>
      </c>
      <c r="I282" s="3">
        <v>8.7499999999999994E-2</v>
      </c>
      <c r="J282" s="3">
        <v>1.4789270555829248</v>
      </c>
      <c r="K282" s="5">
        <v>0</v>
      </c>
      <c r="L282">
        <v>0</v>
      </c>
      <c r="M282">
        <v>0</v>
      </c>
      <c r="N282">
        <v>0</v>
      </c>
      <c r="O282">
        <v>1</v>
      </c>
      <c r="P282">
        <v>1</v>
      </c>
      <c r="V282">
        <v>0.1298453876993019</v>
      </c>
      <c r="W282">
        <v>0.18289535391895226</v>
      </c>
      <c r="X282">
        <f t="shared" si="13"/>
        <v>0.1298453876993019</v>
      </c>
      <c r="Y282">
        <f t="shared" si="14"/>
        <v>0.18289535391895226</v>
      </c>
      <c r="Z282">
        <f t="shared" si="12"/>
        <v>0.31274074161825416</v>
      </c>
      <c r="AA282">
        <f>(Table135[[#This Row],[Survived]]-Z283)^2</f>
        <v>0.10245951750552255</v>
      </c>
    </row>
    <row r="283" spans="1:27" x14ac:dyDescent="0.35">
      <c r="A283">
        <v>1</v>
      </c>
      <c r="B283" t="s">
        <v>9</v>
      </c>
      <c r="C283">
        <v>3</v>
      </c>
      <c r="D283" t="s">
        <v>10</v>
      </c>
      <c r="E283">
        <v>35</v>
      </c>
      <c r="F283" s="2">
        <v>20.25</v>
      </c>
      <c r="G283">
        <v>1</v>
      </c>
      <c r="H283">
        <v>1</v>
      </c>
      <c r="I283" s="3">
        <v>0.4375</v>
      </c>
      <c r="J283" s="3">
        <v>1.3273589343863303</v>
      </c>
      <c r="K283" s="5">
        <v>0</v>
      </c>
      <c r="L283">
        <v>0</v>
      </c>
      <c r="M283">
        <v>1</v>
      </c>
      <c r="N283">
        <v>0</v>
      </c>
      <c r="O283">
        <v>0</v>
      </c>
      <c r="P283">
        <v>1</v>
      </c>
      <c r="V283">
        <v>0.11664542405704373</v>
      </c>
      <c r="W283">
        <v>0.20344755853633112</v>
      </c>
      <c r="X283">
        <f t="shared" si="13"/>
        <v>0.11664542405704373</v>
      </c>
      <c r="Y283">
        <f t="shared" si="14"/>
        <v>0.20344755853633112</v>
      </c>
      <c r="Z283">
        <f t="shared" si="12"/>
        <v>0.32009298259337482</v>
      </c>
      <c r="AA283">
        <f>(Table135[[#This Row],[Survived]]-Z284)^2</f>
        <v>0.40748804209461492</v>
      </c>
    </row>
    <row r="284" spans="1:27" x14ac:dyDescent="0.35">
      <c r="A284">
        <v>0</v>
      </c>
      <c r="B284" t="s">
        <v>12</v>
      </c>
      <c r="C284">
        <v>3</v>
      </c>
      <c r="D284" t="s">
        <v>8</v>
      </c>
      <c r="E284">
        <v>65</v>
      </c>
      <c r="F284" s="2">
        <v>7.75</v>
      </c>
      <c r="G284">
        <v>0</v>
      </c>
      <c r="H284">
        <v>0</v>
      </c>
      <c r="I284" s="3">
        <v>0.8125</v>
      </c>
      <c r="J284" s="3">
        <v>0.94200805302231327</v>
      </c>
      <c r="K284" s="5">
        <v>0</v>
      </c>
      <c r="L284">
        <v>0</v>
      </c>
      <c r="M284">
        <v>1</v>
      </c>
      <c r="N284">
        <v>0</v>
      </c>
      <c r="O284">
        <v>1</v>
      </c>
      <c r="P284">
        <v>1</v>
      </c>
      <c r="V284">
        <v>0.11442216893170096</v>
      </c>
      <c r="W284">
        <v>0.24722993055117909</v>
      </c>
      <c r="X284">
        <f t="shared" si="13"/>
        <v>0.11442216893170096</v>
      </c>
      <c r="Y284">
        <f t="shared" si="14"/>
        <v>0.24722993055117909</v>
      </c>
      <c r="Z284">
        <f t="shared" si="12"/>
        <v>0.36165209948288002</v>
      </c>
      <c r="AA284">
        <f>(Table135[[#This Row],[Survived]]-Z285)^2</f>
        <v>0.13079224106037496</v>
      </c>
    </row>
    <row r="285" spans="1:27" x14ac:dyDescent="0.35">
      <c r="A285">
        <v>0</v>
      </c>
      <c r="B285" t="s">
        <v>9</v>
      </c>
      <c r="C285">
        <v>3</v>
      </c>
      <c r="D285" t="s">
        <v>8</v>
      </c>
      <c r="E285">
        <v>28</v>
      </c>
      <c r="F285" s="2">
        <v>7.8541999999999996</v>
      </c>
      <c r="G285">
        <v>0</v>
      </c>
      <c r="H285">
        <v>0</v>
      </c>
      <c r="I285" s="3">
        <v>0.35</v>
      </c>
      <c r="J285" s="3">
        <v>0.94714932766263737</v>
      </c>
      <c r="K285" s="5">
        <v>0</v>
      </c>
      <c r="L285">
        <v>0</v>
      </c>
      <c r="M285">
        <v>1</v>
      </c>
      <c r="N285">
        <v>0</v>
      </c>
      <c r="O285">
        <v>1</v>
      </c>
      <c r="P285">
        <v>1</v>
      </c>
      <c r="V285">
        <v>0.11442216893170096</v>
      </c>
      <c r="W285">
        <v>0.24722993055117909</v>
      </c>
      <c r="X285">
        <f t="shared" si="13"/>
        <v>0.11442216893170096</v>
      </c>
      <c r="Y285">
        <f t="shared" si="14"/>
        <v>0.24722993055117909</v>
      </c>
      <c r="Z285">
        <f t="shared" si="12"/>
        <v>0.36165209948288002</v>
      </c>
      <c r="AA285">
        <f>(Table135[[#This Row],[Survived]]-Z286)^2</f>
        <v>0.13079224106037496</v>
      </c>
    </row>
    <row r="286" spans="1:27" x14ac:dyDescent="0.35">
      <c r="A286">
        <v>0</v>
      </c>
      <c r="B286" t="s">
        <v>9</v>
      </c>
      <c r="C286">
        <v>3</v>
      </c>
      <c r="D286" t="s">
        <v>8</v>
      </c>
      <c r="E286">
        <v>16</v>
      </c>
      <c r="F286" s="2">
        <v>9.5</v>
      </c>
      <c r="G286">
        <v>0</v>
      </c>
      <c r="H286">
        <v>0</v>
      </c>
      <c r="I286" s="3">
        <v>0.2</v>
      </c>
      <c r="J286" s="3">
        <v>1.0211892990699381</v>
      </c>
      <c r="K286" s="5">
        <v>0</v>
      </c>
      <c r="L286">
        <v>0</v>
      </c>
      <c r="M286">
        <v>1</v>
      </c>
      <c r="N286">
        <v>0</v>
      </c>
      <c r="O286">
        <v>1</v>
      </c>
      <c r="P286">
        <v>1</v>
      </c>
      <c r="V286">
        <v>0.11442216893170096</v>
      </c>
      <c r="W286">
        <v>0.24722993055117909</v>
      </c>
      <c r="X286">
        <f t="shared" si="13"/>
        <v>0.11442216893170096</v>
      </c>
      <c r="Y286">
        <f t="shared" si="14"/>
        <v>0.24722993055117909</v>
      </c>
      <c r="Z286">
        <f t="shared" si="12"/>
        <v>0.36165209948288002</v>
      </c>
      <c r="AA286">
        <f>(Table135[[#This Row],[Survived]]-Z287)^2</f>
        <v>0.13930246861928319</v>
      </c>
    </row>
    <row r="287" spans="1:27" x14ac:dyDescent="0.35">
      <c r="A287">
        <v>1</v>
      </c>
      <c r="B287" t="s">
        <v>9</v>
      </c>
      <c r="C287">
        <v>3</v>
      </c>
      <c r="D287" t="s">
        <v>8</v>
      </c>
      <c r="E287">
        <v>19</v>
      </c>
      <c r="F287" s="2">
        <v>8.0500000000000007</v>
      </c>
      <c r="G287">
        <v>0</v>
      </c>
      <c r="H287">
        <v>0</v>
      </c>
      <c r="I287" s="3">
        <v>0.23749999999999999</v>
      </c>
      <c r="J287" s="3">
        <v>0.9566485792052033</v>
      </c>
      <c r="K287" s="5">
        <v>0</v>
      </c>
      <c r="L287">
        <v>0</v>
      </c>
      <c r="M287">
        <v>0</v>
      </c>
      <c r="N287">
        <v>1</v>
      </c>
      <c r="O287">
        <v>1</v>
      </c>
      <c r="P287">
        <v>1</v>
      </c>
      <c r="V287">
        <v>0.11442216893170096</v>
      </c>
      <c r="W287">
        <v>0.25881029029348912</v>
      </c>
      <c r="X287">
        <f t="shared" si="13"/>
        <v>0.11442216893170096</v>
      </c>
      <c r="Y287">
        <f t="shared" si="14"/>
        <v>0.25881029029348912</v>
      </c>
      <c r="Z287">
        <f t="shared" si="12"/>
        <v>0.37323245922519011</v>
      </c>
      <c r="AA287">
        <f>(Table135[[#This Row],[Survived]]-Z288)^2</f>
        <v>0.32767709523618893</v>
      </c>
    </row>
    <row r="288" spans="1:27" x14ac:dyDescent="0.35">
      <c r="A288">
        <v>0</v>
      </c>
      <c r="B288" t="s">
        <v>9</v>
      </c>
      <c r="C288">
        <v>1</v>
      </c>
      <c r="D288" t="s">
        <v>8</v>
      </c>
      <c r="F288" s="2">
        <v>26</v>
      </c>
      <c r="G288">
        <v>0</v>
      </c>
      <c r="H288">
        <v>0</v>
      </c>
      <c r="I288" s="3">
        <v>0</v>
      </c>
      <c r="J288" s="3">
        <v>1.4313637641589874</v>
      </c>
      <c r="K288" s="5">
        <v>1</v>
      </c>
      <c r="L288">
        <v>0</v>
      </c>
      <c r="M288">
        <v>1</v>
      </c>
      <c r="N288">
        <v>0</v>
      </c>
      <c r="O288">
        <v>1</v>
      </c>
      <c r="P288">
        <v>1</v>
      </c>
      <c r="V288">
        <v>0.17817572815899968</v>
      </c>
      <c r="W288">
        <v>0.24939340681345054</v>
      </c>
      <c r="X288">
        <f t="shared" si="13"/>
        <v>0.17817572815899968</v>
      </c>
      <c r="Y288">
        <f t="shared" si="14"/>
        <v>0.24939340681345054</v>
      </c>
      <c r="Z288">
        <f t="shared" si="12"/>
        <v>0.42756913497245019</v>
      </c>
      <c r="AA288">
        <f>(Table135[[#This Row],[Survived]]-Z289)^2</f>
        <v>0.13079224106037496</v>
      </c>
    </row>
    <row r="289" spans="1:27" x14ac:dyDescent="0.35">
      <c r="A289">
        <v>0</v>
      </c>
      <c r="B289" t="s">
        <v>11</v>
      </c>
      <c r="C289">
        <v>3</v>
      </c>
      <c r="D289" t="s">
        <v>8</v>
      </c>
      <c r="E289">
        <v>33</v>
      </c>
      <c r="F289" s="2">
        <v>8.6624999999999996</v>
      </c>
      <c r="G289">
        <v>0</v>
      </c>
      <c r="H289">
        <v>0</v>
      </c>
      <c r="I289" s="3">
        <v>0.41249999999999998</v>
      </c>
      <c r="J289" s="3">
        <v>0.98508950692638131</v>
      </c>
      <c r="K289" s="5">
        <v>0</v>
      </c>
      <c r="L289">
        <v>0</v>
      </c>
      <c r="M289">
        <v>1</v>
      </c>
      <c r="N289">
        <v>0</v>
      </c>
      <c r="O289">
        <v>1</v>
      </c>
      <c r="P289">
        <v>1</v>
      </c>
      <c r="V289">
        <v>0.11442216893170096</v>
      </c>
      <c r="W289">
        <v>0.24722993055117909</v>
      </c>
      <c r="X289">
        <f t="shared" si="13"/>
        <v>0.11442216893170096</v>
      </c>
      <c r="Y289">
        <f t="shared" si="14"/>
        <v>0.24722993055117909</v>
      </c>
      <c r="Z289">
        <f t="shared" si="12"/>
        <v>0.36165209948288002</v>
      </c>
      <c r="AA289">
        <f>(Table135[[#This Row],[Survived]]-Z290)^2</f>
        <v>0.13079224106037496</v>
      </c>
    </row>
    <row r="290" spans="1:27" x14ac:dyDescent="0.35">
      <c r="A290">
        <v>1</v>
      </c>
      <c r="B290" t="s">
        <v>9</v>
      </c>
      <c r="C290">
        <v>3</v>
      </c>
      <c r="D290" t="s">
        <v>8</v>
      </c>
      <c r="E290">
        <v>30</v>
      </c>
      <c r="F290" s="2">
        <v>9.5</v>
      </c>
      <c r="G290">
        <v>0</v>
      </c>
      <c r="H290">
        <v>0</v>
      </c>
      <c r="I290" s="3">
        <v>0.375</v>
      </c>
      <c r="J290" s="3">
        <v>1.0211892990699381</v>
      </c>
      <c r="K290" s="5">
        <v>0</v>
      </c>
      <c r="L290">
        <v>0</v>
      </c>
      <c r="M290">
        <v>1</v>
      </c>
      <c r="N290">
        <v>0</v>
      </c>
      <c r="O290">
        <v>1</v>
      </c>
      <c r="P290">
        <v>1</v>
      </c>
      <c r="V290">
        <v>0.11442216893170096</v>
      </c>
      <c r="W290">
        <v>0.24722993055117909</v>
      </c>
      <c r="X290">
        <f t="shared" si="13"/>
        <v>0.11442216893170096</v>
      </c>
      <c r="Y290">
        <f t="shared" si="14"/>
        <v>0.24722993055117909</v>
      </c>
      <c r="Z290">
        <f t="shared" si="12"/>
        <v>0.36165209948288002</v>
      </c>
      <c r="AA290">
        <f>(Table135[[#This Row],[Survived]]-Z291)^2</f>
        <v>0.53570082761047322</v>
      </c>
    </row>
    <row r="291" spans="1:27" x14ac:dyDescent="0.35">
      <c r="A291">
        <v>0</v>
      </c>
      <c r="B291" t="s">
        <v>9</v>
      </c>
      <c r="C291">
        <v>3</v>
      </c>
      <c r="D291" t="s">
        <v>8</v>
      </c>
      <c r="E291">
        <v>22</v>
      </c>
      <c r="F291" s="2">
        <v>7.8958000000000004</v>
      </c>
      <c r="G291">
        <v>0</v>
      </c>
      <c r="H291">
        <v>0</v>
      </c>
      <c r="I291" s="3">
        <v>0.27500000000000002</v>
      </c>
      <c r="J291" s="3">
        <v>0.94918501031343461</v>
      </c>
      <c r="K291" s="5">
        <v>0</v>
      </c>
      <c r="L291">
        <v>0</v>
      </c>
      <c r="M291">
        <v>0</v>
      </c>
      <c r="N291">
        <v>0</v>
      </c>
      <c r="O291">
        <v>1</v>
      </c>
      <c r="P291">
        <v>1</v>
      </c>
      <c r="V291">
        <v>0.11442216893170096</v>
      </c>
      <c r="W291">
        <v>0.15366197004978471</v>
      </c>
      <c r="X291">
        <f t="shared" si="13"/>
        <v>0.11442216893170096</v>
      </c>
      <c r="Y291">
        <f t="shared" si="14"/>
        <v>0.15366197004978471</v>
      </c>
      <c r="Z291">
        <f t="shared" si="12"/>
        <v>0.26808413898148564</v>
      </c>
      <c r="AA291">
        <f>(Table135[[#This Row],[Survived]]-Z292)^2</f>
        <v>0.13079224106037496</v>
      </c>
    </row>
    <row r="292" spans="1:27" x14ac:dyDescent="0.35">
      <c r="A292">
        <v>1</v>
      </c>
      <c r="B292" t="s">
        <v>9</v>
      </c>
      <c r="C292">
        <v>2</v>
      </c>
      <c r="D292" t="s">
        <v>8</v>
      </c>
      <c r="E292">
        <v>42</v>
      </c>
      <c r="F292" s="2">
        <v>13</v>
      </c>
      <c r="G292">
        <v>0</v>
      </c>
      <c r="H292">
        <v>0</v>
      </c>
      <c r="I292" s="3">
        <v>0.52500000000000002</v>
      </c>
      <c r="J292" s="3">
        <v>1.146128035678238</v>
      </c>
      <c r="K292" s="5">
        <v>0</v>
      </c>
      <c r="L292">
        <v>1</v>
      </c>
      <c r="M292">
        <v>1</v>
      </c>
      <c r="N292">
        <v>0</v>
      </c>
      <c r="O292">
        <v>1</v>
      </c>
      <c r="P292">
        <v>1</v>
      </c>
      <c r="V292">
        <v>0.11442216893170096</v>
      </c>
      <c r="W292">
        <v>0.24722993055117909</v>
      </c>
      <c r="X292">
        <f t="shared" si="13"/>
        <v>0.11442216893170096</v>
      </c>
      <c r="Y292">
        <f t="shared" si="14"/>
        <v>0.24722993055117909</v>
      </c>
      <c r="Z292">
        <f t="shared" si="12"/>
        <v>0.36165209948288002</v>
      </c>
      <c r="AA292">
        <f>(Table135[[#This Row],[Survived]]-Z293)^2</f>
        <v>0.48636512902633372</v>
      </c>
    </row>
    <row r="293" spans="1:27" x14ac:dyDescent="0.35">
      <c r="A293">
        <v>1</v>
      </c>
      <c r="B293" t="s">
        <v>12</v>
      </c>
      <c r="C293">
        <v>3</v>
      </c>
      <c r="D293" t="s">
        <v>10</v>
      </c>
      <c r="E293">
        <v>22</v>
      </c>
      <c r="F293" s="2">
        <v>7.75</v>
      </c>
      <c r="G293">
        <v>0</v>
      </c>
      <c r="H293">
        <v>0</v>
      </c>
      <c r="I293" s="3">
        <v>0.27500000000000002</v>
      </c>
      <c r="J293" s="3">
        <v>0.94200805302231327</v>
      </c>
      <c r="K293" s="5">
        <v>0</v>
      </c>
      <c r="L293">
        <v>0</v>
      </c>
      <c r="M293">
        <v>0</v>
      </c>
      <c r="N293">
        <v>1</v>
      </c>
      <c r="O293">
        <v>0</v>
      </c>
      <c r="P293">
        <v>1</v>
      </c>
      <c r="V293">
        <v>0.11278961936514349</v>
      </c>
      <c r="W293">
        <v>0.18981154996023192</v>
      </c>
      <c r="X293">
        <f t="shared" si="13"/>
        <v>0.11278961936514349</v>
      </c>
      <c r="Y293">
        <f t="shared" si="14"/>
        <v>0.18981154996023192</v>
      </c>
      <c r="Z293">
        <f t="shared" si="12"/>
        <v>0.3026011693253754</v>
      </c>
      <c r="AA293">
        <f>(Table135[[#This Row],[Survived]]-Z294)^2</f>
        <v>0.39876925765013904</v>
      </c>
    </row>
    <row r="294" spans="1:27" x14ac:dyDescent="0.35">
      <c r="A294">
        <v>1</v>
      </c>
      <c r="B294" t="s">
        <v>9</v>
      </c>
      <c r="C294">
        <v>1</v>
      </c>
      <c r="D294" t="s">
        <v>10</v>
      </c>
      <c r="E294">
        <v>26</v>
      </c>
      <c r="F294" s="2">
        <v>78.849999999999994</v>
      </c>
      <c r="G294">
        <v>0</v>
      </c>
      <c r="H294">
        <v>0</v>
      </c>
      <c r="I294" s="3">
        <v>0.32500000000000001</v>
      </c>
      <c r="J294" s="3">
        <v>1.9022749204745018</v>
      </c>
      <c r="K294" s="5">
        <v>1</v>
      </c>
      <c r="L294">
        <v>0</v>
      </c>
      <c r="M294">
        <v>0</v>
      </c>
      <c r="N294">
        <v>1</v>
      </c>
      <c r="O294">
        <v>0</v>
      </c>
      <c r="P294">
        <v>1</v>
      </c>
      <c r="V294">
        <v>0.1765431785924422</v>
      </c>
      <c r="W294">
        <v>0.1919750262225034</v>
      </c>
      <c r="X294">
        <f t="shared" si="13"/>
        <v>0.1765431785924422</v>
      </c>
      <c r="Y294">
        <f t="shared" si="14"/>
        <v>0.1919750262225034</v>
      </c>
      <c r="Z294">
        <f t="shared" si="12"/>
        <v>0.36851820481494557</v>
      </c>
      <c r="AA294">
        <f>(Table135[[#This Row],[Survived]]-Z295)^2</f>
        <v>0.40687474988353162</v>
      </c>
    </row>
    <row r="295" spans="1:27" x14ac:dyDescent="0.35">
      <c r="A295">
        <v>1</v>
      </c>
      <c r="B295" t="s">
        <v>11</v>
      </c>
      <c r="C295">
        <v>1</v>
      </c>
      <c r="D295" t="s">
        <v>10</v>
      </c>
      <c r="E295">
        <v>19</v>
      </c>
      <c r="F295" s="2">
        <v>91.0792</v>
      </c>
      <c r="G295">
        <v>1</v>
      </c>
      <c r="H295">
        <v>0</v>
      </c>
      <c r="I295" s="3">
        <v>0.23749999999999999</v>
      </c>
      <c r="J295" s="3">
        <v>1.9641615374126258</v>
      </c>
      <c r="K295" s="5">
        <v>1</v>
      </c>
      <c r="L295">
        <v>0</v>
      </c>
      <c r="M295">
        <v>1</v>
      </c>
      <c r="N295">
        <v>0</v>
      </c>
      <c r="O295">
        <v>0</v>
      </c>
      <c r="P295">
        <v>1</v>
      </c>
      <c r="V295">
        <v>0.18039898328434245</v>
      </c>
      <c r="W295">
        <v>0.18173367166377949</v>
      </c>
      <c r="X295">
        <f t="shared" si="13"/>
        <v>0.18039898328434245</v>
      </c>
      <c r="Y295">
        <f t="shared" si="14"/>
        <v>0.18173367166377949</v>
      </c>
      <c r="Z295">
        <f t="shared" si="12"/>
        <v>0.36213265494812197</v>
      </c>
      <c r="AA295">
        <f>(Table135[[#This Row],[Survived]]-Z296)^2</f>
        <v>0.40748804209461492</v>
      </c>
    </row>
    <row r="296" spans="1:27" x14ac:dyDescent="0.35">
      <c r="A296">
        <v>0</v>
      </c>
      <c r="B296" t="s">
        <v>11</v>
      </c>
      <c r="C296">
        <v>2</v>
      </c>
      <c r="D296" t="s">
        <v>8</v>
      </c>
      <c r="E296">
        <v>36</v>
      </c>
      <c r="F296" s="2">
        <v>12.875</v>
      </c>
      <c r="G296">
        <v>0</v>
      </c>
      <c r="H296">
        <v>0</v>
      </c>
      <c r="I296" s="3">
        <v>0.45</v>
      </c>
      <c r="J296" s="3">
        <v>1.1422329917947138</v>
      </c>
      <c r="K296" s="5">
        <v>0</v>
      </c>
      <c r="L296">
        <v>1</v>
      </c>
      <c r="M296">
        <v>1</v>
      </c>
      <c r="N296">
        <v>0</v>
      </c>
      <c r="O296">
        <v>1</v>
      </c>
      <c r="P296">
        <v>1</v>
      </c>
      <c r="V296">
        <v>0.11442216893170096</v>
      </c>
      <c r="W296">
        <v>0.24722993055117909</v>
      </c>
      <c r="X296">
        <f t="shared" si="13"/>
        <v>0.11442216893170096</v>
      </c>
      <c r="Y296">
        <f t="shared" si="14"/>
        <v>0.24722993055117909</v>
      </c>
      <c r="Z296">
        <f t="shared" si="12"/>
        <v>0.36165209948288002</v>
      </c>
      <c r="AA296">
        <f>(Table135[[#This Row],[Survived]]-Z297)^2</f>
        <v>9.1567467677084513E-2</v>
      </c>
    </row>
    <row r="297" spans="1:27" x14ac:dyDescent="0.35">
      <c r="A297">
        <v>0</v>
      </c>
      <c r="B297" t="s">
        <v>9</v>
      </c>
      <c r="C297">
        <v>3</v>
      </c>
      <c r="D297" t="s">
        <v>10</v>
      </c>
      <c r="E297">
        <v>24</v>
      </c>
      <c r="F297" s="2">
        <v>8.85</v>
      </c>
      <c r="G297">
        <v>0</v>
      </c>
      <c r="H297">
        <v>0</v>
      </c>
      <c r="I297" s="3">
        <v>0.3</v>
      </c>
      <c r="J297" s="3">
        <v>0.99343623049761176</v>
      </c>
      <c r="K297" s="5">
        <v>0</v>
      </c>
      <c r="L297">
        <v>0</v>
      </c>
      <c r="M297">
        <v>0</v>
      </c>
      <c r="N297">
        <v>1</v>
      </c>
      <c r="O297">
        <v>0</v>
      </c>
      <c r="P297">
        <v>1</v>
      </c>
      <c r="V297">
        <v>0.11278961936514349</v>
      </c>
      <c r="W297">
        <v>0.18981154996023192</v>
      </c>
      <c r="X297">
        <f t="shared" si="13"/>
        <v>0.11278961936514349</v>
      </c>
      <c r="Y297">
        <f t="shared" si="14"/>
        <v>0.18981154996023192</v>
      </c>
      <c r="Z297">
        <f t="shared" si="12"/>
        <v>0.3026011693253754</v>
      </c>
      <c r="AA297">
        <f>(Table135[[#This Row],[Survived]]-Z298)^2</f>
        <v>0.13930246861928319</v>
      </c>
    </row>
    <row r="298" spans="1:27" x14ac:dyDescent="0.35">
      <c r="A298">
        <v>0</v>
      </c>
      <c r="B298" t="s">
        <v>9</v>
      </c>
      <c r="C298">
        <v>3</v>
      </c>
      <c r="D298" t="s">
        <v>8</v>
      </c>
      <c r="E298">
        <v>24</v>
      </c>
      <c r="F298" s="2">
        <v>7.8958000000000004</v>
      </c>
      <c r="G298">
        <v>0</v>
      </c>
      <c r="H298">
        <v>0</v>
      </c>
      <c r="I298" s="3">
        <v>0.3</v>
      </c>
      <c r="J298" s="3">
        <v>0.94918501031343461</v>
      </c>
      <c r="K298" s="5">
        <v>0</v>
      </c>
      <c r="L298">
        <v>0</v>
      </c>
      <c r="M298">
        <v>0</v>
      </c>
      <c r="N298">
        <v>1</v>
      </c>
      <c r="O298">
        <v>1</v>
      </c>
      <c r="P298">
        <v>1</v>
      </c>
      <c r="V298">
        <v>0.11442216893170096</v>
      </c>
      <c r="W298">
        <v>0.25881029029348912</v>
      </c>
      <c r="X298">
        <f t="shared" si="13"/>
        <v>0.11442216893170096</v>
      </c>
      <c r="Y298">
        <f t="shared" si="14"/>
        <v>0.25881029029348912</v>
      </c>
      <c r="Z298">
        <f t="shared" si="12"/>
        <v>0.37323245922519011</v>
      </c>
      <c r="AA298">
        <f>(Table135[[#This Row],[Survived]]-Z299)^2</f>
        <v>0.18281536518108932</v>
      </c>
    </row>
    <row r="299" spans="1:27" x14ac:dyDescent="0.35">
      <c r="A299">
        <v>0</v>
      </c>
      <c r="B299" t="s">
        <v>11</v>
      </c>
      <c r="C299">
        <v>1</v>
      </c>
      <c r="D299" t="s">
        <v>8</v>
      </c>
      <c r="F299" s="2">
        <v>27.720800000000001</v>
      </c>
      <c r="G299">
        <v>0</v>
      </c>
      <c r="H299">
        <v>0</v>
      </c>
      <c r="I299" s="3">
        <v>0</v>
      </c>
      <c r="J299" s="3">
        <v>1.4581965327411079</v>
      </c>
      <c r="K299" s="5">
        <v>1</v>
      </c>
      <c r="L299">
        <v>0</v>
      </c>
      <c r="M299">
        <v>1</v>
      </c>
      <c r="N299">
        <v>0</v>
      </c>
      <c r="O299">
        <v>1</v>
      </c>
      <c r="P299">
        <v>1</v>
      </c>
      <c r="V299">
        <v>0.17817572815899968</v>
      </c>
      <c r="W299">
        <v>0.24939340681345054</v>
      </c>
      <c r="X299">
        <f t="shared" si="13"/>
        <v>0.17817572815899968</v>
      </c>
      <c r="Y299">
        <f t="shared" si="14"/>
        <v>0.24939340681345054</v>
      </c>
      <c r="Z299">
        <f t="shared" si="12"/>
        <v>0.42756913497245019</v>
      </c>
      <c r="AA299">
        <f>(Table135[[#This Row],[Survived]]-Z300)^2</f>
        <v>0.13079224106037496</v>
      </c>
    </row>
    <row r="300" spans="1:27" x14ac:dyDescent="0.35">
      <c r="A300">
        <v>0</v>
      </c>
      <c r="B300" t="s">
        <v>11</v>
      </c>
      <c r="C300">
        <v>3</v>
      </c>
      <c r="D300" t="s">
        <v>8</v>
      </c>
      <c r="E300">
        <v>23.5</v>
      </c>
      <c r="F300" s="2">
        <v>7.2291999999999996</v>
      </c>
      <c r="G300">
        <v>0</v>
      </c>
      <c r="H300">
        <v>0</v>
      </c>
      <c r="I300" s="3">
        <v>0.29375000000000001</v>
      </c>
      <c r="J300" s="3">
        <v>0.91535761741483168</v>
      </c>
      <c r="K300" s="5">
        <v>0</v>
      </c>
      <c r="L300">
        <v>0</v>
      </c>
      <c r="M300">
        <v>1</v>
      </c>
      <c r="N300">
        <v>0</v>
      </c>
      <c r="O300">
        <v>1</v>
      </c>
      <c r="P300">
        <v>1</v>
      </c>
      <c r="V300">
        <v>0.11442216893170096</v>
      </c>
      <c r="W300">
        <v>0.24722993055117909</v>
      </c>
      <c r="X300">
        <f t="shared" si="13"/>
        <v>0.11442216893170096</v>
      </c>
      <c r="Y300">
        <f t="shared" si="14"/>
        <v>0.24722993055117909</v>
      </c>
      <c r="Z300">
        <f t="shared" si="12"/>
        <v>0.36165209948288002</v>
      </c>
      <c r="AA300">
        <f>(Table135[[#This Row],[Survived]]-Z301)^2</f>
        <v>0.17763505666999149</v>
      </c>
    </row>
    <row r="301" spans="1:27" x14ac:dyDescent="0.35">
      <c r="A301">
        <v>0</v>
      </c>
      <c r="B301" t="s">
        <v>9</v>
      </c>
      <c r="C301">
        <v>1</v>
      </c>
      <c r="D301" t="s">
        <v>10</v>
      </c>
      <c r="E301">
        <v>2</v>
      </c>
      <c r="F301" s="2">
        <v>151.55000000000001</v>
      </c>
      <c r="G301">
        <v>1</v>
      </c>
      <c r="H301">
        <v>2</v>
      </c>
      <c r="I301" s="3">
        <v>2.5000000000000001E-2</v>
      </c>
      <c r="J301" s="3">
        <v>2.1834122119784261</v>
      </c>
      <c r="K301" s="5">
        <v>1</v>
      </c>
      <c r="L301">
        <v>0</v>
      </c>
      <c r="M301">
        <v>0</v>
      </c>
      <c r="N301">
        <v>1</v>
      </c>
      <c r="O301">
        <v>0</v>
      </c>
      <c r="P301">
        <v>1</v>
      </c>
      <c r="V301">
        <v>0.18039898328434245</v>
      </c>
      <c r="W301">
        <v>0.24106875767573568</v>
      </c>
      <c r="X301">
        <f t="shared" si="13"/>
        <v>0.18039898328434245</v>
      </c>
      <c r="Y301">
        <f t="shared" si="14"/>
        <v>0.24106875767573568</v>
      </c>
      <c r="Z301">
        <f t="shared" si="12"/>
        <v>0.42146774096007811</v>
      </c>
      <c r="AA301">
        <f>(Table135[[#This Row],[Survived]]-Z302)^2</f>
        <v>0.1115567845480447</v>
      </c>
    </row>
    <row r="302" spans="1:27" x14ac:dyDescent="0.35">
      <c r="A302">
        <v>1</v>
      </c>
      <c r="B302" t="s">
        <v>9</v>
      </c>
      <c r="C302">
        <v>1</v>
      </c>
      <c r="D302" t="s">
        <v>8</v>
      </c>
      <c r="F302" s="2">
        <v>30.5</v>
      </c>
      <c r="G302">
        <v>0</v>
      </c>
      <c r="H302">
        <v>0</v>
      </c>
      <c r="I302" s="3">
        <v>0</v>
      </c>
      <c r="J302" s="3">
        <v>1.4983105537896004</v>
      </c>
      <c r="K302" s="5">
        <v>1</v>
      </c>
      <c r="L302">
        <v>0</v>
      </c>
      <c r="M302">
        <v>0</v>
      </c>
      <c r="N302">
        <v>0</v>
      </c>
      <c r="O302">
        <v>1</v>
      </c>
      <c r="P302">
        <v>1</v>
      </c>
      <c r="V302">
        <v>0.17817572815899968</v>
      </c>
      <c r="W302">
        <v>0.15582544631205619</v>
      </c>
      <c r="X302">
        <f t="shared" si="13"/>
        <v>0.17817572815899968</v>
      </c>
      <c r="Y302">
        <f t="shared" si="14"/>
        <v>0.15582544631205619</v>
      </c>
      <c r="Z302">
        <f t="shared" si="12"/>
        <v>0.33400117447105587</v>
      </c>
      <c r="AA302">
        <f>(Table135[[#This Row],[Survived]]-Z303)^2</f>
        <v>0.50801648590258042</v>
      </c>
    </row>
    <row r="303" spans="1:27" x14ac:dyDescent="0.35">
      <c r="A303">
        <v>1</v>
      </c>
      <c r="B303" t="s">
        <v>11</v>
      </c>
      <c r="C303">
        <v>1</v>
      </c>
      <c r="D303" t="s">
        <v>10</v>
      </c>
      <c r="E303">
        <v>50</v>
      </c>
      <c r="F303" s="2">
        <v>247.52080000000001</v>
      </c>
      <c r="G303">
        <v>0</v>
      </c>
      <c r="H303">
        <v>1</v>
      </c>
      <c r="I303" s="3">
        <v>0.625</v>
      </c>
      <c r="J303" s="3">
        <v>2.3953627429574396</v>
      </c>
      <c r="K303" s="5">
        <v>1</v>
      </c>
      <c r="L303">
        <v>0</v>
      </c>
      <c r="M303">
        <v>0</v>
      </c>
      <c r="N303">
        <v>0</v>
      </c>
      <c r="O303">
        <v>0</v>
      </c>
      <c r="P303">
        <v>1</v>
      </c>
      <c r="V303">
        <v>0.1765431785924422</v>
      </c>
      <c r="W303">
        <v>0.1107040691136221</v>
      </c>
      <c r="X303">
        <f t="shared" si="13"/>
        <v>0.1765431785924422</v>
      </c>
      <c r="Y303">
        <f t="shared" si="14"/>
        <v>0.1107040691136221</v>
      </c>
      <c r="Z303">
        <f t="shared" si="12"/>
        <v>0.2872472477060643</v>
      </c>
      <c r="AA303">
        <f>(Table135[[#This Row],[Survived]]-Z304)^2</f>
        <v>0.50265149244425211</v>
      </c>
    </row>
    <row r="304" spans="1:27" x14ac:dyDescent="0.35">
      <c r="A304">
        <v>1</v>
      </c>
      <c r="B304" t="s">
        <v>12</v>
      </c>
      <c r="C304">
        <v>3</v>
      </c>
      <c r="D304" t="s">
        <v>10</v>
      </c>
      <c r="F304" s="2">
        <v>7.75</v>
      </c>
      <c r="G304">
        <v>0</v>
      </c>
      <c r="H304">
        <v>0</v>
      </c>
      <c r="I304" s="3">
        <v>0</v>
      </c>
      <c r="J304" s="3">
        <v>0.94200805302231327</v>
      </c>
      <c r="K304" s="5">
        <v>0</v>
      </c>
      <c r="L304">
        <v>0</v>
      </c>
      <c r="M304">
        <v>1</v>
      </c>
      <c r="N304">
        <v>0</v>
      </c>
      <c r="O304">
        <v>0</v>
      </c>
      <c r="P304">
        <v>1</v>
      </c>
      <c r="V304">
        <v>0.11278961936514349</v>
      </c>
      <c r="W304">
        <v>0.17823119021792189</v>
      </c>
      <c r="X304">
        <f t="shared" si="13"/>
        <v>0.11278961936514349</v>
      </c>
      <c r="Y304">
        <f t="shared" si="14"/>
        <v>0.17823119021792189</v>
      </c>
      <c r="Z304">
        <f t="shared" si="12"/>
        <v>0.29102080958306537</v>
      </c>
      <c r="AA304">
        <f>(Table135[[#This Row],[Survived]]-Z305)^2</f>
        <v>0.52060011683766672</v>
      </c>
    </row>
    <row r="305" spans="1:27" x14ac:dyDescent="0.35">
      <c r="A305">
        <v>1</v>
      </c>
      <c r="B305" t="s">
        <v>12</v>
      </c>
      <c r="C305">
        <v>3</v>
      </c>
      <c r="D305" t="s">
        <v>8</v>
      </c>
      <c r="F305" s="2">
        <v>23.25</v>
      </c>
      <c r="G305">
        <v>2</v>
      </c>
      <c r="H305">
        <v>0</v>
      </c>
      <c r="I305" s="3">
        <v>0</v>
      </c>
      <c r="J305" s="3">
        <v>1.3847117429382825</v>
      </c>
      <c r="K305" s="5">
        <v>0</v>
      </c>
      <c r="L305">
        <v>0</v>
      </c>
      <c r="M305">
        <v>0</v>
      </c>
      <c r="N305">
        <v>0</v>
      </c>
      <c r="O305">
        <v>1</v>
      </c>
      <c r="P305">
        <v>1</v>
      </c>
      <c r="V305">
        <v>0.12213377831550143</v>
      </c>
      <c r="W305">
        <v>0.15633998041695696</v>
      </c>
      <c r="X305">
        <f t="shared" si="13"/>
        <v>0.12213377831550143</v>
      </c>
      <c r="Y305">
        <f t="shared" si="14"/>
        <v>0.15633998041695696</v>
      </c>
      <c r="Z305">
        <f t="shared" si="12"/>
        <v>0.27847375873245839</v>
      </c>
      <c r="AA305">
        <f>(Table135[[#This Row],[Survived]]-Z306)^2</f>
        <v>0.40748804209461492</v>
      </c>
    </row>
    <row r="306" spans="1:27" x14ac:dyDescent="0.35">
      <c r="A306">
        <v>0</v>
      </c>
      <c r="B306" t="s">
        <v>9</v>
      </c>
      <c r="C306">
        <v>3</v>
      </c>
      <c r="D306" t="s">
        <v>8</v>
      </c>
      <c r="E306">
        <v>19</v>
      </c>
      <c r="F306" s="2">
        <v>0</v>
      </c>
      <c r="G306">
        <v>0</v>
      </c>
      <c r="H306">
        <v>0</v>
      </c>
      <c r="I306" s="3">
        <v>0.23749999999999999</v>
      </c>
      <c r="J306" s="3">
        <v>0</v>
      </c>
      <c r="K306" s="5">
        <v>0</v>
      </c>
      <c r="L306">
        <v>0</v>
      </c>
      <c r="M306">
        <v>1</v>
      </c>
      <c r="N306">
        <v>0</v>
      </c>
      <c r="O306">
        <v>1</v>
      </c>
      <c r="P306">
        <v>1</v>
      </c>
      <c r="V306">
        <v>0.11442216893170096</v>
      </c>
      <c r="W306">
        <v>0.24722993055117909</v>
      </c>
      <c r="X306">
        <f t="shared" si="13"/>
        <v>0.11442216893170096</v>
      </c>
      <c r="Y306">
        <f t="shared" si="14"/>
        <v>0.24722993055117909</v>
      </c>
      <c r="Z306">
        <f t="shared" si="12"/>
        <v>0.36165209948288002</v>
      </c>
      <c r="AA306">
        <f>(Table135[[#This Row],[Survived]]-Z307)^2</f>
        <v>8.4693111610382787E-2</v>
      </c>
    </row>
    <row r="307" spans="1:27" x14ac:dyDescent="0.35">
      <c r="A307">
        <v>1</v>
      </c>
      <c r="B307" t="s">
        <v>12</v>
      </c>
      <c r="C307">
        <v>2</v>
      </c>
      <c r="D307" t="s">
        <v>10</v>
      </c>
      <c r="F307" s="2">
        <v>12.35</v>
      </c>
      <c r="G307">
        <v>0</v>
      </c>
      <c r="H307">
        <v>0</v>
      </c>
      <c r="I307" s="3">
        <v>0</v>
      </c>
      <c r="J307" s="3">
        <v>1.1254812657005939</v>
      </c>
      <c r="K307" s="5">
        <v>0</v>
      </c>
      <c r="L307">
        <v>1</v>
      </c>
      <c r="M307">
        <v>1</v>
      </c>
      <c r="N307">
        <v>0</v>
      </c>
      <c r="O307">
        <v>0</v>
      </c>
      <c r="P307">
        <v>1</v>
      </c>
      <c r="V307">
        <v>0.11278961936514349</v>
      </c>
      <c r="W307">
        <v>0.17823119021792189</v>
      </c>
      <c r="X307">
        <f t="shared" si="13"/>
        <v>0.11278961936514349</v>
      </c>
      <c r="Y307">
        <f t="shared" si="14"/>
        <v>0.17823119021792189</v>
      </c>
      <c r="Z307">
        <f t="shared" si="12"/>
        <v>0.29102080958306537</v>
      </c>
      <c r="AA307">
        <f>(Table135[[#This Row],[Survived]]-Z308)^2</f>
        <v>0.39283755016890298</v>
      </c>
    </row>
    <row r="308" spans="1:27" x14ac:dyDescent="0.35">
      <c r="A308">
        <v>0</v>
      </c>
      <c r="B308" t="s">
        <v>9</v>
      </c>
      <c r="C308">
        <v>3</v>
      </c>
      <c r="D308" t="s">
        <v>8</v>
      </c>
      <c r="F308" s="2">
        <v>8.0500000000000007</v>
      </c>
      <c r="G308">
        <v>0</v>
      </c>
      <c r="H308">
        <v>0</v>
      </c>
      <c r="I308" s="3">
        <v>0</v>
      </c>
      <c r="J308" s="3">
        <v>0.9566485792052033</v>
      </c>
      <c r="K308" s="5">
        <v>0</v>
      </c>
      <c r="L308">
        <v>0</v>
      </c>
      <c r="M308">
        <v>0</v>
      </c>
      <c r="N308">
        <v>1</v>
      </c>
      <c r="O308">
        <v>1</v>
      </c>
      <c r="P308">
        <v>1</v>
      </c>
      <c r="V308">
        <v>0.11442216893170096</v>
      </c>
      <c r="W308">
        <v>0.25881029029348912</v>
      </c>
      <c r="X308">
        <f t="shared" si="13"/>
        <v>0.11442216893170096</v>
      </c>
      <c r="Y308">
        <f t="shared" si="14"/>
        <v>0.25881029029348912</v>
      </c>
      <c r="Z308">
        <f t="shared" si="12"/>
        <v>0.37323245922519011</v>
      </c>
      <c r="AA308">
        <f>(Table135[[#This Row],[Survived]]-Z309)^2</f>
        <v>0.24216145617324575</v>
      </c>
    </row>
    <row r="309" spans="1:27" x14ac:dyDescent="0.35">
      <c r="A309">
        <v>1</v>
      </c>
      <c r="B309" t="s">
        <v>9</v>
      </c>
      <c r="C309">
        <v>1</v>
      </c>
      <c r="D309" t="s">
        <v>8</v>
      </c>
      <c r="E309">
        <v>0.92</v>
      </c>
      <c r="F309" s="2">
        <v>151.55000000000001</v>
      </c>
      <c r="G309">
        <v>1</v>
      </c>
      <c r="H309">
        <v>2</v>
      </c>
      <c r="I309" s="3">
        <v>1.15E-2</v>
      </c>
      <c r="J309" s="3">
        <v>2.1834122119784261</v>
      </c>
      <c r="K309" s="5">
        <v>1</v>
      </c>
      <c r="L309">
        <v>0</v>
      </c>
      <c r="M309">
        <v>0</v>
      </c>
      <c r="N309">
        <v>1</v>
      </c>
      <c r="O309">
        <v>1</v>
      </c>
      <c r="P309">
        <v>1</v>
      </c>
      <c r="V309">
        <v>0.1820315328508999</v>
      </c>
      <c r="W309">
        <v>0.31006749800899291</v>
      </c>
      <c r="X309">
        <f t="shared" si="13"/>
        <v>0.1820315328508999</v>
      </c>
      <c r="Y309">
        <f t="shared" si="14"/>
        <v>0.31006749800899291</v>
      </c>
      <c r="Z309">
        <f t="shared" si="12"/>
        <v>0.49209903085989282</v>
      </c>
      <c r="AA309">
        <f>(Table135[[#This Row],[Survived]]-Z310)^2</f>
        <v>0.39876925765013904</v>
      </c>
    </row>
    <row r="310" spans="1:27" x14ac:dyDescent="0.35">
      <c r="A310">
        <v>1</v>
      </c>
      <c r="B310" t="s">
        <v>11</v>
      </c>
      <c r="C310">
        <v>1</v>
      </c>
      <c r="D310" t="s">
        <v>10</v>
      </c>
      <c r="F310" s="2">
        <v>110.88330000000001</v>
      </c>
      <c r="G310">
        <v>0</v>
      </c>
      <c r="H310">
        <v>0</v>
      </c>
      <c r="I310" s="3">
        <v>0</v>
      </c>
      <c r="J310" s="3">
        <v>2.048765267412167</v>
      </c>
      <c r="K310" s="5">
        <v>1</v>
      </c>
      <c r="L310">
        <v>0</v>
      </c>
      <c r="M310">
        <v>0</v>
      </c>
      <c r="N310">
        <v>1</v>
      </c>
      <c r="O310">
        <v>0</v>
      </c>
      <c r="P310">
        <v>1</v>
      </c>
      <c r="V310">
        <v>0.1765431785924422</v>
      </c>
      <c r="W310">
        <v>0.1919750262225034</v>
      </c>
      <c r="X310">
        <f t="shared" si="13"/>
        <v>0.1765431785924422</v>
      </c>
      <c r="Y310">
        <f t="shared" si="14"/>
        <v>0.1919750262225034</v>
      </c>
      <c r="Z310">
        <f t="shared" si="12"/>
        <v>0.36851820481494557</v>
      </c>
      <c r="AA310">
        <f>(Table135[[#This Row],[Survived]]-Z311)^2</f>
        <v>0.39223538796814711</v>
      </c>
    </row>
    <row r="311" spans="1:27" x14ac:dyDescent="0.35">
      <c r="A311">
        <v>1</v>
      </c>
      <c r="B311" t="s">
        <v>11</v>
      </c>
      <c r="C311">
        <v>1</v>
      </c>
      <c r="D311" t="s">
        <v>10</v>
      </c>
      <c r="E311">
        <v>17</v>
      </c>
      <c r="F311" s="2">
        <v>108.9</v>
      </c>
      <c r="G311">
        <v>1</v>
      </c>
      <c r="H311">
        <v>0</v>
      </c>
      <c r="I311" s="3">
        <v>0.21249999999999999</v>
      </c>
      <c r="J311" s="3">
        <v>2.0409976924234905</v>
      </c>
      <c r="K311" s="5">
        <v>1</v>
      </c>
      <c r="L311">
        <v>0</v>
      </c>
      <c r="M311">
        <v>0</v>
      </c>
      <c r="N311">
        <v>1</v>
      </c>
      <c r="O311">
        <v>0</v>
      </c>
      <c r="P311">
        <v>1</v>
      </c>
      <c r="V311">
        <v>0.18039898328434245</v>
      </c>
      <c r="W311">
        <v>0.19331403140608949</v>
      </c>
      <c r="X311">
        <f t="shared" si="13"/>
        <v>0.18039898328434245</v>
      </c>
      <c r="Y311">
        <f t="shared" si="14"/>
        <v>0.19331403140608949</v>
      </c>
      <c r="Z311">
        <f t="shared" si="12"/>
        <v>0.37371301469043194</v>
      </c>
      <c r="AA311">
        <f>(Table135[[#This Row],[Survived]]-Z312)^2</f>
        <v>0.38635265979764283</v>
      </c>
    </row>
    <row r="312" spans="1:27" x14ac:dyDescent="0.35">
      <c r="A312">
        <v>0</v>
      </c>
      <c r="B312" t="s">
        <v>11</v>
      </c>
      <c r="C312">
        <v>2</v>
      </c>
      <c r="D312" t="s">
        <v>8</v>
      </c>
      <c r="E312">
        <v>30</v>
      </c>
      <c r="F312" s="2">
        <v>24</v>
      </c>
      <c r="G312">
        <v>1</v>
      </c>
      <c r="H312">
        <v>0</v>
      </c>
      <c r="I312" s="3">
        <v>0.375</v>
      </c>
      <c r="J312" s="3">
        <v>1.3979400086720377</v>
      </c>
      <c r="K312" s="5">
        <v>0</v>
      </c>
      <c r="L312">
        <v>1</v>
      </c>
      <c r="M312">
        <v>0</v>
      </c>
      <c r="N312">
        <v>1</v>
      </c>
      <c r="O312">
        <v>1</v>
      </c>
      <c r="P312">
        <v>1</v>
      </c>
      <c r="V312">
        <v>0.11827797362360119</v>
      </c>
      <c r="W312">
        <v>0.26014929547707522</v>
      </c>
      <c r="X312">
        <f t="shared" si="13"/>
        <v>0.11827797362360119</v>
      </c>
      <c r="Y312">
        <f t="shared" si="14"/>
        <v>0.26014929547707522</v>
      </c>
      <c r="Z312">
        <f t="shared" si="12"/>
        <v>0.37842726910067642</v>
      </c>
      <c r="AA312">
        <f>(Table135[[#This Row],[Survived]]-Z313)^2</f>
        <v>0.13580566728003018</v>
      </c>
    </row>
    <row r="313" spans="1:27" x14ac:dyDescent="0.35">
      <c r="A313">
        <v>1</v>
      </c>
      <c r="B313" t="s">
        <v>11</v>
      </c>
      <c r="C313">
        <v>1</v>
      </c>
      <c r="D313" t="s">
        <v>10</v>
      </c>
      <c r="E313">
        <v>30</v>
      </c>
      <c r="F313" s="2">
        <v>56.929200000000002</v>
      </c>
      <c r="G313">
        <v>0</v>
      </c>
      <c r="H313">
        <v>0</v>
      </c>
      <c r="I313" s="3">
        <v>0.375</v>
      </c>
      <c r="J313" s="3">
        <v>1.7628975309505581</v>
      </c>
      <c r="K313" s="5">
        <v>1</v>
      </c>
      <c r="L313">
        <v>0</v>
      </c>
      <c r="M313">
        <v>0</v>
      </c>
      <c r="N313">
        <v>1</v>
      </c>
      <c r="O313">
        <v>0</v>
      </c>
      <c r="P313">
        <v>1</v>
      </c>
      <c r="V313">
        <v>0.1765431785924422</v>
      </c>
      <c r="W313">
        <v>0.1919750262225034</v>
      </c>
      <c r="X313">
        <f t="shared" si="13"/>
        <v>0.1765431785924422</v>
      </c>
      <c r="Y313">
        <f t="shared" si="14"/>
        <v>0.1919750262225034</v>
      </c>
      <c r="Z313">
        <f t="shared" si="12"/>
        <v>0.36851820481494557</v>
      </c>
      <c r="AA313">
        <f>(Table135[[#This Row],[Survived]]-Z314)^2</f>
        <v>0.41352893509982563</v>
      </c>
    </row>
    <row r="314" spans="1:27" x14ac:dyDescent="0.35">
      <c r="A314">
        <v>1</v>
      </c>
      <c r="B314" t="s">
        <v>11</v>
      </c>
      <c r="C314">
        <v>1</v>
      </c>
      <c r="D314" t="s">
        <v>10</v>
      </c>
      <c r="E314">
        <v>24</v>
      </c>
      <c r="F314" s="2">
        <v>83.158299999999997</v>
      </c>
      <c r="G314">
        <v>0</v>
      </c>
      <c r="H314">
        <v>0</v>
      </c>
      <c r="I314" s="3">
        <v>0.3</v>
      </c>
      <c r="J314" s="3">
        <v>1.9250969541376577</v>
      </c>
      <c r="K314" s="5">
        <v>1</v>
      </c>
      <c r="L314">
        <v>0</v>
      </c>
      <c r="M314">
        <v>1</v>
      </c>
      <c r="N314">
        <v>0</v>
      </c>
      <c r="O314">
        <v>0</v>
      </c>
      <c r="P314">
        <v>1</v>
      </c>
      <c r="V314">
        <v>0.1765431785924422</v>
      </c>
      <c r="W314">
        <v>0.18039466648019337</v>
      </c>
      <c r="X314">
        <f t="shared" si="13"/>
        <v>0.1765431785924422</v>
      </c>
      <c r="Y314">
        <f t="shared" si="14"/>
        <v>0.18039466648019337</v>
      </c>
      <c r="Z314">
        <f t="shared" si="12"/>
        <v>0.3569378450726356</v>
      </c>
      <c r="AA314">
        <f>(Table135[[#This Row],[Survived]]-Z315)^2</f>
        <v>0.34212884317626802</v>
      </c>
    </row>
    <row r="315" spans="1:27" x14ac:dyDescent="0.35">
      <c r="A315">
        <v>1</v>
      </c>
      <c r="B315" t="s">
        <v>11</v>
      </c>
      <c r="C315">
        <v>1</v>
      </c>
      <c r="D315" t="s">
        <v>10</v>
      </c>
      <c r="E315">
        <v>18</v>
      </c>
      <c r="F315" s="2">
        <v>262.375</v>
      </c>
      <c r="G315">
        <v>2</v>
      </c>
      <c r="H315">
        <v>2</v>
      </c>
      <c r="I315" s="3">
        <v>0.22500000000000001</v>
      </c>
      <c r="J315" s="3">
        <v>2.4205745486161567</v>
      </c>
      <c r="K315" s="5">
        <v>1</v>
      </c>
      <c r="L315">
        <v>0</v>
      </c>
      <c r="M315">
        <v>1</v>
      </c>
      <c r="N315">
        <v>0</v>
      </c>
      <c r="O315">
        <v>0</v>
      </c>
      <c r="P315">
        <v>1</v>
      </c>
      <c r="V315">
        <v>0.18425478797624267</v>
      </c>
      <c r="W315">
        <v>0.23082740311701178</v>
      </c>
      <c r="X315">
        <f t="shared" si="13"/>
        <v>0.18425478797624267</v>
      </c>
      <c r="Y315">
        <f t="shared" si="14"/>
        <v>0.23082740311701178</v>
      </c>
      <c r="Z315">
        <f t="shared" si="12"/>
        <v>0.41508219109325445</v>
      </c>
      <c r="AA315">
        <f>(Table135[[#This Row],[Survived]]-Z316)^2</f>
        <v>0.46227355231877293</v>
      </c>
    </row>
    <row r="316" spans="1:27" x14ac:dyDescent="0.35">
      <c r="A316">
        <v>0</v>
      </c>
      <c r="B316" t="s">
        <v>9</v>
      </c>
      <c r="C316">
        <v>2</v>
      </c>
      <c r="D316" t="s">
        <v>10</v>
      </c>
      <c r="E316">
        <v>26</v>
      </c>
      <c r="F316" s="2">
        <v>26</v>
      </c>
      <c r="G316">
        <v>1</v>
      </c>
      <c r="H316">
        <v>1</v>
      </c>
      <c r="I316" s="3">
        <v>0.32500000000000001</v>
      </c>
      <c r="J316" s="3">
        <v>1.4313637641589874</v>
      </c>
      <c r="K316" s="5">
        <v>0</v>
      </c>
      <c r="L316">
        <v>1</v>
      </c>
      <c r="M316">
        <v>1</v>
      </c>
      <c r="N316">
        <v>0</v>
      </c>
      <c r="O316">
        <v>0</v>
      </c>
      <c r="P316">
        <v>1</v>
      </c>
      <c r="V316">
        <v>0.11664542405704373</v>
      </c>
      <c r="W316">
        <v>0.20344755853633112</v>
      </c>
      <c r="X316">
        <f t="shared" si="13"/>
        <v>0.11664542405704373</v>
      </c>
      <c r="Y316">
        <f t="shared" si="14"/>
        <v>0.20344755853633112</v>
      </c>
      <c r="Z316">
        <f t="shared" si="12"/>
        <v>0.32009298259337482</v>
      </c>
      <c r="AA316">
        <f>(Table135[[#This Row],[Survived]]-Z317)^2</f>
        <v>0.13079224106037496</v>
      </c>
    </row>
    <row r="317" spans="1:27" x14ac:dyDescent="0.35">
      <c r="A317">
        <v>0</v>
      </c>
      <c r="B317" t="s">
        <v>9</v>
      </c>
      <c r="C317">
        <v>3</v>
      </c>
      <c r="D317" t="s">
        <v>8</v>
      </c>
      <c r="E317">
        <v>28</v>
      </c>
      <c r="F317" s="2">
        <v>7.8958000000000004</v>
      </c>
      <c r="G317">
        <v>0</v>
      </c>
      <c r="H317">
        <v>0</v>
      </c>
      <c r="I317" s="3">
        <v>0.35</v>
      </c>
      <c r="J317" s="3">
        <v>0.94918501031343461</v>
      </c>
      <c r="K317" s="5">
        <v>0</v>
      </c>
      <c r="L317">
        <v>0</v>
      </c>
      <c r="M317">
        <v>1</v>
      </c>
      <c r="N317">
        <v>0</v>
      </c>
      <c r="O317">
        <v>1</v>
      </c>
      <c r="P317">
        <v>1</v>
      </c>
      <c r="V317">
        <v>0.11442216893170096</v>
      </c>
      <c r="W317">
        <v>0.24722993055117909</v>
      </c>
      <c r="X317">
        <f t="shared" si="13"/>
        <v>0.11442216893170096</v>
      </c>
      <c r="Y317">
        <f t="shared" si="14"/>
        <v>0.24722993055117909</v>
      </c>
      <c r="Z317">
        <f t="shared" si="12"/>
        <v>0.36165209948288002</v>
      </c>
      <c r="AA317">
        <f>(Table135[[#This Row],[Survived]]-Z318)^2</f>
        <v>0.15266545711533219</v>
      </c>
    </row>
    <row r="318" spans="1:27" x14ac:dyDescent="0.35">
      <c r="A318">
        <v>0</v>
      </c>
      <c r="B318" t="s">
        <v>9</v>
      </c>
      <c r="C318">
        <v>2</v>
      </c>
      <c r="D318" t="s">
        <v>8</v>
      </c>
      <c r="E318">
        <v>43</v>
      </c>
      <c r="F318" s="2">
        <v>26.25</v>
      </c>
      <c r="G318">
        <v>1</v>
      </c>
      <c r="H318">
        <v>1</v>
      </c>
      <c r="I318" s="3">
        <v>0.53749999999999998</v>
      </c>
      <c r="J318" s="3">
        <v>1.4353665066126613</v>
      </c>
      <c r="K318" s="5">
        <v>0</v>
      </c>
      <c r="L318">
        <v>1</v>
      </c>
      <c r="M318">
        <v>1</v>
      </c>
      <c r="N318">
        <v>0</v>
      </c>
      <c r="O318">
        <v>1</v>
      </c>
      <c r="P318">
        <v>1</v>
      </c>
      <c r="V318">
        <v>0.11827797362360119</v>
      </c>
      <c r="W318">
        <v>0.27244629886958827</v>
      </c>
      <c r="X318">
        <f t="shared" si="13"/>
        <v>0.11827797362360119</v>
      </c>
      <c r="Y318">
        <f t="shared" si="14"/>
        <v>0.27244629886958827</v>
      </c>
      <c r="Z318">
        <f t="shared" si="12"/>
        <v>0.39072427249318947</v>
      </c>
      <c r="AA318">
        <f>(Table135[[#This Row],[Survived]]-Z319)^2</f>
        <v>8.4693111610382787E-2</v>
      </c>
    </row>
    <row r="319" spans="1:27" x14ac:dyDescent="0.35">
      <c r="A319">
        <v>1</v>
      </c>
      <c r="B319" t="s">
        <v>9</v>
      </c>
      <c r="C319">
        <v>3</v>
      </c>
      <c r="D319" t="s">
        <v>10</v>
      </c>
      <c r="E319">
        <v>26</v>
      </c>
      <c r="F319" s="2">
        <v>7.8541999999999996</v>
      </c>
      <c r="G319">
        <v>0</v>
      </c>
      <c r="H319">
        <v>0</v>
      </c>
      <c r="I319" s="3">
        <v>0.32500000000000001</v>
      </c>
      <c r="J319" s="3">
        <v>0.94714932766263737</v>
      </c>
      <c r="K319" s="5">
        <v>0</v>
      </c>
      <c r="L319">
        <v>0</v>
      </c>
      <c r="M319">
        <v>1</v>
      </c>
      <c r="N319">
        <v>0</v>
      </c>
      <c r="O319">
        <v>0</v>
      </c>
      <c r="P319">
        <v>1</v>
      </c>
      <c r="V319">
        <v>0.11278961936514349</v>
      </c>
      <c r="W319">
        <v>0.17823119021792189</v>
      </c>
      <c r="X319">
        <f t="shared" si="13"/>
        <v>0.11278961936514349</v>
      </c>
      <c r="Y319">
        <f t="shared" si="14"/>
        <v>0.17823119021792189</v>
      </c>
      <c r="Z319">
        <f t="shared" si="12"/>
        <v>0.29102080958306537</v>
      </c>
      <c r="AA319">
        <f>(Table135[[#This Row],[Survived]]-Z320)^2</f>
        <v>0.49531245429411014</v>
      </c>
    </row>
    <row r="320" spans="1:27" x14ac:dyDescent="0.35">
      <c r="A320">
        <v>1</v>
      </c>
      <c r="B320" t="s">
        <v>9</v>
      </c>
      <c r="C320">
        <v>2</v>
      </c>
      <c r="D320" t="s">
        <v>10</v>
      </c>
      <c r="E320">
        <v>24</v>
      </c>
      <c r="F320" s="2">
        <v>26</v>
      </c>
      <c r="G320">
        <v>1</v>
      </c>
      <c r="H320">
        <v>0</v>
      </c>
      <c r="I320" s="3">
        <v>0.3</v>
      </c>
      <c r="J320" s="3">
        <v>1.4313637641589874</v>
      </c>
      <c r="K320" s="5">
        <v>0</v>
      </c>
      <c r="L320">
        <v>1</v>
      </c>
      <c r="M320">
        <v>1</v>
      </c>
      <c r="N320">
        <v>0</v>
      </c>
      <c r="O320">
        <v>0</v>
      </c>
      <c r="P320">
        <v>1</v>
      </c>
      <c r="V320">
        <v>0.11664542405704373</v>
      </c>
      <c r="W320">
        <v>0.17957019540150801</v>
      </c>
      <c r="X320">
        <f t="shared" si="13"/>
        <v>0.11664542405704373</v>
      </c>
      <c r="Y320">
        <f t="shared" si="14"/>
        <v>0.17957019540150801</v>
      </c>
      <c r="Z320">
        <f t="shared" si="12"/>
        <v>0.29621561945855174</v>
      </c>
      <c r="AA320">
        <f>(Table135[[#This Row],[Survived]]-Z321)^2</f>
        <v>0.39283755016890298</v>
      </c>
    </row>
    <row r="321" spans="1:27" x14ac:dyDescent="0.35">
      <c r="A321">
        <v>0</v>
      </c>
      <c r="B321" t="s">
        <v>9</v>
      </c>
      <c r="C321">
        <v>2</v>
      </c>
      <c r="D321" t="s">
        <v>8</v>
      </c>
      <c r="E321">
        <v>54</v>
      </c>
      <c r="F321" s="2">
        <v>14</v>
      </c>
      <c r="G321">
        <v>0</v>
      </c>
      <c r="H321">
        <v>0</v>
      </c>
      <c r="I321" s="3">
        <v>0.67500000000000004</v>
      </c>
      <c r="J321" s="3">
        <v>1.1760912590556813</v>
      </c>
      <c r="K321" s="5">
        <v>0</v>
      </c>
      <c r="L321">
        <v>1</v>
      </c>
      <c r="M321">
        <v>0</v>
      </c>
      <c r="N321">
        <v>1</v>
      </c>
      <c r="O321">
        <v>1</v>
      </c>
      <c r="P321">
        <v>1</v>
      </c>
      <c r="V321">
        <v>0.11442216893170096</v>
      </c>
      <c r="W321">
        <v>0.25881029029348912</v>
      </c>
      <c r="X321">
        <f t="shared" si="13"/>
        <v>0.11442216893170096</v>
      </c>
      <c r="Y321">
        <f t="shared" si="14"/>
        <v>0.25881029029348912</v>
      </c>
      <c r="Z321">
        <f t="shared" si="12"/>
        <v>0.37323245922519011</v>
      </c>
      <c r="AA321">
        <f>(Table135[[#This Row],[Survived]]-Z322)^2</f>
        <v>0.16377607729962781</v>
      </c>
    </row>
    <row r="322" spans="1:27" x14ac:dyDescent="0.35">
      <c r="A322">
        <v>1</v>
      </c>
      <c r="B322" t="s">
        <v>9</v>
      </c>
      <c r="C322">
        <v>1</v>
      </c>
      <c r="D322" t="s">
        <v>10</v>
      </c>
      <c r="E322">
        <v>31</v>
      </c>
      <c r="F322" s="2">
        <v>164.86670000000001</v>
      </c>
      <c r="G322">
        <v>0</v>
      </c>
      <c r="H322">
        <v>2</v>
      </c>
      <c r="I322" s="3">
        <v>0.38750000000000001</v>
      </c>
      <c r="J322" s="3">
        <v>2.2197592042409209</v>
      </c>
      <c r="K322" s="5">
        <v>1</v>
      </c>
      <c r="L322">
        <v>0</v>
      </c>
      <c r="M322">
        <v>1</v>
      </c>
      <c r="N322">
        <v>0</v>
      </c>
      <c r="O322">
        <v>0</v>
      </c>
      <c r="P322">
        <v>1</v>
      </c>
      <c r="V322">
        <v>0.1765431785924422</v>
      </c>
      <c r="W322">
        <v>0.22814939274983956</v>
      </c>
      <c r="X322">
        <f t="shared" si="13"/>
        <v>0.1765431785924422</v>
      </c>
      <c r="Y322">
        <f t="shared" si="14"/>
        <v>0.22814939274983956</v>
      </c>
      <c r="Z322">
        <f t="shared" si="12"/>
        <v>0.40469257134228176</v>
      </c>
      <c r="AA322">
        <f>(Table135[[#This Row],[Survived]]-Z323)^2</f>
        <v>0.37698369789450553</v>
      </c>
    </row>
    <row r="323" spans="1:27" x14ac:dyDescent="0.35">
      <c r="A323">
        <v>1</v>
      </c>
      <c r="B323" t="s">
        <v>11</v>
      </c>
      <c r="C323">
        <v>1</v>
      </c>
      <c r="D323" t="s">
        <v>10</v>
      </c>
      <c r="E323">
        <v>40</v>
      </c>
      <c r="F323" s="2">
        <v>134.5</v>
      </c>
      <c r="G323">
        <v>1</v>
      </c>
      <c r="H323">
        <v>1</v>
      </c>
      <c r="I323" s="3">
        <v>0.5</v>
      </c>
      <c r="J323" s="3">
        <v>2.1319392952104246</v>
      </c>
      <c r="K323" s="5">
        <v>1</v>
      </c>
      <c r="L323">
        <v>0</v>
      </c>
      <c r="M323">
        <v>1</v>
      </c>
      <c r="N323">
        <v>0</v>
      </c>
      <c r="O323">
        <v>0</v>
      </c>
      <c r="P323">
        <v>1</v>
      </c>
      <c r="V323">
        <v>0.18039898328434245</v>
      </c>
      <c r="W323">
        <v>0.20561103479860257</v>
      </c>
      <c r="X323">
        <f t="shared" si="13"/>
        <v>0.18039898328434245</v>
      </c>
      <c r="Y323">
        <f t="shared" si="14"/>
        <v>0.20561103479860257</v>
      </c>
      <c r="Z323">
        <f t="shared" si="12"/>
        <v>0.38601001808294499</v>
      </c>
      <c r="AA323">
        <f>(Table135[[#This Row],[Survived]]-Z324)^2</f>
        <v>0.53570082761047322</v>
      </c>
    </row>
    <row r="324" spans="1:27" x14ac:dyDescent="0.35">
      <c r="A324">
        <v>0</v>
      </c>
      <c r="B324" t="s">
        <v>9</v>
      </c>
      <c r="C324">
        <v>3</v>
      </c>
      <c r="D324" t="s">
        <v>8</v>
      </c>
      <c r="E324">
        <v>22</v>
      </c>
      <c r="F324" s="2">
        <v>7.25</v>
      </c>
      <c r="G324">
        <v>0</v>
      </c>
      <c r="H324">
        <v>0</v>
      </c>
      <c r="I324" s="3">
        <v>0.27500000000000002</v>
      </c>
      <c r="J324" s="3">
        <v>0.91645394854992512</v>
      </c>
      <c r="K324" s="5">
        <v>0</v>
      </c>
      <c r="L324">
        <v>0</v>
      </c>
      <c r="M324">
        <v>0</v>
      </c>
      <c r="N324">
        <v>0</v>
      </c>
      <c r="O324">
        <v>1</v>
      </c>
      <c r="P324">
        <v>1</v>
      </c>
      <c r="V324">
        <v>0.11442216893170096</v>
      </c>
      <c r="W324">
        <v>0.15366197004978471</v>
      </c>
      <c r="X324">
        <f t="shared" si="13"/>
        <v>0.11442216893170096</v>
      </c>
      <c r="Y324">
        <f t="shared" si="14"/>
        <v>0.15366197004978471</v>
      </c>
      <c r="Z324">
        <f t="shared" si="12"/>
        <v>0.26808413898148564</v>
      </c>
      <c r="AA324">
        <f>(Table135[[#This Row],[Survived]]-Z325)^2</f>
        <v>0.13079224106037496</v>
      </c>
    </row>
    <row r="325" spans="1:27" x14ac:dyDescent="0.35">
      <c r="A325">
        <v>0</v>
      </c>
      <c r="B325" t="s">
        <v>9</v>
      </c>
      <c r="C325">
        <v>3</v>
      </c>
      <c r="D325" t="s">
        <v>8</v>
      </c>
      <c r="E325">
        <v>27</v>
      </c>
      <c r="F325" s="2">
        <v>7.8958000000000004</v>
      </c>
      <c r="G325">
        <v>0</v>
      </c>
      <c r="H325">
        <v>0</v>
      </c>
      <c r="I325" s="3">
        <v>0.33750000000000002</v>
      </c>
      <c r="J325" s="3">
        <v>0.94918501031343461</v>
      </c>
      <c r="K325" s="5">
        <v>0</v>
      </c>
      <c r="L325">
        <v>0</v>
      </c>
      <c r="M325">
        <v>1</v>
      </c>
      <c r="N325">
        <v>0</v>
      </c>
      <c r="O325">
        <v>1</v>
      </c>
      <c r="P325">
        <v>1</v>
      </c>
      <c r="V325">
        <v>0.11442216893170096</v>
      </c>
      <c r="W325">
        <v>0.24722993055117909</v>
      </c>
      <c r="X325">
        <f t="shared" si="13"/>
        <v>0.11442216893170096</v>
      </c>
      <c r="Y325">
        <f t="shared" si="14"/>
        <v>0.24722993055117909</v>
      </c>
      <c r="Z325">
        <f t="shared" ref="Z325:Z388" si="15">X325+Y325</f>
        <v>0.36165209948288002</v>
      </c>
      <c r="AA325">
        <f>(Table135[[#This Row],[Survived]]-Z326)^2</f>
        <v>8.4693111610382787E-2</v>
      </c>
    </row>
    <row r="326" spans="1:27" x14ac:dyDescent="0.35">
      <c r="A326">
        <v>1</v>
      </c>
      <c r="B326" t="s">
        <v>12</v>
      </c>
      <c r="C326">
        <v>2</v>
      </c>
      <c r="D326" t="s">
        <v>10</v>
      </c>
      <c r="E326">
        <v>30</v>
      </c>
      <c r="F326" s="2">
        <v>12.35</v>
      </c>
      <c r="G326">
        <v>0</v>
      </c>
      <c r="H326">
        <v>0</v>
      </c>
      <c r="I326" s="3">
        <v>0.375</v>
      </c>
      <c r="J326" s="3">
        <v>1.1254812657005939</v>
      </c>
      <c r="K326" s="5">
        <v>0</v>
      </c>
      <c r="L326">
        <v>1</v>
      </c>
      <c r="M326">
        <v>1</v>
      </c>
      <c r="N326">
        <v>0</v>
      </c>
      <c r="O326">
        <v>0</v>
      </c>
      <c r="P326">
        <v>1</v>
      </c>
      <c r="V326">
        <v>0.11278961936514349</v>
      </c>
      <c r="W326">
        <v>0.17823119021792189</v>
      </c>
      <c r="X326">
        <f t="shared" ref="X326:X389" si="16">IF(V326&lt;0,0,V326)</f>
        <v>0.11278961936514349</v>
      </c>
      <c r="Y326">
        <f t="shared" ref="Y326:Y389" si="17">IF(W326&lt;0,0,W326)</f>
        <v>0.17823119021792189</v>
      </c>
      <c r="Z326">
        <f t="shared" si="15"/>
        <v>0.29102080958306537</v>
      </c>
      <c r="AA326">
        <f>(Table135[[#This Row],[Survived]]-Z327)^2</f>
        <v>0.44666052134475476</v>
      </c>
    </row>
    <row r="327" spans="1:27" x14ac:dyDescent="0.35">
      <c r="A327">
        <v>1</v>
      </c>
      <c r="B327" t="s">
        <v>9</v>
      </c>
      <c r="C327">
        <v>2</v>
      </c>
      <c r="D327" t="s">
        <v>10</v>
      </c>
      <c r="E327">
        <v>22</v>
      </c>
      <c r="F327" s="2">
        <v>29</v>
      </c>
      <c r="G327">
        <v>1</v>
      </c>
      <c r="H327">
        <v>1</v>
      </c>
      <c r="I327" s="3">
        <v>0.27500000000000002</v>
      </c>
      <c r="J327" s="3">
        <v>1.4771212547196624</v>
      </c>
      <c r="K327" s="5">
        <v>0</v>
      </c>
      <c r="L327">
        <v>1</v>
      </c>
      <c r="M327">
        <v>0</v>
      </c>
      <c r="N327">
        <v>1</v>
      </c>
      <c r="O327">
        <v>0</v>
      </c>
      <c r="P327">
        <v>1</v>
      </c>
      <c r="V327">
        <v>0.11664542405704373</v>
      </c>
      <c r="W327">
        <v>0.21502791827864112</v>
      </c>
      <c r="X327">
        <f t="shared" si="16"/>
        <v>0.11664542405704373</v>
      </c>
      <c r="Y327">
        <f t="shared" si="17"/>
        <v>0.21502791827864112</v>
      </c>
      <c r="Z327">
        <f t="shared" si="15"/>
        <v>0.33167334233568485</v>
      </c>
      <c r="AA327">
        <f>(Table135[[#This Row],[Survived]]-Z328)^2</f>
        <v>0.30143909658121398</v>
      </c>
    </row>
    <row r="328" spans="1:27" x14ac:dyDescent="0.35">
      <c r="A328">
        <v>0</v>
      </c>
      <c r="B328" t="s">
        <v>9</v>
      </c>
      <c r="C328">
        <v>3</v>
      </c>
      <c r="D328" t="s">
        <v>8</v>
      </c>
      <c r="F328" s="2">
        <v>69.55</v>
      </c>
      <c r="G328">
        <v>8</v>
      </c>
      <c r="H328">
        <v>2</v>
      </c>
      <c r="I328" s="3">
        <v>0</v>
      </c>
      <c r="J328" s="3">
        <v>1.8484970180903666</v>
      </c>
      <c r="K328" s="5">
        <v>0</v>
      </c>
      <c r="L328">
        <v>0</v>
      </c>
      <c r="M328">
        <v>1</v>
      </c>
      <c r="N328">
        <v>0</v>
      </c>
      <c r="O328">
        <v>1</v>
      </c>
      <c r="P328">
        <v>1</v>
      </c>
      <c r="V328">
        <v>0.14526860646690284</v>
      </c>
      <c r="W328">
        <v>0.30569669828951418</v>
      </c>
      <c r="X328">
        <f t="shared" si="16"/>
        <v>0.14526860646690284</v>
      </c>
      <c r="Y328">
        <f t="shared" si="17"/>
        <v>0.30569669828951418</v>
      </c>
      <c r="Z328">
        <f t="shared" si="15"/>
        <v>0.45096530475641705</v>
      </c>
      <c r="AA328">
        <f>(Table135[[#This Row],[Survived]]-Z329)^2</f>
        <v>0.1274046252450968</v>
      </c>
    </row>
    <row r="329" spans="1:27" x14ac:dyDescent="0.35">
      <c r="A329">
        <v>1</v>
      </c>
      <c r="B329" t="s">
        <v>11</v>
      </c>
      <c r="C329">
        <v>1</v>
      </c>
      <c r="D329" t="s">
        <v>10</v>
      </c>
      <c r="E329">
        <v>36</v>
      </c>
      <c r="F329" s="2">
        <v>135.63329999999999</v>
      </c>
      <c r="G329">
        <v>0</v>
      </c>
      <c r="H329">
        <v>0</v>
      </c>
      <c r="I329" s="3">
        <v>0.45</v>
      </c>
      <c r="J329" s="3">
        <v>2.1355565576455011</v>
      </c>
      <c r="K329" s="5">
        <v>1</v>
      </c>
      <c r="L329">
        <v>0</v>
      </c>
      <c r="M329">
        <v>1</v>
      </c>
      <c r="N329">
        <v>0</v>
      </c>
      <c r="O329">
        <v>0</v>
      </c>
      <c r="P329">
        <v>1</v>
      </c>
      <c r="V329">
        <v>0.1765431785924422</v>
      </c>
      <c r="W329">
        <v>0.18039466648019337</v>
      </c>
      <c r="X329">
        <f t="shared" si="16"/>
        <v>0.1765431785924422</v>
      </c>
      <c r="Y329">
        <f t="shared" si="17"/>
        <v>0.18039466648019337</v>
      </c>
      <c r="Z329">
        <f t="shared" si="15"/>
        <v>0.3569378450726356</v>
      </c>
      <c r="AA329">
        <f>(Table135[[#This Row],[Survived]]-Z330)^2</f>
        <v>0.40748804209461492</v>
      </c>
    </row>
    <row r="330" spans="1:27" x14ac:dyDescent="0.35">
      <c r="A330">
        <v>0</v>
      </c>
      <c r="B330" t="s">
        <v>9</v>
      </c>
      <c r="C330">
        <v>3</v>
      </c>
      <c r="D330" t="s">
        <v>8</v>
      </c>
      <c r="E330">
        <v>61</v>
      </c>
      <c r="F330" s="2">
        <v>6.2374999999999998</v>
      </c>
      <c r="G330">
        <v>0</v>
      </c>
      <c r="H330">
        <v>0</v>
      </c>
      <c r="I330" s="3">
        <v>0.76249999999999996</v>
      </c>
      <c r="J330" s="3">
        <v>0.8595885767354926</v>
      </c>
      <c r="K330" s="5">
        <v>0</v>
      </c>
      <c r="L330">
        <v>0</v>
      </c>
      <c r="M330">
        <v>1</v>
      </c>
      <c r="N330">
        <v>0</v>
      </c>
      <c r="O330">
        <v>1</v>
      </c>
      <c r="P330">
        <v>1</v>
      </c>
      <c r="V330">
        <v>0.11442216893170096</v>
      </c>
      <c r="W330">
        <v>0.24722993055117909</v>
      </c>
      <c r="X330">
        <f t="shared" si="16"/>
        <v>0.11442216893170096</v>
      </c>
      <c r="Y330">
        <f t="shared" si="17"/>
        <v>0.24722993055117909</v>
      </c>
      <c r="Z330">
        <f t="shared" si="15"/>
        <v>0.36165209948288002</v>
      </c>
      <c r="AA330">
        <f>(Table135[[#This Row],[Survived]]-Z331)^2</f>
        <v>9.1567467677084513E-2</v>
      </c>
    </row>
    <row r="331" spans="1:27" x14ac:dyDescent="0.35">
      <c r="A331">
        <v>1</v>
      </c>
      <c r="B331" t="s">
        <v>9</v>
      </c>
      <c r="C331">
        <v>2</v>
      </c>
      <c r="D331" t="s">
        <v>10</v>
      </c>
      <c r="E331">
        <v>36</v>
      </c>
      <c r="F331" s="2">
        <v>13</v>
      </c>
      <c r="G331">
        <v>0</v>
      </c>
      <c r="H331">
        <v>0</v>
      </c>
      <c r="I331" s="3">
        <v>0.45</v>
      </c>
      <c r="J331" s="3">
        <v>1.146128035678238</v>
      </c>
      <c r="K331" s="5">
        <v>0</v>
      </c>
      <c r="L331">
        <v>1</v>
      </c>
      <c r="M331">
        <v>0</v>
      </c>
      <c r="N331">
        <v>1</v>
      </c>
      <c r="O331">
        <v>0</v>
      </c>
      <c r="P331">
        <v>1</v>
      </c>
      <c r="V331">
        <v>0.11278961936514349</v>
      </c>
      <c r="W331">
        <v>0.18981154996023192</v>
      </c>
      <c r="X331">
        <f t="shared" si="16"/>
        <v>0.11278961936514349</v>
      </c>
      <c r="Y331">
        <f t="shared" si="17"/>
        <v>0.18981154996023192</v>
      </c>
      <c r="Z331">
        <f t="shared" si="15"/>
        <v>0.3026011693253754</v>
      </c>
      <c r="AA331">
        <f>(Table135[[#This Row],[Survived]]-Z332)^2</f>
        <v>0.59826354144981131</v>
      </c>
    </row>
    <row r="332" spans="1:27" x14ac:dyDescent="0.35">
      <c r="A332">
        <v>1</v>
      </c>
      <c r="B332" t="s">
        <v>9</v>
      </c>
      <c r="C332">
        <v>3</v>
      </c>
      <c r="D332" t="s">
        <v>10</v>
      </c>
      <c r="E332">
        <v>31</v>
      </c>
      <c r="F332" s="2">
        <v>20.524999999999999</v>
      </c>
      <c r="G332">
        <v>1</v>
      </c>
      <c r="H332">
        <v>1</v>
      </c>
      <c r="I332" s="3">
        <v>0.38750000000000001</v>
      </c>
      <c r="J332" s="3">
        <v>1.3329431601256923</v>
      </c>
      <c r="K332" s="5">
        <v>0</v>
      </c>
      <c r="L332">
        <v>0</v>
      </c>
      <c r="M332">
        <v>0</v>
      </c>
      <c r="N332">
        <v>0</v>
      </c>
      <c r="O332">
        <v>0</v>
      </c>
      <c r="P332">
        <v>1</v>
      </c>
      <c r="V332">
        <v>0.11664542405704373</v>
      </c>
      <c r="W332">
        <v>0.10987959803493674</v>
      </c>
      <c r="X332">
        <f t="shared" si="16"/>
        <v>0.11664542405704373</v>
      </c>
      <c r="Y332">
        <f t="shared" si="17"/>
        <v>0.10987959803493674</v>
      </c>
      <c r="Z332">
        <f t="shared" si="15"/>
        <v>0.22652502209198047</v>
      </c>
      <c r="AA332">
        <f>(Table135[[#This Row],[Survived]]-Z333)^2</f>
        <v>0.38338980638717279</v>
      </c>
    </row>
    <row r="333" spans="1:27" x14ac:dyDescent="0.35">
      <c r="A333">
        <v>1</v>
      </c>
      <c r="B333" t="s">
        <v>11</v>
      </c>
      <c r="C333">
        <v>1</v>
      </c>
      <c r="D333" t="s">
        <v>10</v>
      </c>
      <c r="E333">
        <v>16</v>
      </c>
      <c r="F333" s="2">
        <v>57.979199999999999</v>
      </c>
      <c r="G333">
        <v>0</v>
      </c>
      <c r="H333">
        <v>1</v>
      </c>
      <c r="I333" s="3">
        <v>0.2</v>
      </c>
      <c r="J333" s="3">
        <v>1.770698877440231</v>
      </c>
      <c r="K333" s="5">
        <v>1</v>
      </c>
      <c r="L333">
        <v>0</v>
      </c>
      <c r="M333">
        <v>1</v>
      </c>
      <c r="N333">
        <v>0</v>
      </c>
      <c r="O333">
        <v>0</v>
      </c>
      <c r="P333">
        <v>1</v>
      </c>
      <c r="V333">
        <v>0.1765431785924422</v>
      </c>
      <c r="W333">
        <v>0.20427202961501645</v>
      </c>
      <c r="X333">
        <f t="shared" si="16"/>
        <v>0.1765431785924422</v>
      </c>
      <c r="Y333">
        <f t="shared" si="17"/>
        <v>0.20427202961501645</v>
      </c>
      <c r="Z333">
        <f t="shared" si="15"/>
        <v>0.38081520820745862</v>
      </c>
      <c r="AA333">
        <f>(Table135[[#This Row],[Survived]]-Z334)^2</f>
        <v>0.48802738824325304</v>
      </c>
    </row>
    <row r="334" spans="1:27" x14ac:dyDescent="0.35">
      <c r="A334">
        <v>1</v>
      </c>
      <c r="B334" t="s">
        <v>12</v>
      </c>
      <c r="C334">
        <v>3</v>
      </c>
      <c r="D334" t="s">
        <v>10</v>
      </c>
      <c r="F334" s="2">
        <v>23.25</v>
      </c>
      <c r="G334">
        <v>2</v>
      </c>
      <c r="H334">
        <v>0</v>
      </c>
      <c r="I334" s="3">
        <v>0</v>
      </c>
      <c r="J334" s="3">
        <v>1.3847117429382825</v>
      </c>
      <c r="K334" s="5">
        <v>0</v>
      </c>
      <c r="L334">
        <v>0</v>
      </c>
      <c r="M334">
        <v>1</v>
      </c>
      <c r="N334">
        <v>0</v>
      </c>
      <c r="O334">
        <v>0</v>
      </c>
      <c r="P334">
        <v>1</v>
      </c>
      <c r="V334">
        <v>0.12050122874894396</v>
      </c>
      <c r="W334">
        <v>0.18090920058509413</v>
      </c>
      <c r="X334">
        <f t="shared" si="16"/>
        <v>0.12050122874894396</v>
      </c>
      <c r="Y334">
        <f t="shared" si="17"/>
        <v>0.18090920058509413</v>
      </c>
      <c r="Z334">
        <f t="shared" si="15"/>
        <v>0.30141042933403811</v>
      </c>
      <c r="AA334">
        <f>(Table135[[#This Row],[Survived]]-Z335)^2</f>
        <v>0.32767709523618893</v>
      </c>
    </row>
    <row r="335" spans="1:27" x14ac:dyDescent="0.35">
      <c r="A335">
        <v>0</v>
      </c>
      <c r="B335" t="s">
        <v>9</v>
      </c>
      <c r="C335">
        <v>1</v>
      </c>
      <c r="D335" t="s">
        <v>8</v>
      </c>
      <c r="E335">
        <v>45.5</v>
      </c>
      <c r="F335" s="2">
        <v>28.5</v>
      </c>
      <c r="G335">
        <v>0</v>
      </c>
      <c r="H335">
        <v>0</v>
      </c>
      <c r="I335" s="3">
        <v>0.56874999999999998</v>
      </c>
      <c r="J335" s="3">
        <v>1.469822015978163</v>
      </c>
      <c r="K335" s="5">
        <v>1</v>
      </c>
      <c r="L335">
        <v>0</v>
      </c>
      <c r="M335">
        <v>1</v>
      </c>
      <c r="N335">
        <v>0</v>
      </c>
      <c r="O335">
        <v>1</v>
      </c>
      <c r="P335">
        <v>1</v>
      </c>
      <c r="V335">
        <v>0.17817572815899968</v>
      </c>
      <c r="W335">
        <v>0.24939340681345054</v>
      </c>
      <c r="X335">
        <f t="shared" si="16"/>
        <v>0.17817572815899968</v>
      </c>
      <c r="Y335">
        <f t="shared" si="17"/>
        <v>0.24939340681345054</v>
      </c>
      <c r="Z335">
        <f t="shared" si="15"/>
        <v>0.42756913497245019</v>
      </c>
      <c r="AA335">
        <f>(Table135[[#This Row],[Survived]]-Z336)^2</f>
        <v>0.20380394065332033</v>
      </c>
    </row>
    <row r="336" spans="1:27" x14ac:dyDescent="0.35">
      <c r="A336">
        <v>0</v>
      </c>
      <c r="B336" t="s">
        <v>9</v>
      </c>
      <c r="C336">
        <v>1</v>
      </c>
      <c r="D336" t="s">
        <v>8</v>
      </c>
      <c r="E336">
        <v>38</v>
      </c>
      <c r="F336" s="2">
        <v>153.46250000000001</v>
      </c>
      <c r="G336">
        <v>0</v>
      </c>
      <c r="H336">
        <v>1</v>
      </c>
      <c r="I336" s="3">
        <v>0.47499999999999998</v>
      </c>
      <c r="J336" s="3">
        <v>2.1888230596841365</v>
      </c>
      <c r="K336" s="5">
        <v>1</v>
      </c>
      <c r="L336">
        <v>0</v>
      </c>
      <c r="M336">
        <v>1</v>
      </c>
      <c r="N336">
        <v>0</v>
      </c>
      <c r="O336">
        <v>1</v>
      </c>
      <c r="P336">
        <v>1</v>
      </c>
      <c r="V336">
        <v>0.17817572815899968</v>
      </c>
      <c r="W336">
        <v>0.27327076994827365</v>
      </c>
      <c r="X336">
        <f t="shared" si="16"/>
        <v>0.17817572815899968</v>
      </c>
      <c r="Y336">
        <f t="shared" si="17"/>
        <v>0.27327076994827365</v>
      </c>
      <c r="Z336">
        <f t="shared" si="15"/>
        <v>0.45144649810727333</v>
      </c>
      <c r="AA336">
        <f>(Table135[[#This Row],[Survived]]-Z337)^2</f>
        <v>0.13841504085048092</v>
      </c>
    </row>
    <row r="337" spans="1:27" x14ac:dyDescent="0.35">
      <c r="A337">
        <v>0</v>
      </c>
      <c r="B337" t="s">
        <v>9</v>
      </c>
      <c r="C337">
        <v>3</v>
      </c>
      <c r="D337" t="s">
        <v>8</v>
      </c>
      <c r="E337">
        <v>16</v>
      </c>
      <c r="F337" s="2">
        <v>18</v>
      </c>
      <c r="G337">
        <v>2</v>
      </c>
      <c r="H337">
        <v>0</v>
      </c>
      <c r="I337" s="3">
        <v>0.2</v>
      </c>
      <c r="J337" s="3">
        <v>1.2787536009528289</v>
      </c>
      <c r="K337" s="5">
        <v>0</v>
      </c>
      <c r="L337">
        <v>0</v>
      </c>
      <c r="M337">
        <v>1</v>
      </c>
      <c r="N337">
        <v>0</v>
      </c>
      <c r="O337">
        <v>1</v>
      </c>
      <c r="P337">
        <v>1</v>
      </c>
      <c r="V337">
        <v>0.12213377831550143</v>
      </c>
      <c r="W337">
        <v>0.24990794091835131</v>
      </c>
      <c r="X337">
        <f t="shared" si="16"/>
        <v>0.12213377831550143</v>
      </c>
      <c r="Y337">
        <f t="shared" si="17"/>
        <v>0.24990794091835131</v>
      </c>
      <c r="Z337">
        <f t="shared" si="15"/>
        <v>0.37204171923385276</v>
      </c>
      <c r="AA337">
        <f>(Table135[[#This Row],[Survived]]-Z338)^2</f>
        <v>0.13114005977977555</v>
      </c>
    </row>
    <row r="338" spans="1:27" x14ac:dyDescent="0.35">
      <c r="A338">
        <v>1</v>
      </c>
      <c r="B338" t="s">
        <v>9</v>
      </c>
      <c r="C338">
        <v>1</v>
      </c>
      <c r="D338" t="s">
        <v>10</v>
      </c>
      <c r="F338" s="2">
        <v>133.65</v>
      </c>
      <c r="G338">
        <v>1</v>
      </c>
      <c r="H338">
        <v>0</v>
      </c>
      <c r="I338" s="3">
        <v>0</v>
      </c>
      <c r="J338" s="3">
        <v>2.1292063577475293</v>
      </c>
      <c r="K338" s="5">
        <v>1</v>
      </c>
      <c r="L338">
        <v>0</v>
      </c>
      <c r="M338">
        <v>1</v>
      </c>
      <c r="N338">
        <v>0</v>
      </c>
      <c r="O338">
        <v>0</v>
      </c>
      <c r="P338">
        <v>1</v>
      </c>
      <c r="V338">
        <v>0.18039898328434245</v>
      </c>
      <c r="W338">
        <v>0.18173367166377949</v>
      </c>
      <c r="X338">
        <f t="shared" si="16"/>
        <v>0.18039898328434245</v>
      </c>
      <c r="Y338">
        <f t="shared" si="17"/>
        <v>0.18173367166377949</v>
      </c>
      <c r="Z338">
        <f t="shared" si="15"/>
        <v>0.36213265494812197</v>
      </c>
      <c r="AA338">
        <f>(Table135[[#This Row],[Survived]]-Z339)^2</f>
        <v>0.39283755016890298</v>
      </c>
    </row>
    <row r="339" spans="1:27" x14ac:dyDescent="0.35">
      <c r="A339">
        <v>0</v>
      </c>
      <c r="B339" t="s">
        <v>9</v>
      </c>
      <c r="C339">
        <v>3</v>
      </c>
      <c r="D339" t="s">
        <v>8</v>
      </c>
      <c r="F339" s="2">
        <v>7.8958000000000004</v>
      </c>
      <c r="G339">
        <v>0</v>
      </c>
      <c r="H339">
        <v>0</v>
      </c>
      <c r="I339" s="3">
        <v>0</v>
      </c>
      <c r="J339" s="3">
        <v>0.94918501031343461</v>
      </c>
      <c r="K339" s="5">
        <v>0</v>
      </c>
      <c r="L339">
        <v>0</v>
      </c>
      <c r="M339">
        <v>0</v>
      </c>
      <c r="N339">
        <v>1</v>
      </c>
      <c r="O339">
        <v>1</v>
      </c>
      <c r="P339">
        <v>1</v>
      </c>
      <c r="V339">
        <v>0.11442216893170096</v>
      </c>
      <c r="W339">
        <v>0.25881029029348912</v>
      </c>
      <c r="X339">
        <f t="shared" si="16"/>
        <v>0.11442216893170096</v>
      </c>
      <c r="Y339">
        <f t="shared" si="17"/>
        <v>0.25881029029348912</v>
      </c>
      <c r="Z339">
        <f t="shared" si="15"/>
        <v>0.37323245922519011</v>
      </c>
      <c r="AA339">
        <f>(Table135[[#This Row],[Survived]]-Z340)^2</f>
        <v>0.18728463196034789</v>
      </c>
    </row>
    <row r="340" spans="1:27" x14ac:dyDescent="0.35">
      <c r="A340">
        <v>0</v>
      </c>
      <c r="B340" t="s">
        <v>9</v>
      </c>
      <c r="C340">
        <v>1</v>
      </c>
      <c r="D340" t="s">
        <v>8</v>
      </c>
      <c r="E340">
        <v>29</v>
      </c>
      <c r="F340" s="2">
        <v>66.599999999999994</v>
      </c>
      <c r="G340">
        <v>1</v>
      </c>
      <c r="H340">
        <v>0</v>
      </c>
      <c r="I340" s="3">
        <v>0.36249999999999999</v>
      </c>
      <c r="J340" s="3">
        <v>1.8299466959416359</v>
      </c>
      <c r="K340" s="5">
        <v>1</v>
      </c>
      <c r="L340">
        <v>0</v>
      </c>
      <c r="M340">
        <v>1</v>
      </c>
      <c r="N340">
        <v>0</v>
      </c>
      <c r="O340">
        <v>1</v>
      </c>
      <c r="P340">
        <v>1</v>
      </c>
      <c r="V340">
        <v>0.1820315328508999</v>
      </c>
      <c r="W340">
        <v>0.25073241199703666</v>
      </c>
      <c r="X340">
        <f t="shared" si="16"/>
        <v>0.1820315328508999</v>
      </c>
      <c r="Y340">
        <f t="shared" si="17"/>
        <v>0.25073241199703666</v>
      </c>
      <c r="Z340">
        <f t="shared" si="15"/>
        <v>0.43276394484793657</v>
      </c>
      <c r="AA340">
        <f>(Table135[[#This Row],[Survived]]-Z341)^2</f>
        <v>0.1274046252450968</v>
      </c>
    </row>
    <row r="341" spans="1:27" x14ac:dyDescent="0.35">
      <c r="A341">
        <v>1</v>
      </c>
      <c r="B341" t="s">
        <v>11</v>
      </c>
      <c r="C341">
        <v>1</v>
      </c>
      <c r="D341" t="s">
        <v>10</v>
      </c>
      <c r="E341">
        <v>41</v>
      </c>
      <c r="F341" s="2">
        <v>134.5</v>
      </c>
      <c r="G341">
        <v>0</v>
      </c>
      <c r="H341">
        <v>0</v>
      </c>
      <c r="I341" s="3">
        <v>0.51249999999999996</v>
      </c>
      <c r="J341" s="3">
        <v>2.1319392952104246</v>
      </c>
      <c r="K341" s="5">
        <v>1</v>
      </c>
      <c r="L341">
        <v>0</v>
      </c>
      <c r="M341">
        <v>1</v>
      </c>
      <c r="N341">
        <v>0</v>
      </c>
      <c r="O341">
        <v>0</v>
      </c>
      <c r="P341">
        <v>1</v>
      </c>
      <c r="V341">
        <v>0.1765431785924422</v>
      </c>
      <c r="W341">
        <v>0.18039466648019337</v>
      </c>
      <c r="X341">
        <f t="shared" si="16"/>
        <v>0.1765431785924422</v>
      </c>
      <c r="Y341">
        <f t="shared" si="17"/>
        <v>0.18039466648019337</v>
      </c>
      <c r="Z341">
        <f t="shared" si="15"/>
        <v>0.3569378450726356</v>
      </c>
      <c r="AA341">
        <f>(Table135[[#This Row],[Survived]]-Z342)^2</f>
        <v>0.40748804209461492</v>
      </c>
    </row>
    <row r="342" spans="1:27" x14ac:dyDescent="0.35">
      <c r="A342">
        <v>1</v>
      </c>
      <c r="B342" t="s">
        <v>9</v>
      </c>
      <c r="C342">
        <v>3</v>
      </c>
      <c r="D342" t="s">
        <v>8</v>
      </c>
      <c r="E342">
        <v>45</v>
      </c>
      <c r="F342" s="2">
        <v>8.0500000000000007</v>
      </c>
      <c r="G342">
        <v>0</v>
      </c>
      <c r="H342">
        <v>0</v>
      </c>
      <c r="I342" s="3">
        <v>0.5625</v>
      </c>
      <c r="J342" s="3">
        <v>0.9566485792052033</v>
      </c>
      <c r="K342" s="5">
        <v>0</v>
      </c>
      <c r="L342">
        <v>0</v>
      </c>
      <c r="M342">
        <v>1</v>
      </c>
      <c r="N342">
        <v>0</v>
      </c>
      <c r="O342">
        <v>1</v>
      </c>
      <c r="P342">
        <v>1</v>
      </c>
      <c r="V342">
        <v>0.11442216893170096</v>
      </c>
      <c r="W342">
        <v>0.24722993055117909</v>
      </c>
      <c r="X342">
        <f t="shared" si="16"/>
        <v>0.11442216893170096</v>
      </c>
      <c r="Y342">
        <f t="shared" si="17"/>
        <v>0.24722993055117909</v>
      </c>
      <c r="Z342">
        <f t="shared" si="15"/>
        <v>0.36165209948288002</v>
      </c>
      <c r="AA342">
        <f>(Table135[[#This Row],[Survived]]-Z343)^2</f>
        <v>0.32767709523618893</v>
      </c>
    </row>
    <row r="343" spans="1:27" x14ac:dyDescent="0.35">
      <c r="A343">
        <v>0</v>
      </c>
      <c r="B343" t="s">
        <v>9</v>
      </c>
      <c r="C343">
        <v>1</v>
      </c>
      <c r="D343" t="s">
        <v>8</v>
      </c>
      <c r="E343">
        <v>45</v>
      </c>
      <c r="F343" s="2">
        <v>35.5</v>
      </c>
      <c r="G343">
        <v>0</v>
      </c>
      <c r="H343">
        <v>0</v>
      </c>
      <c r="I343" s="3">
        <v>0.5625</v>
      </c>
      <c r="J343" s="3">
        <v>1.5622928644564746</v>
      </c>
      <c r="K343" s="5">
        <v>1</v>
      </c>
      <c r="L343">
        <v>0</v>
      </c>
      <c r="M343">
        <v>1</v>
      </c>
      <c r="N343">
        <v>0</v>
      </c>
      <c r="O343">
        <v>1</v>
      </c>
      <c r="P343">
        <v>1</v>
      </c>
      <c r="V343">
        <v>0.17817572815899968</v>
      </c>
      <c r="W343">
        <v>0.24939340681345054</v>
      </c>
      <c r="X343">
        <f t="shared" si="16"/>
        <v>0.17817572815899968</v>
      </c>
      <c r="Y343">
        <f t="shared" si="17"/>
        <v>0.24939340681345054</v>
      </c>
      <c r="Z343">
        <f t="shared" si="15"/>
        <v>0.42756913497245019</v>
      </c>
      <c r="AA343">
        <f>(Table135[[#This Row],[Survived]]-Z344)^2</f>
        <v>0.15266545711533219</v>
      </c>
    </row>
    <row r="344" spans="1:27" x14ac:dyDescent="0.35">
      <c r="A344">
        <v>1</v>
      </c>
      <c r="B344" t="s">
        <v>9</v>
      </c>
      <c r="C344">
        <v>2</v>
      </c>
      <c r="D344" t="s">
        <v>8</v>
      </c>
      <c r="E344">
        <v>2</v>
      </c>
      <c r="F344" s="2">
        <v>26</v>
      </c>
      <c r="G344">
        <v>1</v>
      </c>
      <c r="H344">
        <v>1</v>
      </c>
      <c r="I344" s="3">
        <v>2.5000000000000001E-2</v>
      </c>
      <c r="J344" s="3">
        <v>1.4313637641589874</v>
      </c>
      <c r="K344" s="5">
        <v>0</v>
      </c>
      <c r="L344">
        <v>1</v>
      </c>
      <c r="M344">
        <v>1</v>
      </c>
      <c r="N344">
        <v>0</v>
      </c>
      <c r="O344">
        <v>1</v>
      </c>
      <c r="P344">
        <v>1</v>
      </c>
      <c r="V344">
        <v>0.11827797362360119</v>
      </c>
      <c r="W344">
        <v>0.27244629886958827</v>
      </c>
      <c r="X344">
        <f t="shared" si="16"/>
        <v>0.11827797362360119</v>
      </c>
      <c r="Y344">
        <f t="shared" si="17"/>
        <v>0.27244629886958827</v>
      </c>
      <c r="Z344">
        <f t="shared" si="15"/>
        <v>0.39072427249318947</v>
      </c>
      <c r="AA344">
        <f>(Table135[[#This Row],[Survived]]-Z345)^2</f>
        <v>0.33607875560579742</v>
      </c>
    </row>
    <row r="345" spans="1:27" x14ac:dyDescent="0.35">
      <c r="A345">
        <v>1</v>
      </c>
      <c r="B345" t="s">
        <v>9</v>
      </c>
      <c r="C345">
        <v>1</v>
      </c>
      <c r="D345" t="s">
        <v>10</v>
      </c>
      <c r="E345">
        <v>24</v>
      </c>
      <c r="F345" s="2">
        <v>263</v>
      </c>
      <c r="G345">
        <v>3</v>
      </c>
      <c r="H345">
        <v>2</v>
      </c>
      <c r="I345" s="3">
        <v>0.3</v>
      </c>
      <c r="J345" s="3">
        <v>2.4216039268698313</v>
      </c>
      <c r="K345" s="5">
        <v>1</v>
      </c>
      <c r="L345">
        <v>0</v>
      </c>
      <c r="M345">
        <v>1</v>
      </c>
      <c r="N345">
        <v>0</v>
      </c>
      <c r="O345">
        <v>0</v>
      </c>
      <c r="P345">
        <v>1</v>
      </c>
      <c r="V345">
        <v>0.1881105926681429</v>
      </c>
      <c r="W345">
        <v>0.2321664083005979</v>
      </c>
      <c r="X345">
        <f t="shared" si="16"/>
        <v>0.1881105926681429</v>
      </c>
      <c r="Y345">
        <f t="shared" si="17"/>
        <v>0.2321664083005979</v>
      </c>
      <c r="Z345">
        <f t="shared" si="15"/>
        <v>0.42027700096874077</v>
      </c>
      <c r="AA345">
        <f>(Table135[[#This Row],[Survived]]-Z346)^2</f>
        <v>0.40748804209461492</v>
      </c>
    </row>
    <row r="346" spans="1:27" x14ac:dyDescent="0.35">
      <c r="A346">
        <v>0</v>
      </c>
      <c r="B346" t="s">
        <v>9</v>
      </c>
      <c r="C346">
        <v>2</v>
      </c>
      <c r="D346" t="s">
        <v>8</v>
      </c>
      <c r="E346">
        <v>28</v>
      </c>
      <c r="F346" s="2">
        <v>13</v>
      </c>
      <c r="G346">
        <v>0</v>
      </c>
      <c r="H346">
        <v>0</v>
      </c>
      <c r="I346" s="3">
        <v>0.35</v>
      </c>
      <c r="J346" s="3">
        <v>1.146128035678238</v>
      </c>
      <c r="K346" s="5">
        <v>0</v>
      </c>
      <c r="L346">
        <v>1</v>
      </c>
      <c r="M346">
        <v>1</v>
      </c>
      <c r="N346">
        <v>0</v>
      </c>
      <c r="O346">
        <v>1</v>
      </c>
      <c r="P346">
        <v>1</v>
      </c>
      <c r="V346">
        <v>0.11442216893170096</v>
      </c>
      <c r="W346">
        <v>0.24722993055117909</v>
      </c>
      <c r="X346">
        <f t="shared" si="16"/>
        <v>0.11442216893170096</v>
      </c>
      <c r="Y346">
        <f t="shared" si="17"/>
        <v>0.24722993055117909</v>
      </c>
      <c r="Z346">
        <f t="shared" si="15"/>
        <v>0.36165209948288002</v>
      </c>
      <c r="AA346">
        <f>(Table135[[#This Row],[Survived]]-Z347)^2</f>
        <v>0.13079224106037496</v>
      </c>
    </row>
    <row r="347" spans="1:27" x14ac:dyDescent="0.35">
      <c r="A347">
        <v>0</v>
      </c>
      <c r="B347" t="s">
        <v>9</v>
      </c>
      <c r="C347">
        <v>2</v>
      </c>
      <c r="D347" t="s">
        <v>8</v>
      </c>
      <c r="E347">
        <v>25</v>
      </c>
      <c r="F347" s="2">
        <v>13</v>
      </c>
      <c r="G347">
        <v>0</v>
      </c>
      <c r="H347">
        <v>0</v>
      </c>
      <c r="I347" s="3">
        <v>0.3125</v>
      </c>
      <c r="J347" s="3">
        <v>1.146128035678238</v>
      </c>
      <c r="K347" s="5">
        <v>0</v>
      </c>
      <c r="L347">
        <v>1</v>
      </c>
      <c r="M347">
        <v>1</v>
      </c>
      <c r="N347">
        <v>0</v>
      </c>
      <c r="O347">
        <v>1</v>
      </c>
      <c r="P347">
        <v>1</v>
      </c>
      <c r="V347">
        <v>0.11442216893170096</v>
      </c>
      <c r="W347">
        <v>0.24722993055117909</v>
      </c>
      <c r="X347">
        <f t="shared" si="16"/>
        <v>0.11442216893170096</v>
      </c>
      <c r="Y347">
        <f t="shared" si="17"/>
        <v>0.24722993055117909</v>
      </c>
      <c r="Z347">
        <f t="shared" si="15"/>
        <v>0.36165209948288002</v>
      </c>
      <c r="AA347">
        <f>(Table135[[#This Row],[Survived]]-Z348)^2</f>
        <v>0.13079224106037496</v>
      </c>
    </row>
    <row r="348" spans="1:27" x14ac:dyDescent="0.35">
      <c r="A348">
        <v>0</v>
      </c>
      <c r="B348" t="s">
        <v>9</v>
      </c>
      <c r="C348">
        <v>2</v>
      </c>
      <c r="D348" t="s">
        <v>8</v>
      </c>
      <c r="E348">
        <v>36</v>
      </c>
      <c r="F348" s="2">
        <v>13</v>
      </c>
      <c r="G348">
        <v>0</v>
      </c>
      <c r="H348">
        <v>0</v>
      </c>
      <c r="I348" s="3">
        <v>0.45</v>
      </c>
      <c r="J348" s="3">
        <v>1.146128035678238</v>
      </c>
      <c r="K348" s="5">
        <v>0</v>
      </c>
      <c r="L348">
        <v>1</v>
      </c>
      <c r="M348">
        <v>1</v>
      </c>
      <c r="N348">
        <v>0</v>
      </c>
      <c r="O348">
        <v>1</v>
      </c>
      <c r="P348">
        <v>1</v>
      </c>
      <c r="V348">
        <v>0.11442216893170096</v>
      </c>
      <c r="W348">
        <v>0.24722993055117909</v>
      </c>
      <c r="X348">
        <f t="shared" si="16"/>
        <v>0.11442216893170096</v>
      </c>
      <c r="Y348">
        <f t="shared" si="17"/>
        <v>0.24722993055117909</v>
      </c>
      <c r="Z348">
        <f t="shared" si="15"/>
        <v>0.36165209948288002</v>
      </c>
      <c r="AA348">
        <f>(Table135[[#This Row],[Survived]]-Z349)^2</f>
        <v>8.4693111610382787E-2</v>
      </c>
    </row>
    <row r="349" spans="1:27" x14ac:dyDescent="0.35">
      <c r="A349">
        <v>1</v>
      </c>
      <c r="B349" t="s">
        <v>9</v>
      </c>
      <c r="C349">
        <v>2</v>
      </c>
      <c r="D349" t="s">
        <v>10</v>
      </c>
      <c r="E349">
        <v>24</v>
      </c>
      <c r="F349" s="2">
        <v>13</v>
      </c>
      <c r="G349">
        <v>0</v>
      </c>
      <c r="H349">
        <v>0</v>
      </c>
      <c r="I349" s="3">
        <v>0.3</v>
      </c>
      <c r="J349" s="3">
        <v>1.146128035678238</v>
      </c>
      <c r="K349" s="5">
        <v>0</v>
      </c>
      <c r="L349">
        <v>1</v>
      </c>
      <c r="M349">
        <v>1</v>
      </c>
      <c r="N349">
        <v>0</v>
      </c>
      <c r="O349">
        <v>0</v>
      </c>
      <c r="P349">
        <v>1</v>
      </c>
      <c r="V349">
        <v>0.11278961936514349</v>
      </c>
      <c r="W349">
        <v>0.17823119021792189</v>
      </c>
      <c r="X349">
        <f t="shared" si="16"/>
        <v>0.11278961936514349</v>
      </c>
      <c r="Y349">
        <f t="shared" si="17"/>
        <v>0.17823119021792189</v>
      </c>
      <c r="Z349">
        <f t="shared" si="15"/>
        <v>0.29102080958306537</v>
      </c>
      <c r="AA349">
        <f>(Table135[[#This Row],[Survived]]-Z350)^2</f>
        <v>0.50265149244425211</v>
      </c>
    </row>
    <row r="350" spans="1:27" x14ac:dyDescent="0.35">
      <c r="A350">
        <v>1</v>
      </c>
      <c r="B350" t="s">
        <v>9</v>
      </c>
      <c r="C350">
        <v>2</v>
      </c>
      <c r="D350" t="s">
        <v>10</v>
      </c>
      <c r="E350">
        <v>40</v>
      </c>
      <c r="F350" s="2">
        <v>13</v>
      </c>
      <c r="G350">
        <v>0</v>
      </c>
      <c r="H350">
        <v>0</v>
      </c>
      <c r="I350" s="3">
        <v>0.5</v>
      </c>
      <c r="J350" s="3">
        <v>1.146128035678238</v>
      </c>
      <c r="K350" s="5">
        <v>0</v>
      </c>
      <c r="L350">
        <v>1</v>
      </c>
      <c r="M350">
        <v>1</v>
      </c>
      <c r="N350">
        <v>0</v>
      </c>
      <c r="O350">
        <v>0</v>
      </c>
      <c r="P350">
        <v>1</v>
      </c>
      <c r="V350">
        <v>0.11278961936514349</v>
      </c>
      <c r="W350">
        <v>0.17823119021792189</v>
      </c>
      <c r="X350">
        <f t="shared" si="16"/>
        <v>0.11278961936514349</v>
      </c>
      <c r="Y350">
        <f t="shared" si="17"/>
        <v>0.17823119021792189</v>
      </c>
      <c r="Z350">
        <f t="shared" si="15"/>
        <v>0.29102080958306537</v>
      </c>
      <c r="AA350">
        <f>(Table135[[#This Row],[Survived]]-Z351)^2</f>
        <v>0.49531245429411014</v>
      </c>
    </row>
    <row r="351" spans="1:27" x14ac:dyDescent="0.35">
      <c r="A351">
        <v>1</v>
      </c>
      <c r="B351" t="s">
        <v>9</v>
      </c>
      <c r="C351">
        <v>3</v>
      </c>
      <c r="D351" t="s">
        <v>10</v>
      </c>
      <c r="F351" s="2">
        <v>16.100000000000001</v>
      </c>
      <c r="G351">
        <v>1</v>
      </c>
      <c r="H351">
        <v>0</v>
      </c>
      <c r="I351" s="3">
        <v>0</v>
      </c>
      <c r="J351" s="3">
        <v>1.2329961103921538</v>
      </c>
      <c r="K351" s="5">
        <v>0</v>
      </c>
      <c r="L351">
        <v>0</v>
      </c>
      <c r="M351">
        <v>1</v>
      </c>
      <c r="N351">
        <v>0</v>
      </c>
      <c r="O351">
        <v>0</v>
      </c>
      <c r="P351">
        <v>1</v>
      </c>
      <c r="V351">
        <v>0.11664542405704373</v>
      </c>
      <c r="W351">
        <v>0.17957019540150801</v>
      </c>
      <c r="X351">
        <f t="shared" si="16"/>
        <v>0.11664542405704373</v>
      </c>
      <c r="Y351">
        <f t="shared" si="17"/>
        <v>0.17957019540150801</v>
      </c>
      <c r="Z351">
        <f t="shared" si="15"/>
        <v>0.29621561945855174</v>
      </c>
      <c r="AA351">
        <f>(Table135[[#This Row],[Survived]]-Z352)^2</f>
        <v>0.3712169121289533</v>
      </c>
    </row>
    <row r="352" spans="1:27" x14ac:dyDescent="0.35">
      <c r="A352">
        <v>1</v>
      </c>
      <c r="B352" t="s">
        <v>9</v>
      </c>
      <c r="C352">
        <v>3</v>
      </c>
      <c r="D352" t="s">
        <v>8</v>
      </c>
      <c r="E352">
        <v>3</v>
      </c>
      <c r="F352" s="2">
        <v>15.9</v>
      </c>
      <c r="G352">
        <v>1</v>
      </c>
      <c r="H352">
        <v>1</v>
      </c>
      <c r="I352" s="3">
        <v>3.7499999999999999E-2</v>
      </c>
      <c r="J352" s="3">
        <v>1.2278867046136734</v>
      </c>
      <c r="K352" s="5">
        <v>0</v>
      </c>
      <c r="L352">
        <v>0</v>
      </c>
      <c r="M352">
        <v>1</v>
      </c>
      <c r="N352">
        <v>0</v>
      </c>
      <c r="O352">
        <v>1</v>
      </c>
      <c r="P352">
        <v>1</v>
      </c>
      <c r="V352">
        <v>0.11827797362360119</v>
      </c>
      <c r="W352">
        <v>0.27244629886958827</v>
      </c>
      <c r="X352">
        <f t="shared" si="16"/>
        <v>0.11827797362360119</v>
      </c>
      <c r="Y352">
        <f t="shared" si="17"/>
        <v>0.27244629886958827</v>
      </c>
      <c r="Z352">
        <f t="shared" si="15"/>
        <v>0.39072427249318947</v>
      </c>
      <c r="AA352">
        <f>(Table135[[#This Row],[Survived]]-Z353)^2</f>
        <v>0.40748804209461492</v>
      </c>
    </row>
    <row r="353" spans="1:27" x14ac:dyDescent="0.35">
      <c r="A353">
        <v>0</v>
      </c>
      <c r="B353" t="s">
        <v>9</v>
      </c>
      <c r="C353">
        <v>3</v>
      </c>
      <c r="D353" t="s">
        <v>8</v>
      </c>
      <c r="E353">
        <v>42</v>
      </c>
      <c r="F353" s="2">
        <v>8.6624999999999996</v>
      </c>
      <c r="G353">
        <v>0</v>
      </c>
      <c r="H353">
        <v>0</v>
      </c>
      <c r="I353" s="3">
        <v>0.52500000000000002</v>
      </c>
      <c r="J353" s="3">
        <v>0.98508950692638131</v>
      </c>
      <c r="K353" s="5">
        <v>0</v>
      </c>
      <c r="L353">
        <v>0</v>
      </c>
      <c r="M353">
        <v>1</v>
      </c>
      <c r="N353">
        <v>0</v>
      </c>
      <c r="O353">
        <v>1</v>
      </c>
      <c r="P353">
        <v>1</v>
      </c>
      <c r="V353">
        <v>0.11442216893170096</v>
      </c>
      <c r="W353">
        <v>0.24722993055117909</v>
      </c>
      <c r="X353">
        <f t="shared" si="16"/>
        <v>0.11442216893170096</v>
      </c>
      <c r="Y353">
        <f t="shared" si="17"/>
        <v>0.24722993055117909</v>
      </c>
      <c r="Z353">
        <f t="shared" si="15"/>
        <v>0.36165209948288002</v>
      </c>
      <c r="AA353">
        <f>(Table135[[#This Row],[Survived]]-Z354)^2</f>
        <v>0.13930246861928319</v>
      </c>
    </row>
    <row r="354" spans="1:27" x14ac:dyDescent="0.35">
      <c r="A354">
        <v>0</v>
      </c>
      <c r="B354" t="s">
        <v>9</v>
      </c>
      <c r="C354">
        <v>3</v>
      </c>
      <c r="D354" t="s">
        <v>8</v>
      </c>
      <c r="E354">
        <v>23</v>
      </c>
      <c r="F354" s="2">
        <v>9.2249999999999996</v>
      </c>
      <c r="G354">
        <v>0</v>
      </c>
      <c r="H354">
        <v>0</v>
      </c>
      <c r="I354" s="3">
        <v>0.28749999999999998</v>
      </c>
      <c r="J354" s="3">
        <v>1.0096633166793794</v>
      </c>
      <c r="K354" s="5">
        <v>0</v>
      </c>
      <c r="L354">
        <v>0</v>
      </c>
      <c r="M354">
        <v>0</v>
      </c>
      <c r="N354">
        <v>1</v>
      </c>
      <c r="O354">
        <v>1</v>
      </c>
      <c r="P354">
        <v>1</v>
      </c>
      <c r="V354">
        <v>0.11442216893170096</v>
      </c>
      <c r="W354">
        <v>0.25881029029348912</v>
      </c>
      <c r="X354">
        <f t="shared" si="16"/>
        <v>0.11442216893170096</v>
      </c>
      <c r="Y354">
        <f t="shared" si="17"/>
        <v>0.25881029029348912</v>
      </c>
      <c r="Z354">
        <f t="shared" si="15"/>
        <v>0.37323245922519011</v>
      </c>
      <c r="AA354">
        <f>(Table135[[#This Row],[Survived]]-Z355)^2</f>
        <v>0.18281536518108932</v>
      </c>
    </row>
    <row r="355" spans="1:27" x14ac:dyDescent="0.35">
      <c r="A355">
        <v>0</v>
      </c>
      <c r="B355" t="s">
        <v>9</v>
      </c>
      <c r="C355">
        <v>1</v>
      </c>
      <c r="D355" t="s">
        <v>8</v>
      </c>
      <c r="F355" s="2">
        <v>35</v>
      </c>
      <c r="G355">
        <v>0</v>
      </c>
      <c r="H355">
        <v>0</v>
      </c>
      <c r="I355" s="3">
        <v>0</v>
      </c>
      <c r="J355" s="3">
        <v>1.5563025007672873</v>
      </c>
      <c r="K355" s="5">
        <v>1</v>
      </c>
      <c r="L355">
        <v>0</v>
      </c>
      <c r="M355">
        <v>1</v>
      </c>
      <c r="N355">
        <v>0</v>
      </c>
      <c r="O355">
        <v>1</v>
      </c>
      <c r="P355">
        <v>1</v>
      </c>
      <c r="V355">
        <v>0.17817572815899968</v>
      </c>
      <c r="W355">
        <v>0.24939340681345054</v>
      </c>
      <c r="X355">
        <f t="shared" si="16"/>
        <v>0.17817572815899968</v>
      </c>
      <c r="Y355">
        <f t="shared" si="17"/>
        <v>0.24939340681345054</v>
      </c>
      <c r="Z355">
        <f t="shared" si="15"/>
        <v>0.42756913497245019</v>
      </c>
      <c r="AA355">
        <f>(Table135[[#This Row],[Survived]]-Z356)^2</f>
        <v>0.16184901711814056</v>
      </c>
    </row>
    <row r="356" spans="1:27" x14ac:dyDescent="0.35">
      <c r="A356">
        <v>0</v>
      </c>
      <c r="B356" t="s">
        <v>11</v>
      </c>
      <c r="C356">
        <v>3</v>
      </c>
      <c r="D356" t="s">
        <v>8</v>
      </c>
      <c r="E356">
        <v>15</v>
      </c>
      <c r="F356" s="2">
        <v>7.2291999999999996</v>
      </c>
      <c r="G356">
        <v>1</v>
      </c>
      <c r="H356">
        <v>1</v>
      </c>
      <c r="I356" s="3">
        <v>0.1875</v>
      </c>
      <c r="J356" s="3">
        <v>0.91535761741483168</v>
      </c>
      <c r="K356" s="5">
        <v>0</v>
      </c>
      <c r="L356">
        <v>0</v>
      </c>
      <c r="M356">
        <v>0</v>
      </c>
      <c r="N356">
        <v>1</v>
      </c>
      <c r="O356">
        <v>1</v>
      </c>
      <c r="P356">
        <v>1</v>
      </c>
      <c r="V356">
        <v>0.11827797362360119</v>
      </c>
      <c r="W356">
        <v>0.28402665861189835</v>
      </c>
      <c r="X356">
        <f t="shared" si="16"/>
        <v>0.11827797362360119</v>
      </c>
      <c r="Y356">
        <f t="shared" si="17"/>
        <v>0.28402665861189835</v>
      </c>
      <c r="Z356">
        <f t="shared" si="15"/>
        <v>0.40230463223549956</v>
      </c>
      <c r="AA356">
        <f>(Table135[[#This Row],[Survived]]-Z357)^2</f>
        <v>0.13457665490578549</v>
      </c>
    </row>
    <row r="357" spans="1:27" x14ac:dyDescent="0.35">
      <c r="A357">
        <v>0</v>
      </c>
      <c r="B357" t="s">
        <v>9</v>
      </c>
      <c r="C357">
        <v>3</v>
      </c>
      <c r="D357" t="s">
        <v>8</v>
      </c>
      <c r="E357">
        <v>25</v>
      </c>
      <c r="F357" s="2">
        <v>17.8</v>
      </c>
      <c r="G357">
        <v>1</v>
      </c>
      <c r="H357">
        <v>0</v>
      </c>
      <c r="I357" s="3">
        <v>0.3125</v>
      </c>
      <c r="J357" s="3">
        <v>1.2741578492636798</v>
      </c>
      <c r="K357" s="5">
        <v>0</v>
      </c>
      <c r="L357">
        <v>0</v>
      </c>
      <c r="M357">
        <v>1</v>
      </c>
      <c r="N357">
        <v>0</v>
      </c>
      <c r="O357">
        <v>1</v>
      </c>
      <c r="P357">
        <v>1</v>
      </c>
      <c r="V357">
        <v>0.11827797362360119</v>
      </c>
      <c r="W357">
        <v>0.24856893573476521</v>
      </c>
      <c r="X357">
        <f t="shared" si="16"/>
        <v>0.11827797362360119</v>
      </c>
      <c r="Y357">
        <f t="shared" si="17"/>
        <v>0.24856893573476521</v>
      </c>
      <c r="Z357">
        <f t="shared" si="15"/>
        <v>0.36684690935836639</v>
      </c>
      <c r="AA357">
        <f>(Table135[[#This Row],[Survived]]-Z358)^2</f>
        <v>0.13079224106037496</v>
      </c>
    </row>
    <row r="358" spans="1:27" x14ac:dyDescent="0.35">
      <c r="A358">
        <v>0</v>
      </c>
      <c r="B358" t="s">
        <v>11</v>
      </c>
      <c r="C358">
        <v>3</v>
      </c>
      <c r="D358" t="s">
        <v>8</v>
      </c>
      <c r="F358" s="2">
        <v>7.2249999999999996</v>
      </c>
      <c r="G358">
        <v>0</v>
      </c>
      <c r="H358">
        <v>0</v>
      </c>
      <c r="I358" s="3">
        <v>0</v>
      </c>
      <c r="J358" s="3">
        <v>0.91513590662201194</v>
      </c>
      <c r="K358" s="5">
        <v>0</v>
      </c>
      <c r="L358">
        <v>0</v>
      </c>
      <c r="M358">
        <v>1</v>
      </c>
      <c r="N358">
        <v>0</v>
      </c>
      <c r="O358">
        <v>1</v>
      </c>
      <c r="P358">
        <v>1</v>
      </c>
      <c r="V358">
        <v>0.11442216893170096</v>
      </c>
      <c r="W358">
        <v>0.24722993055117909</v>
      </c>
      <c r="X358">
        <f t="shared" si="16"/>
        <v>0.11442216893170096</v>
      </c>
      <c r="Y358">
        <f t="shared" si="17"/>
        <v>0.24722993055117909</v>
      </c>
      <c r="Z358">
        <f t="shared" si="15"/>
        <v>0.36165209948288002</v>
      </c>
      <c r="AA358">
        <f>(Table135[[#This Row],[Survived]]-Z359)^2</f>
        <v>0.13079224106037496</v>
      </c>
    </row>
    <row r="359" spans="1:27" x14ac:dyDescent="0.35">
      <c r="A359">
        <v>0</v>
      </c>
      <c r="B359" t="s">
        <v>9</v>
      </c>
      <c r="C359">
        <v>3</v>
      </c>
      <c r="D359" t="s">
        <v>8</v>
      </c>
      <c r="E359">
        <v>28</v>
      </c>
      <c r="F359" s="2">
        <v>9.5</v>
      </c>
      <c r="G359">
        <v>0</v>
      </c>
      <c r="H359">
        <v>0</v>
      </c>
      <c r="I359" s="3">
        <v>0.35</v>
      </c>
      <c r="J359" s="3">
        <v>1.0211892990699381</v>
      </c>
      <c r="K359" s="5">
        <v>0</v>
      </c>
      <c r="L359">
        <v>0</v>
      </c>
      <c r="M359">
        <v>1</v>
      </c>
      <c r="N359">
        <v>0</v>
      </c>
      <c r="O359">
        <v>1</v>
      </c>
      <c r="P359">
        <v>1</v>
      </c>
      <c r="V359">
        <v>0.11442216893170096</v>
      </c>
      <c r="W359">
        <v>0.24722993055117909</v>
      </c>
      <c r="X359">
        <f t="shared" si="16"/>
        <v>0.11442216893170096</v>
      </c>
      <c r="Y359">
        <f t="shared" si="17"/>
        <v>0.24722993055117909</v>
      </c>
      <c r="Z359">
        <f t="shared" si="15"/>
        <v>0.36165209948288002</v>
      </c>
      <c r="AA359">
        <f>(Table135[[#This Row],[Survived]]-Z360)^2</f>
        <v>8.2510981314709061E-2</v>
      </c>
    </row>
    <row r="360" spans="1:27" x14ac:dyDescent="0.35">
      <c r="A360">
        <v>1</v>
      </c>
      <c r="B360" t="s">
        <v>9</v>
      </c>
      <c r="C360">
        <v>1</v>
      </c>
      <c r="D360" t="s">
        <v>10</v>
      </c>
      <c r="E360">
        <v>22</v>
      </c>
      <c r="F360" s="2">
        <v>55</v>
      </c>
      <c r="G360">
        <v>0</v>
      </c>
      <c r="H360">
        <v>1</v>
      </c>
      <c r="I360" s="3">
        <v>0.27500000000000002</v>
      </c>
      <c r="J360" s="3">
        <v>1.7481880270062005</v>
      </c>
      <c r="K360" s="5">
        <v>1</v>
      </c>
      <c r="L360">
        <v>0</v>
      </c>
      <c r="M360">
        <v>0</v>
      </c>
      <c r="N360">
        <v>0</v>
      </c>
      <c r="O360">
        <v>0</v>
      </c>
      <c r="P360">
        <v>1</v>
      </c>
      <c r="V360">
        <v>0.1765431785924422</v>
      </c>
      <c r="W360">
        <v>0.1107040691136221</v>
      </c>
      <c r="X360">
        <f t="shared" si="16"/>
        <v>0.1765431785924422</v>
      </c>
      <c r="Y360">
        <f t="shared" si="17"/>
        <v>0.1107040691136221</v>
      </c>
      <c r="Z360">
        <f t="shared" si="15"/>
        <v>0.2872472477060643</v>
      </c>
      <c r="AA360">
        <f>(Table135[[#This Row],[Survived]]-Z361)^2</f>
        <v>0.64408192944712706</v>
      </c>
    </row>
    <row r="361" spans="1:27" x14ac:dyDescent="0.35">
      <c r="A361">
        <v>0</v>
      </c>
      <c r="B361" t="s">
        <v>9</v>
      </c>
      <c r="C361">
        <v>2</v>
      </c>
      <c r="D361" t="s">
        <v>10</v>
      </c>
      <c r="E361">
        <v>38</v>
      </c>
      <c r="F361" s="2">
        <v>13</v>
      </c>
      <c r="G361">
        <v>0</v>
      </c>
      <c r="H361">
        <v>0</v>
      </c>
      <c r="I361" s="3">
        <v>0.47499999999999998</v>
      </c>
      <c r="J361" s="3">
        <v>1.146128035678238</v>
      </c>
      <c r="K361" s="5">
        <v>0</v>
      </c>
      <c r="L361">
        <v>1</v>
      </c>
      <c r="M361">
        <v>0</v>
      </c>
      <c r="N361">
        <v>0</v>
      </c>
      <c r="O361">
        <v>0</v>
      </c>
      <c r="P361">
        <v>1</v>
      </c>
      <c r="V361">
        <v>0.11278961936514349</v>
      </c>
      <c r="W361">
        <v>8.4663229716527538E-2</v>
      </c>
      <c r="X361">
        <f t="shared" si="16"/>
        <v>0.11278961936514349</v>
      </c>
      <c r="Y361">
        <f t="shared" si="17"/>
        <v>8.4663229716527538E-2</v>
      </c>
      <c r="Z361">
        <f t="shared" si="15"/>
        <v>0.19745284908167104</v>
      </c>
      <c r="AA361">
        <f>(Table135[[#This Row],[Survived]]-Z362)^2</f>
        <v>8.4693111610382787E-2</v>
      </c>
    </row>
    <row r="362" spans="1:27" x14ac:dyDescent="0.35">
      <c r="A362">
        <v>1</v>
      </c>
      <c r="B362" t="s">
        <v>12</v>
      </c>
      <c r="C362">
        <v>3</v>
      </c>
      <c r="D362" t="s">
        <v>10</v>
      </c>
      <c r="F362" s="2">
        <v>7.8792</v>
      </c>
      <c r="G362">
        <v>0</v>
      </c>
      <c r="H362">
        <v>0</v>
      </c>
      <c r="I362" s="3">
        <v>0</v>
      </c>
      <c r="J362" s="3">
        <v>0.94837383838707923</v>
      </c>
      <c r="K362" s="5">
        <v>0</v>
      </c>
      <c r="L362">
        <v>0</v>
      </c>
      <c r="M362">
        <v>1</v>
      </c>
      <c r="N362">
        <v>0</v>
      </c>
      <c r="O362">
        <v>0</v>
      </c>
      <c r="P362">
        <v>1</v>
      </c>
      <c r="V362">
        <v>0.11278961936514349</v>
      </c>
      <c r="W362">
        <v>0.17823119021792189</v>
      </c>
      <c r="X362">
        <f t="shared" si="16"/>
        <v>0.11278961936514349</v>
      </c>
      <c r="Y362">
        <f t="shared" si="17"/>
        <v>0.17823119021792189</v>
      </c>
      <c r="Z362">
        <f t="shared" si="15"/>
        <v>0.29102080958306537</v>
      </c>
      <c r="AA362">
        <f>(Table135[[#This Row],[Survived]]-Z363)^2</f>
        <v>0.48636512902633372</v>
      </c>
    </row>
    <row r="363" spans="1:27" x14ac:dyDescent="0.35">
      <c r="A363">
        <v>1</v>
      </c>
      <c r="B363" t="s">
        <v>12</v>
      </c>
      <c r="C363">
        <v>3</v>
      </c>
      <c r="D363" t="s">
        <v>10</v>
      </c>
      <c r="F363" s="2">
        <v>7.8792</v>
      </c>
      <c r="G363">
        <v>0</v>
      </c>
      <c r="H363">
        <v>0</v>
      </c>
      <c r="I363" s="3">
        <v>0</v>
      </c>
      <c r="J363" s="3">
        <v>0.94837383838707923</v>
      </c>
      <c r="K363" s="5">
        <v>0</v>
      </c>
      <c r="L363">
        <v>0</v>
      </c>
      <c r="M363">
        <v>0</v>
      </c>
      <c r="N363">
        <v>1</v>
      </c>
      <c r="O363">
        <v>0</v>
      </c>
      <c r="P363">
        <v>1</v>
      </c>
      <c r="V363">
        <v>0.11278961936514349</v>
      </c>
      <c r="W363">
        <v>0.18981154996023192</v>
      </c>
      <c r="X363">
        <f t="shared" si="16"/>
        <v>0.11278961936514349</v>
      </c>
      <c r="Y363">
        <f t="shared" si="17"/>
        <v>0.18981154996023192</v>
      </c>
      <c r="Z363">
        <f t="shared" si="15"/>
        <v>0.3026011693253754</v>
      </c>
      <c r="AA363">
        <f>(Table135[[#This Row],[Survived]]-Z364)^2</f>
        <v>0.27674257283890369</v>
      </c>
    </row>
    <row r="364" spans="1:27" x14ac:dyDescent="0.35">
      <c r="A364">
        <v>0</v>
      </c>
      <c r="B364" t="s">
        <v>9</v>
      </c>
      <c r="C364">
        <v>3</v>
      </c>
      <c r="D364" t="s">
        <v>8</v>
      </c>
      <c r="E364">
        <v>40</v>
      </c>
      <c r="F364" s="2">
        <v>27.9</v>
      </c>
      <c r="G364">
        <v>1</v>
      </c>
      <c r="H364">
        <v>4</v>
      </c>
      <c r="I364" s="3">
        <v>0.5</v>
      </c>
      <c r="J364" s="3">
        <v>1.4608978427565478</v>
      </c>
      <c r="K364" s="5">
        <v>0</v>
      </c>
      <c r="L364">
        <v>0</v>
      </c>
      <c r="M364">
        <v>0</v>
      </c>
      <c r="N364">
        <v>1</v>
      </c>
      <c r="O364">
        <v>1</v>
      </c>
      <c r="P364">
        <v>1</v>
      </c>
      <c r="V364">
        <v>0.11827797362360119</v>
      </c>
      <c r="W364">
        <v>0.35565874801636754</v>
      </c>
      <c r="X364">
        <f t="shared" si="16"/>
        <v>0.11827797362360119</v>
      </c>
      <c r="Y364">
        <f t="shared" si="17"/>
        <v>0.35565874801636754</v>
      </c>
      <c r="Z364">
        <f t="shared" si="15"/>
        <v>0.47393672163996875</v>
      </c>
      <c r="AA364">
        <f>(Table135[[#This Row],[Survived]]-Z365)^2</f>
        <v>0.13457665490578549</v>
      </c>
    </row>
    <row r="365" spans="1:27" x14ac:dyDescent="0.35">
      <c r="A365">
        <v>0</v>
      </c>
      <c r="B365" t="s">
        <v>11</v>
      </c>
      <c r="C365">
        <v>2</v>
      </c>
      <c r="D365" t="s">
        <v>8</v>
      </c>
      <c r="E365">
        <v>29</v>
      </c>
      <c r="F365" s="2">
        <v>27.720800000000001</v>
      </c>
      <c r="G365">
        <v>1</v>
      </c>
      <c r="H365">
        <v>0</v>
      </c>
      <c r="I365" s="3">
        <v>0.36249999999999999</v>
      </c>
      <c r="J365" s="3">
        <v>1.4581965327411079</v>
      </c>
      <c r="K365" s="5">
        <v>0</v>
      </c>
      <c r="L365">
        <v>1</v>
      </c>
      <c r="M365">
        <v>1</v>
      </c>
      <c r="N365">
        <v>0</v>
      </c>
      <c r="O365">
        <v>1</v>
      </c>
      <c r="P365">
        <v>1</v>
      </c>
      <c r="V365">
        <v>0.11827797362360119</v>
      </c>
      <c r="W365">
        <v>0.24856893573476521</v>
      </c>
      <c r="X365">
        <f t="shared" si="16"/>
        <v>0.11827797362360119</v>
      </c>
      <c r="Y365">
        <f t="shared" si="17"/>
        <v>0.24856893573476521</v>
      </c>
      <c r="Z365">
        <f t="shared" si="15"/>
        <v>0.36684690935836639</v>
      </c>
      <c r="AA365">
        <f>(Table135[[#This Row],[Survived]]-Z366)^2</f>
        <v>4.8987062839798326E-2</v>
      </c>
    </row>
    <row r="366" spans="1:27" x14ac:dyDescent="0.35">
      <c r="A366">
        <v>0</v>
      </c>
      <c r="B366" t="s">
        <v>11</v>
      </c>
      <c r="C366">
        <v>3</v>
      </c>
      <c r="D366" t="s">
        <v>10</v>
      </c>
      <c r="E366">
        <v>45</v>
      </c>
      <c r="F366" s="2">
        <v>14.4542</v>
      </c>
      <c r="G366">
        <v>0</v>
      </c>
      <c r="H366">
        <v>1</v>
      </c>
      <c r="I366" s="3">
        <v>0.5625</v>
      </c>
      <c r="J366" s="3">
        <v>1.1890465283525415</v>
      </c>
      <c r="K366" s="5">
        <v>0</v>
      </c>
      <c r="L366">
        <v>0</v>
      </c>
      <c r="M366">
        <v>0</v>
      </c>
      <c r="N366">
        <v>0</v>
      </c>
      <c r="O366">
        <v>0</v>
      </c>
      <c r="P366">
        <v>1</v>
      </c>
      <c r="V366">
        <v>0.11278961936514349</v>
      </c>
      <c r="W366">
        <v>0.10854059285135062</v>
      </c>
      <c r="X366">
        <f t="shared" si="16"/>
        <v>0.11278961936514349</v>
      </c>
      <c r="Y366">
        <f t="shared" si="17"/>
        <v>0.10854059285135062</v>
      </c>
      <c r="Z366">
        <f t="shared" si="15"/>
        <v>0.22133021221649413</v>
      </c>
      <c r="AA366">
        <f>(Table135[[#This Row],[Survived]]-Z367)^2</f>
        <v>0.13079224106037496</v>
      </c>
    </row>
    <row r="367" spans="1:27" x14ac:dyDescent="0.35">
      <c r="A367">
        <v>0</v>
      </c>
      <c r="B367" t="s">
        <v>9</v>
      </c>
      <c r="C367">
        <v>3</v>
      </c>
      <c r="D367" t="s">
        <v>8</v>
      </c>
      <c r="E367">
        <v>35</v>
      </c>
      <c r="F367" s="2">
        <v>7.05</v>
      </c>
      <c r="G367">
        <v>0</v>
      </c>
      <c r="H367">
        <v>0</v>
      </c>
      <c r="I367" s="3">
        <v>0.4375</v>
      </c>
      <c r="J367" s="3">
        <v>0.90579588036786851</v>
      </c>
      <c r="K367" s="5">
        <v>0</v>
      </c>
      <c r="L367">
        <v>0</v>
      </c>
      <c r="M367">
        <v>1</v>
      </c>
      <c r="N367">
        <v>0</v>
      </c>
      <c r="O367">
        <v>1</v>
      </c>
      <c r="P367">
        <v>1</v>
      </c>
      <c r="V367">
        <v>0.11442216893170096</v>
      </c>
      <c r="W367">
        <v>0.24722993055117909</v>
      </c>
      <c r="X367">
        <f t="shared" si="16"/>
        <v>0.11442216893170096</v>
      </c>
      <c r="Y367">
        <f t="shared" si="17"/>
        <v>0.24722993055117909</v>
      </c>
      <c r="Z367">
        <f t="shared" si="15"/>
        <v>0.36165209948288002</v>
      </c>
      <c r="AA367">
        <f>(Table135[[#This Row],[Survived]]-Z368)^2</f>
        <v>0.14320719799899576</v>
      </c>
    </row>
    <row r="368" spans="1:27" x14ac:dyDescent="0.35">
      <c r="A368">
        <v>0</v>
      </c>
      <c r="B368" t="s">
        <v>12</v>
      </c>
      <c r="C368">
        <v>3</v>
      </c>
      <c r="D368" t="s">
        <v>8</v>
      </c>
      <c r="F368" s="2">
        <v>15.5</v>
      </c>
      <c r="G368">
        <v>1</v>
      </c>
      <c r="H368">
        <v>0</v>
      </c>
      <c r="I368" s="3">
        <v>0</v>
      </c>
      <c r="J368" s="3">
        <v>1.2174839442139063</v>
      </c>
      <c r="K368" s="5">
        <v>0</v>
      </c>
      <c r="L368">
        <v>0</v>
      </c>
      <c r="M368">
        <v>0</v>
      </c>
      <c r="N368">
        <v>1</v>
      </c>
      <c r="O368">
        <v>1</v>
      </c>
      <c r="P368">
        <v>1</v>
      </c>
      <c r="V368">
        <v>0.11827797362360119</v>
      </c>
      <c r="W368">
        <v>0.26014929547707522</v>
      </c>
      <c r="X368">
        <f t="shared" si="16"/>
        <v>0.11827797362360119</v>
      </c>
      <c r="Y368">
        <f t="shared" si="17"/>
        <v>0.26014929547707522</v>
      </c>
      <c r="Z368">
        <f t="shared" si="15"/>
        <v>0.37842726910067642</v>
      </c>
      <c r="AA368">
        <f>(Table135[[#This Row],[Survived]]-Z369)^2</f>
        <v>0.13930246861928319</v>
      </c>
    </row>
    <row r="369" spans="1:27" x14ac:dyDescent="0.35">
      <c r="A369">
        <v>0</v>
      </c>
      <c r="B369" t="s">
        <v>9</v>
      </c>
      <c r="C369">
        <v>3</v>
      </c>
      <c r="D369" t="s">
        <v>8</v>
      </c>
      <c r="E369">
        <v>30</v>
      </c>
      <c r="F369" s="2">
        <v>7.25</v>
      </c>
      <c r="G369">
        <v>0</v>
      </c>
      <c r="H369">
        <v>0</v>
      </c>
      <c r="I369" s="3">
        <v>0.375</v>
      </c>
      <c r="J369" s="3">
        <v>0.91645394854992512</v>
      </c>
      <c r="K369" s="5">
        <v>0</v>
      </c>
      <c r="L369">
        <v>0</v>
      </c>
      <c r="M369">
        <v>0</v>
      </c>
      <c r="N369">
        <v>1</v>
      </c>
      <c r="O369">
        <v>1</v>
      </c>
      <c r="P369">
        <v>1</v>
      </c>
      <c r="V369">
        <v>0.11442216893170096</v>
      </c>
      <c r="W369">
        <v>0.25881029029348912</v>
      </c>
      <c r="X369">
        <f t="shared" si="16"/>
        <v>0.11442216893170096</v>
      </c>
      <c r="Y369">
        <f t="shared" si="17"/>
        <v>0.25881029029348912</v>
      </c>
      <c r="Z369">
        <f t="shared" si="15"/>
        <v>0.37323245922519011</v>
      </c>
      <c r="AA369">
        <f>(Table135[[#This Row],[Survived]]-Z370)^2</f>
        <v>7.212699510326416E-2</v>
      </c>
    </row>
    <row r="370" spans="1:27" x14ac:dyDescent="0.35">
      <c r="A370">
        <v>1</v>
      </c>
      <c r="B370" t="s">
        <v>11</v>
      </c>
      <c r="C370">
        <v>1</v>
      </c>
      <c r="D370" t="s">
        <v>10</v>
      </c>
      <c r="E370">
        <v>60</v>
      </c>
      <c r="F370" s="2">
        <v>75.25</v>
      </c>
      <c r="G370">
        <v>1</v>
      </c>
      <c r="H370">
        <v>0</v>
      </c>
      <c r="I370" s="3">
        <v>0.75</v>
      </c>
      <c r="J370" s="3">
        <v>1.8822398480188234</v>
      </c>
      <c r="K370" s="5">
        <v>1</v>
      </c>
      <c r="L370">
        <v>0</v>
      </c>
      <c r="M370">
        <v>0</v>
      </c>
      <c r="N370">
        <v>0</v>
      </c>
      <c r="O370">
        <v>0</v>
      </c>
      <c r="P370">
        <v>1</v>
      </c>
      <c r="V370">
        <v>0.18039898328434245</v>
      </c>
      <c r="W370">
        <v>8.8165711162385127E-2</v>
      </c>
      <c r="X370">
        <f t="shared" si="16"/>
        <v>0.18039898328434245</v>
      </c>
      <c r="Y370">
        <f t="shared" si="17"/>
        <v>8.8165711162385127E-2</v>
      </c>
      <c r="Z370">
        <f t="shared" si="15"/>
        <v>0.26856469444672759</v>
      </c>
      <c r="AA370">
        <f>(Table135[[#This Row],[Survived]]-Z371)^2</f>
        <v>0.48636512902633372</v>
      </c>
    </row>
    <row r="371" spans="1:27" x14ac:dyDescent="0.35">
      <c r="A371">
        <v>1</v>
      </c>
      <c r="B371" t="s">
        <v>11</v>
      </c>
      <c r="C371">
        <v>3</v>
      </c>
      <c r="D371" t="s">
        <v>10</v>
      </c>
      <c r="F371" s="2">
        <v>7.2291999999999996</v>
      </c>
      <c r="G371">
        <v>0</v>
      </c>
      <c r="H371">
        <v>0</v>
      </c>
      <c r="I371" s="3">
        <v>0</v>
      </c>
      <c r="J371" s="3">
        <v>0.91535761741483168</v>
      </c>
      <c r="K371" s="5">
        <v>0</v>
      </c>
      <c r="L371">
        <v>0</v>
      </c>
      <c r="M371">
        <v>0</v>
      </c>
      <c r="N371">
        <v>1</v>
      </c>
      <c r="O371">
        <v>0</v>
      </c>
      <c r="P371">
        <v>1</v>
      </c>
      <c r="V371">
        <v>0.11278961936514349</v>
      </c>
      <c r="W371">
        <v>0.18981154996023192</v>
      </c>
      <c r="X371">
        <f t="shared" si="16"/>
        <v>0.11278961936514349</v>
      </c>
      <c r="Y371">
        <f t="shared" si="17"/>
        <v>0.18981154996023192</v>
      </c>
      <c r="Z371">
        <f t="shared" si="15"/>
        <v>0.3026011693253754</v>
      </c>
      <c r="AA371">
        <f>(Table135[[#This Row],[Survived]]-Z372)^2</f>
        <v>0.48636512902633372</v>
      </c>
    </row>
    <row r="372" spans="1:27" x14ac:dyDescent="0.35">
      <c r="A372">
        <v>1</v>
      </c>
      <c r="B372" t="s">
        <v>12</v>
      </c>
      <c r="C372">
        <v>3</v>
      </c>
      <c r="D372" t="s">
        <v>10</v>
      </c>
      <c r="F372" s="2">
        <v>7.75</v>
      </c>
      <c r="G372">
        <v>0</v>
      </c>
      <c r="H372">
        <v>0</v>
      </c>
      <c r="I372" s="3">
        <v>0</v>
      </c>
      <c r="J372" s="3">
        <v>0.94200805302231327</v>
      </c>
      <c r="K372" s="5">
        <v>0</v>
      </c>
      <c r="L372">
        <v>0</v>
      </c>
      <c r="M372">
        <v>0</v>
      </c>
      <c r="N372">
        <v>1</v>
      </c>
      <c r="O372">
        <v>0</v>
      </c>
      <c r="P372">
        <v>1</v>
      </c>
      <c r="V372">
        <v>0.11278961936514349</v>
      </c>
      <c r="W372">
        <v>0.18981154996023192</v>
      </c>
      <c r="X372">
        <f t="shared" si="16"/>
        <v>0.11278961936514349</v>
      </c>
      <c r="Y372">
        <f t="shared" si="17"/>
        <v>0.18981154996023192</v>
      </c>
      <c r="Z372">
        <f t="shared" si="15"/>
        <v>0.3026011693253754</v>
      </c>
      <c r="AA372">
        <f>(Table135[[#This Row],[Survived]]-Z373)^2</f>
        <v>0.41352893509982563</v>
      </c>
    </row>
    <row r="373" spans="1:27" x14ac:dyDescent="0.35">
      <c r="A373">
        <v>1</v>
      </c>
      <c r="B373" t="s">
        <v>11</v>
      </c>
      <c r="C373">
        <v>1</v>
      </c>
      <c r="D373" t="s">
        <v>10</v>
      </c>
      <c r="E373">
        <v>24</v>
      </c>
      <c r="F373" s="2">
        <v>69.3</v>
      </c>
      <c r="G373">
        <v>0</v>
      </c>
      <c r="H373">
        <v>0</v>
      </c>
      <c r="I373" s="3">
        <v>0.3</v>
      </c>
      <c r="J373" s="3">
        <v>1.8469553250198238</v>
      </c>
      <c r="K373" s="5">
        <v>1</v>
      </c>
      <c r="L373">
        <v>0</v>
      </c>
      <c r="M373">
        <v>1</v>
      </c>
      <c r="N373">
        <v>0</v>
      </c>
      <c r="O373">
        <v>0</v>
      </c>
      <c r="P373">
        <v>1</v>
      </c>
      <c r="V373">
        <v>0.1765431785924422</v>
      </c>
      <c r="W373">
        <v>0.18039466648019337</v>
      </c>
      <c r="X373">
        <f t="shared" si="16"/>
        <v>0.1765431785924422</v>
      </c>
      <c r="Y373">
        <f t="shared" si="17"/>
        <v>0.18039466648019337</v>
      </c>
      <c r="Z373">
        <f t="shared" si="15"/>
        <v>0.3569378450726356</v>
      </c>
      <c r="AA373">
        <f>(Table135[[#This Row],[Survived]]-Z374)^2</f>
        <v>0.32175674226447476</v>
      </c>
    </row>
    <row r="374" spans="1:27" x14ac:dyDescent="0.35">
      <c r="A374">
        <v>1</v>
      </c>
      <c r="B374" t="s">
        <v>11</v>
      </c>
      <c r="C374">
        <v>1</v>
      </c>
      <c r="D374" t="s">
        <v>8</v>
      </c>
      <c r="E374">
        <v>25</v>
      </c>
      <c r="F374" s="2">
        <v>55.441699999999997</v>
      </c>
      <c r="G374">
        <v>1</v>
      </c>
      <c r="H374">
        <v>0</v>
      </c>
      <c r="I374" s="3">
        <v>0.3125</v>
      </c>
      <c r="J374" s="3">
        <v>1.7516000860444023</v>
      </c>
      <c r="K374" s="5">
        <v>1</v>
      </c>
      <c r="L374">
        <v>0</v>
      </c>
      <c r="M374">
        <v>1</v>
      </c>
      <c r="N374">
        <v>0</v>
      </c>
      <c r="O374">
        <v>1</v>
      </c>
      <c r="P374">
        <v>1</v>
      </c>
      <c r="V374">
        <v>0.1820315328508999</v>
      </c>
      <c r="W374">
        <v>0.25073241199703666</v>
      </c>
      <c r="X374">
        <f t="shared" si="16"/>
        <v>0.1820315328508999</v>
      </c>
      <c r="Y374">
        <f t="shared" si="17"/>
        <v>0.25073241199703666</v>
      </c>
      <c r="Z374">
        <f t="shared" si="15"/>
        <v>0.43276394484793657</v>
      </c>
      <c r="AA374">
        <f>(Table135[[#This Row],[Survived]]-Z375)^2</f>
        <v>0.38635265979764283</v>
      </c>
    </row>
    <row r="375" spans="1:27" x14ac:dyDescent="0.35">
      <c r="A375">
        <v>0</v>
      </c>
      <c r="B375" t="s">
        <v>9</v>
      </c>
      <c r="C375">
        <v>3</v>
      </c>
      <c r="D375" t="s">
        <v>8</v>
      </c>
      <c r="E375">
        <v>18</v>
      </c>
      <c r="F375" s="2">
        <v>6.4958</v>
      </c>
      <c r="G375">
        <v>1</v>
      </c>
      <c r="H375">
        <v>0</v>
      </c>
      <c r="I375" s="3">
        <v>0.22500000000000001</v>
      </c>
      <c r="J375" s="3">
        <v>0.87481799035902574</v>
      </c>
      <c r="K375" s="5">
        <v>0</v>
      </c>
      <c r="L375">
        <v>0</v>
      </c>
      <c r="M375">
        <v>0</v>
      </c>
      <c r="N375">
        <v>1</v>
      </c>
      <c r="O375">
        <v>1</v>
      </c>
      <c r="P375">
        <v>1</v>
      </c>
      <c r="V375">
        <v>0.11827797362360119</v>
      </c>
      <c r="W375">
        <v>0.26014929547707522</v>
      </c>
      <c r="X375">
        <f t="shared" si="16"/>
        <v>0.11827797362360119</v>
      </c>
      <c r="Y375">
        <f t="shared" si="17"/>
        <v>0.26014929547707522</v>
      </c>
      <c r="Z375">
        <f t="shared" si="15"/>
        <v>0.37842726910067642</v>
      </c>
      <c r="AA375">
        <f>(Table135[[#This Row],[Survived]]-Z376)^2</f>
        <v>0.13079224106037496</v>
      </c>
    </row>
    <row r="376" spans="1:27" x14ac:dyDescent="0.35">
      <c r="A376">
        <v>0</v>
      </c>
      <c r="B376" t="s">
        <v>9</v>
      </c>
      <c r="C376">
        <v>3</v>
      </c>
      <c r="D376" t="s">
        <v>8</v>
      </c>
      <c r="E376">
        <v>19</v>
      </c>
      <c r="F376" s="2">
        <v>8.0500000000000007</v>
      </c>
      <c r="G376">
        <v>0</v>
      </c>
      <c r="H376">
        <v>0</v>
      </c>
      <c r="I376" s="3">
        <v>0.23749999999999999</v>
      </c>
      <c r="J376" s="3">
        <v>0.9566485792052033</v>
      </c>
      <c r="K376" s="5">
        <v>0</v>
      </c>
      <c r="L376">
        <v>0</v>
      </c>
      <c r="M376">
        <v>1</v>
      </c>
      <c r="N376">
        <v>0</v>
      </c>
      <c r="O376">
        <v>1</v>
      </c>
      <c r="P376">
        <v>1</v>
      </c>
      <c r="V376">
        <v>0.11442216893170096</v>
      </c>
      <c r="W376">
        <v>0.24722993055117909</v>
      </c>
      <c r="X376">
        <f t="shared" si="16"/>
        <v>0.11442216893170096</v>
      </c>
      <c r="Y376">
        <f t="shared" si="17"/>
        <v>0.24722993055117909</v>
      </c>
      <c r="Z376">
        <f t="shared" si="15"/>
        <v>0.36165209948288002</v>
      </c>
      <c r="AA376">
        <f>(Table135[[#This Row],[Survived]]-Z377)^2</f>
        <v>0.19285227870822921</v>
      </c>
    </row>
    <row r="377" spans="1:27" x14ac:dyDescent="0.35">
      <c r="A377">
        <v>0</v>
      </c>
      <c r="B377" t="s">
        <v>11</v>
      </c>
      <c r="C377">
        <v>1</v>
      </c>
      <c r="D377" t="s">
        <v>8</v>
      </c>
      <c r="E377">
        <v>22</v>
      </c>
      <c r="F377" s="2">
        <v>135.63329999999999</v>
      </c>
      <c r="G377">
        <v>0</v>
      </c>
      <c r="H377">
        <v>0</v>
      </c>
      <c r="I377" s="3">
        <v>0.27500000000000002</v>
      </c>
      <c r="J377" s="3">
        <v>2.1355565576455011</v>
      </c>
      <c r="K377" s="5">
        <v>1</v>
      </c>
      <c r="L377">
        <v>0</v>
      </c>
      <c r="M377">
        <v>0</v>
      </c>
      <c r="N377">
        <v>1</v>
      </c>
      <c r="O377">
        <v>1</v>
      </c>
      <c r="P377">
        <v>1</v>
      </c>
      <c r="V377">
        <v>0.17817572815899968</v>
      </c>
      <c r="W377">
        <v>0.26097376655576054</v>
      </c>
      <c r="X377">
        <f t="shared" si="16"/>
        <v>0.17817572815899968</v>
      </c>
      <c r="Y377">
        <f t="shared" si="17"/>
        <v>0.26097376655576054</v>
      </c>
      <c r="Z377">
        <f t="shared" si="15"/>
        <v>0.43914949471476022</v>
      </c>
      <c r="AA377">
        <f>(Table135[[#This Row],[Survived]]-Z378)^2</f>
        <v>0.10921875045229212</v>
      </c>
    </row>
    <row r="378" spans="1:27" x14ac:dyDescent="0.35">
      <c r="A378">
        <v>0</v>
      </c>
      <c r="B378" t="s">
        <v>9</v>
      </c>
      <c r="C378">
        <v>3</v>
      </c>
      <c r="D378" t="s">
        <v>10</v>
      </c>
      <c r="E378">
        <v>3</v>
      </c>
      <c r="F378" s="2">
        <v>21.074999999999999</v>
      </c>
      <c r="G378">
        <v>3</v>
      </c>
      <c r="H378">
        <v>1</v>
      </c>
      <c r="I378" s="3">
        <v>3.7499999999999999E-2</v>
      </c>
      <c r="J378" s="3">
        <v>1.3439007122496063</v>
      </c>
      <c r="K378" s="5">
        <v>0</v>
      </c>
      <c r="L378">
        <v>0</v>
      </c>
      <c r="M378">
        <v>1</v>
      </c>
      <c r="N378">
        <v>0</v>
      </c>
      <c r="O378">
        <v>0</v>
      </c>
      <c r="P378">
        <v>1</v>
      </c>
      <c r="V378">
        <v>0.1243570334408442</v>
      </c>
      <c r="W378">
        <v>0.20612556890350331</v>
      </c>
      <c r="X378">
        <f t="shared" si="16"/>
        <v>0.1243570334408442</v>
      </c>
      <c r="Y378">
        <f t="shared" si="17"/>
        <v>0.20612556890350331</v>
      </c>
      <c r="Z378">
        <f t="shared" si="15"/>
        <v>0.33048260234434751</v>
      </c>
      <c r="AA378">
        <f>(Table135[[#This Row],[Survived]]-Z379)^2</f>
        <v>0.139661417349011</v>
      </c>
    </row>
    <row r="379" spans="1:27" x14ac:dyDescent="0.35">
      <c r="A379">
        <v>1</v>
      </c>
      <c r="B379" t="s">
        <v>11</v>
      </c>
      <c r="C379">
        <v>1</v>
      </c>
      <c r="D379" t="s">
        <v>10</v>
      </c>
      <c r="F379" s="2">
        <v>82.1708</v>
      </c>
      <c r="G379">
        <v>1</v>
      </c>
      <c r="H379">
        <v>0</v>
      </c>
      <c r="I379" s="3">
        <v>0</v>
      </c>
      <c r="J379" s="3">
        <v>1.9199708788780554</v>
      </c>
      <c r="K379" s="5">
        <v>1</v>
      </c>
      <c r="L379">
        <v>0</v>
      </c>
      <c r="M379">
        <v>0</v>
      </c>
      <c r="N379">
        <v>1</v>
      </c>
      <c r="O379">
        <v>0</v>
      </c>
      <c r="P379">
        <v>1</v>
      </c>
      <c r="V379">
        <v>0.18039898328434245</v>
      </c>
      <c r="W379">
        <v>0.19331403140608949</v>
      </c>
      <c r="X379">
        <f t="shared" si="16"/>
        <v>0.18039898328434245</v>
      </c>
      <c r="Y379">
        <f t="shared" si="17"/>
        <v>0.19331403140608949</v>
      </c>
      <c r="Z379">
        <f t="shared" si="15"/>
        <v>0.37371301469043194</v>
      </c>
      <c r="AA379">
        <f>(Table135[[#This Row],[Survived]]-Z380)^2</f>
        <v>0.48636512902633372</v>
      </c>
    </row>
    <row r="380" spans="1:27" x14ac:dyDescent="0.35">
      <c r="A380">
        <v>1</v>
      </c>
      <c r="B380" t="s">
        <v>9</v>
      </c>
      <c r="C380">
        <v>3</v>
      </c>
      <c r="D380" t="s">
        <v>10</v>
      </c>
      <c r="E380">
        <v>22</v>
      </c>
      <c r="F380" s="2">
        <v>7.25</v>
      </c>
      <c r="G380">
        <v>0</v>
      </c>
      <c r="H380">
        <v>0</v>
      </c>
      <c r="I380" s="3">
        <v>0.27500000000000002</v>
      </c>
      <c r="J380" s="3">
        <v>0.91645394854992512</v>
      </c>
      <c r="K380" s="5">
        <v>0</v>
      </c>
      <c r="L380">
        <v>0</v>
      </c>
      <c r="M380">
        <v>0</v>
      </c>
      <c r="N380">
        <v>1</v>
      </c>
      <c r="O380">
        <v>0</v>
      </c>
      <c r="P380">
        <v>1</v>
      </c>
      <c r="V380">
        <v>0.11278961936514349</v>
      </c>
      <c r="W380">
        <v>0.18981154996023192</v>
      </c>
      <c r="X380">
        <f t="shared" si="16"/>
        <v>0.11278961936514349</v>
      </c>
      <c r="Y380">
        <f t="shared" si="17"/>
        <v>0.18981154996023192</v>
      </c>
      <c r="Z380">
        <f t="shared" si="15"/>
        <v>0.3026011693253754</v>
      </c>
      <c r="AA380">
        <f>(Table135[[#This Row],[Survived]]-Z381)^2</f>
        <v>0.27528505058190283</v>
      </c>
    </row>
    <row r="381" spans="1:27" x14ac:dyDescent="0.35">
      <c r="A381">
        <v>0</v>
      </c>
      <c r="B381" t="s">
        <v>11</v>
      </c>
      <c r="C381">
        <v>1</v>
      </c>
      <c r="D381" t="s">
        <v>8</v>
      </c>
      <c r="E381">
        <v>27</v>
      </c>
      <c r="F381" s="2">
        <v>211.5</v>
      </c>
      <c r="G381">
        <v>0</v>
      </c>
      <c r="H381">
        <v>2</v>
      </c>
      <c r="I381" s="3">
        <v>0.33750000000000002</v>
      </c>
      <c r="J381" s="3">
        <v>2.3273589343863303</v>
      </c>
      <c r="K381" s="5">
        <v>1</v>
      </c>
      <c r="L381">
        <v>0</v>
      </c>
      <c r="M381">
        <v>1</v>
      </c>
      <c r="N381">
        <v>0</v>
      </c>
      <c r="O381">
        <v>1</v>
      </c>
      <c r="P381">
        <v>1</v>
      </c>
      <c r="V381">
        <v>0.17817572815899968</v>
      </c>
      <c r="W381">
        <v>0.29714813308309673</v>
      </c>
      <c r="X381">
        <f t="shared" si="16"/>
        <v>0.17817572815899968</v>
      </c>
      <c r="Y381">
        <f t="shared" si="17"/>
        <v>0.29714813308309673</v>
      </c>
      <c r="Z381">
        <f t="shared" si="15"/>
        <v>0.47532386124209641</v>
      </c>
      <c r="AA381">
        <f>(Table135[[#This Row],[Survived]]-Z382)^2</f>
        <v>0.13930246861928319</v>
      </c>
    </row>
    <row r="382" spans="1:27" x14ac:dyDescent="0.35">
      <c r="A382">
        <v>0</v>
      </c>
      <c r="B382" t="s">
        <v>11</v>
      </c>
      <c r="C382">
        <v>3</v>
      </c>
      <c r="D382" t="s">
        <v>8</v>
      </c>
      <c r="E382">
        <v>20</v>
      </c>
      <c r="F382" s="2">
        <v>4.0125000000000002</v>
      </c>
      <c r="G382">
        <v>0</v>
      </c>
      <c r="H382">
        <v>0</v>
      </c>
      <c r="I382" s="3">
        <v>0.25</v>
      </c>
      <c r="J382" s="3">
        <v>0.70005438562823874</v>
      </c>
      <c r="K382" s="5">
        <v>0</v>
      </c>
      <c r="L382">
        <v>0</v>
      </c>
      <c r="M382">
        <v>0</v>
      </c>
      <c r="N382">
        <v>1</v>
      </c>
      <c r="O382">
        <v>1</v>
      </c>
      <c r="P382">
        <v>1</v>
      </c>
      <c r="V382">
        <v>0.11442216893170096</v>
      </c>
      <c r="W382">
        <v>0.25881029029348912</v>
      </c>
      <c r="X382">
        <f t="shared" si="16"/>
        <v>0.11442216893170096</v>
      </c>
      <c r="Y382">
        <f t="shared" si="17"/>
        <v>0.25881029029348912</v>
      </c>
      <c r="Z382">
        <f t="shared" si="15"/>
        <v>0.37323245922519011</v>
      </c>
      <c r="AA382">
        <f>(Table135[[#This Row],[Survived]]-Z383)^2</f>
        <v>0.13930246861928319</v>
      </c>
    </row>
    <row r="383" spans="1:27" x14ac:dyDescent="0.35">
      <c r="A383">
        <v>0</v>
      </c>
      <c r="B383" t="s">
        <v>9</v>
      </c>
      <c r="C383">
        <v>3</v>
      </c>
      <c r="D383" t="s">
        <v>8</v>
      </c>
      <c r="E383">
        <v>19</v>
      </c>
      <c r="F383" s="2">
        <v>7.7750000000000004</v>
      </c>
      <c r="G383">
        <v>0</v>
      </c>
      <c r="H383">
        <v>0</v>
      </c>
      <c r="I383" s="3">
        <v>0.23749999999999999</v>
      </c>
      <c r="J383" s="3">
        <v>0.94324712513786169</v>
      </c>
      <c r="K383" s="5">
        <v>0</v>
      </c>
      <c r="L383">
        <v>0</v>
      </c>
      <c r="M383">
        <v>0</v>
      </c>
      <c r="N383">
        <v>1</v>
      </c>
      <c r="O383">
        <v>1</v>
      </c>
      <c r="P383">
        <v>1</v>
      </c>
      <c r="V383">
        <v>0.11442216893170096</v>
      </c>
      <c r="W383">
        <v>0.25881029029348912</v>
      </c>
      <c r="X383">
        <f t="shared" si="16"/>
        <v>0.11442216893170096</v>
      </c>
      <c r="Y383">
        <f t="shared" si="17"/>
        <v>0.25881029029348912</v>
      </c>
      <c r="Z383">
        <f t="shared" si="15"/>
        <v>0.37323245922519011</v>
      </c>
      <c r="AA383">
        <f>(Table135[[#This Row],[Survived]]-Z384)^2</f>
        <v>0.1274046252450968</v>
      </c>
    </row>
    <row r="384" spans="1:27" x14ac:dyDescent="0.35">
      <c r="A384">
        <v>1</v>
      </c>
      <c r="B384" t="s">
        <v>11</v>
      </c>
      <c r="C384">
        <v>1</v>
      </c>
      <c r="D384" t="s">
        <v>10</v>
      </c>
      <c r="E384">
        <v>42</v>
      </c>
      <c r="F384" s="2">
        <v>227.52500000000001</v>
      </c>
      <c r="G384">
        <v>0</v>
      </c>
      <c r="H384">
        <v>0</v>
      </c>
      <c r="I384" s="3">
        <v>0.52500000000000002</v>
      </c>
      <c r="J384" s="3">
        <v>2.3589337176143736</v>
      </c>
      <c r="K384" s="5">
        <v>1</v>
      </c>
      <c r="L384">
        <v>0</v>
      </c>
      <c r="M384">
        <v>1</v>
      </c>
      <c r="N384">
        <v>0</v>
      </c>
      <c r="O384">
        <v>0</v>
      </c>
      <c r="P384">
        <v>1</v>
      </c>
      <c r="V384">
        <v>0.1765431785924422</v>
      </c>
      <c r="W384">
        <v>0.18039466648019337</v>
      </c>
      <c r="X384">
        <f t="shared" si="16"/>
        <v>0.1765431785924422</v>
      </c>
      <c r="Y384">
        <f t="shared" si="17"/>
        <v>0.18039466648019337</v>
      </c>
      <c r="Z384">
        <f t="shared" si="15"/>
        <v>0.3569378450726356</v>
      </c>
      <c r="AA384">
        <f>(Table135[[#This Row],[Survived]]-Z385)^2</f>
        <v>0.43721779198686872</v>
      </c>
    </row>
    <row r="385" spans="1:27" x14ac:dyDescent="0.35">
      <c r="A385">
        <v>1</v>
      </c>
      <c r="B385" t="s">
        <v>11</v>
      </c>
      <c r="C385">
        <v>3</v>
      </c>
      <c r="D385" t="s">
        <v>10</v>
      </c>
      <c r="E385">
        <v>1</v>
      </c>
      <c r="F385" s="2">
        <v>15.7417</v>
      </c>
      <c r="G385">
        <v>0</v>
      </c>
      <c r="H385">
        <v>2</v>
      </c>
      <c r="I385" s="3">
        <v>1.2500000000000001E-2</v>
      </c>
      <c r="J385" s="3">
        <v>1.2237995553975871</v>
      </c>
      <c r="K385" s="5">
        <v>0</v>
      </c>
      <c r="L385">
        <v>0</v>
      </c>
      <c r="M385">
        <v>1</v>
      </c>
      <c r="N385">
        <v>0</v>
      </c>
      <c r="O385">
        <v>0</v>
      </c>
      <c r="P385">
        <v>1</v>
      </c>
      <c r="V385">
        <v>0.11278961936514349</v>
      </c>
      <c r="W385">
        <v>0.22598591648756808</v>
      </c>
      <c r="X385">
        <f t="shared" si="16"/>
        <v>0.11278961936514349</v>
      </c>
      <c r="Y385">
        <f t="shared" si="17"/>
        <v>0.22598591648756808</v>
      </c>
      <c r="Z385">
        <f t="shared" si="15"/>
        <v>0.33877553585271158</v>
      </c>
      <c r="AA385">
        <f>(Table135[[#This Row],[Survived]]-Z386)^2</f>
        <v>0.40748804209461492</v>
      </c>
    </row>
    <row r="386" spans="1:27" x14ac:dyDescent="0.35">
      <c r="A386">
        <v>0</v>
      </c>
      <c r="B386" t="s">
        <v>9</v>
      </c>
      <c r="C386">
        <v>3</v>
      </c>
      <c r="D386" t="s">
        <v>8</v>
      </c>
      <c r="E386">
        <v>32</v>
      </c>
      <c r="F386" s="2">
        <v>7.9249999999999998</v>
      </c>
      <c r="G386">
        <v>0</v>
      </c>
      <c r="H386">
        <v>0</v>
      </c>
      <c r="I386" s="3">
        <v>0.4</v>
      </c>
      <c r="J386" s="3">
        <v>0.95060822478423079</v>
      </c>
      <c r="K386" s="5">
        <v>0</v>
      </c>
      <c r="L386">
        <v>0</v>
      </c>
      <c r="M386">
        <v>1</v>
      </c>
      <c r="N386">
        <v>0</v>
      </c>
      <c r="O386">
        <v>1</v>
      </c>
      <c r="P386">
        <v>1</v>
      </c>
      <c r="V386">
        <v>0.11442216893170096</v>
      </c>
      <c r="W386">
        <v>0.24722993055117909</v>
      </c>
      <c r="X386">
        <f t="shared" si="16"/>
        <v>0.11442216893170096</v>
      </c>
      <c r="Y386">
        <f t="shared" si="17"/>
        <v>0.24722993055117909</v>
      </c>
      <c r="Z386">
        <f t="shared" si="15"/>
        <v>0.36165209948288002</v>
      </c>
      <c r="AA386">
        <f>(Table135[[#This Row],[Survived]]-Z387)^2</f>
        <v>0.13114005977977555</v>
      </c>
    </row>
    <row r="387" spans="1:27" x14ac:dyDescent="0.35">
      <c r="A387">
        <v>1</v>
      </c>
      <c r="B387" t="s">
        <v>9</v>
      </c>
      <c r="C387">
        <v>1</v>
      </c>
      <c r="D387" t="s">
        <v>10</v>
      </c>
      <c r="E387">
        <v>35</v>
      </c>
      <c r="F387" s="2">
        <v>52</v>
      </c>
      <c r="G387">
        <v>1</v>
      </c>
      <c r="H387">
        <v>0</v>
      </c>
      <c r="I387" s="3">
        <v>0.4375</v>
      </c>
      <c r="J387" s="3">
        <v>1.7242758696007889</v>
      </c>
      <c r="K387" s="5">
        <v>1</v>
      </c>
      <c r="L387">
        <v>0</v>
      </c>
      <c r="M387">
        <v>1</v>
      </c>
      <c r="N387">
        <v>0</v>
      </c>
      <c r="O387">
        <v>0</v>
      </c>
      <c r="P387">
        <v>1</v>
      </c>
      <c r="V387">
        <v>0.18039898328434245</v>
      </c>
      <c r="W387">
        <v>0.18173367166377949</v>
      </c>
      <c r="X387">
        <f t="shared" si="16"/>
        <v>0.18039898328434245</v>
      </c>
      <c r="Y387">
        <f t="shared" si="17"/>
        <v>0.18173367166377949</v>
      </c>
      <c r="Z387">
        <f t="shared" si="15"/>
        <v>0.36213265494812197</v>
      </c>
      <c r="AA387">
        <f>(Table135[[#This Row],[Survived]]-Z388)^2</f>
        <v>0.40748804209461492</v>
      </c>
    </row>
    <row r="388" spans="1:27" x14ac:dyDescent="0.35">
      <c r="A388">
        <v>0</v>
      </c>
      <c r="B388" t="s">
        <v>9</v>
      </c>
      <c r="C388">
        <v>3</v>
      </c>
      <c r="D388" t="s">
        <v>8</v>
      </c>
      <c r="F388" s="2">
        <v>7.8958000000000004</v>
      </c>
      <c r="G388">
        <v>0</v>
      </c>
      <c r="H388">
        <v>0</v>
      </c>
      <c r="I388" s="3">
        <v>0</v>
      </c>
      <c r="J388" s="3">
        <v>0.94918501031343461</v>
      </c>
      <c r="K388" s="5">
        <v>0</v>
      </c>
      <c r="L388">
        <v>0</v>
      </c>
      <c r="M388">
        <v>1</v>
      </c>
      <c r="N388">
        <v>0</v>
      </c>
      <c r="O388">
        <v>1</v>
      </c>
      <c r="P388">
        <v>1</v>
      </c>
      <c r="V388">
        <v>0.11442216893170096</v>
      </c>
      <c r="W388">
        <v>0.24722993055117909</v>
      </c>
      <c r="X388">
        <f t="shared" si="16"/>
        <v>0.11442216893170096</v>
      </c>
      <c r="Y388">
        <f t="shared" si="17"/>
        <v>0.24722993055117909</v>
      </c>
      <c r="Z388">
        <f t="shared" si="15"/>
        <v>0.36165209948288002</v>
      </c>
      <c r="AA388">
        <f>(Table135[[#This Row],[Survived]]-Z389)^2</f>
        <v>0.13079224106037496</v>
      </c>
    </row>
    <row r="389" spans="1:27" x14ac:dyDescent="0.35">
      <c r="A389">
        <v>0</v>
      </c>
      <c r="B389" t="s">
        <v>9</v>
      </c>
      <c r="C389">
        <v>2</v>
      </c>
      <c r="D389" t="s">
        <v>8</v>
      </c>
      <c r="E389">
        <v>18</v>
      </c>
      <c r="F389" s="2">
        <v>73.5</v>
      </c>
      <c r="G389">
        <v>0</v>
      </c>
      <c r="H389">
        <v>0</v>
      </c>
      <c r="I389" s="3">
        <v>0.22500000000000001</v>
      </c>
      <c r="J389" s="3">
        <v>1.8721562727482928</v>
      </c>
      <c r="K389" s="5">
        <v>0</v>
      </c>
      <c r="L389">
        <v>1</v>
      </c>
      <c r="M389">
        <v>1</v>
      </c>
      <c r="N389">
        <v>0</v>
      </c>
      <c r="O389">
        <v>1</v>
      </c>
      <c r="P389">
        <v>1</v>
      </c>
      <c r="V389">
        <v>0.11442216893170096</v>
      </c>
      <c r="W389">
        <v>0.24722993055117909</v>
      </c>
      <c r="X389">
        <f t="shared" si="16"/>
        <v>0.11442216893170096</v>
      </c>
      <c r="Y389">
        <f t="shared" si="17"/>
        <v>0.24722993055117909</v>
      </c>
      <c r="Z389">
        <f t="shared" ref="Z389:Z452" si="18">X389+Y389</f>
        <v>0.36165209948288002</v>
      </c>
      <c r="AA389">
        <f>(Table135[[#This Row],[Survived]]-Z390)^2</f>
        <v>0.11683606860687368</v>
      </c>
    </row>
    <row r="390" spans="1:27" x14ac:dyDescent="0.35">
      <c r="A390">
        <v>0</v>
      </c>
      <c r="B390" t="s">
        <v>9</v>
      </c>
      <c r="C390">
        <v>3</v>
      </c>
      <c r="D390" t="s">
        <v>8</v>
      </c>
      <c r="E390">
        <v>1</v>
      </c>
      <c r="F390" s="2">
        <v>46.9</v>
      </c>
      <c r="G390">
        <v>5</v>
      </c>
      <c r="H390">
        <v>2</v>
      </c>
      <c r="I390" s="3">
        <v>1.2500000000000001E-2</v>
      </c>
      <c r="J390" s="3">
        <v>1.6803355134145632</v>
      </c>
      <c r="K390" s="5">
        <v>0</v>
      </c>
      <c r="L390">
        <v>0</v>
      </c>
      <c r="M390">
        <v>0</v>
      </c>
      <c r="N390">
        <v>0</v>
      </c>
      <c r="O390">
        <v>1</v>
      </c>
      <c r="P390">
        <v>1</v>
      </c>
      <c r="V390">
        <v>0.13370119239120212</v>
      </c>
      <c r="W390">
        <v>0.20811172223736146</v>
      </c>
      <c r="X390">
        <f t="shared" ref="X390:X453" si="19">IF(V390&lt;0,0,V390)</f>
        <v>0.13370119239120212</v>
      </c>
      <c r="Y390">
        <f t="shared" ref="Y390:Y453" si="20">IF(W390&lt;0,0,W390)</f>
        <v>0.20811172223736146</v>
      </c>
      <c r="Z390">
        <f t="shared" si="18"/>
        <v>0.34181291462856356</v>
      </c>
      <c r="AA390">
        <f>(Table135[[#This Row],[Survived]]-Z391)^2</f>
        <v>9.1567467677084513E-2</v>
      </c>
    </row>
    <row r="391" spans="1:27" x14ac:dyDescent="0.35">
      <c r="A391">
        <v>1</v>
      </c>
      <c r="B391" t="s">
        <v>9</v>
      </c>
      <c r="C391">
        <v>2</v>
      </c>
      <c r="D391" t="s">
        <v>10</v>
      </c>
      <c r="E391">
        <v>36</v>
      </c>
      <c r="F391" s="2">
        <v>13</v>
      </c>
      <c r="G391">
        <v>0</v>
      </c>
      <c r="H391">
        <v>0</v>
      </c>
      <c r="I391" s="3">
        <v>0.45</v>
      </c>
      <c r="J391" s="3">
        <v>1.146128035678238</v>
      </c>
      <c r="K391" s="5">
        <v>0</v>
      </c>
      <c r="L391">
        <v>1</v>
      </c>
      <c r="M391">
        <v>0</v>
      </c>
      <c r="N391">
        <v>1</v>
      </c>
      <c r="O391">
        <v>0</v>
      </c>
      <c r="P391">
        <v>1</v>
      </c>
      <c r="V391">
        <v>0.11278961936514349</v>
      </c>
      <c r="W391">
        <v>0.18981154996023192</v>
      </c>
      <c r="X391">
        <f t="shared" si="19"/>
        <v>0.11278961936514349</v>
      </c>
      <c r="Y391">
        <f t="shared" si="20"/>
        <v>0.18981154996023192</v>
      </c>
      <c r="Z391">
        <f t="shared" si="18"/>
        <v>0.3026011693253754</v>
      </c>
      <c r="AA391">
        <f>(Table135[[#This Row],[Survived]]-Z392)^2</f>
        <v>0.40748804209461492</v>
      </c>
    </row>
    <row r="392" spans="1:27" x14ac:dyDescent="0.35">
      <c r="A392">
        <v>0</v>
      </c>
      <c r="B392" t="s">
        <v>12</v>
      </c>
      <c r="C392">
        <v>3</v>
      </c>
      <c r="D392" t="s">
        <v>8</v>
      </c>
      <c r="F392" s="2">
        <v>7.7291999999999996</v>
      </c>
      <c r="G392">
        <v>0</v>
      </c>
      <c r="H392">
        <v>0</v>
      </c>
      <c r="I392" s="3">
        <v>0</v>
      </c>
      <c r="J392" s="3">
        <v>0.94097444399129115</v>
      </c>
      <c r="K392" s="5">
        <v>0</v>
      </c>
      <c r="L392">
        <v>0</v>
      </c>
      <c r="M392">
        <v>1</v>
      </c>
      <c r="N392">
        <v>0</v>
      </c>
      <c r="O392">
        <v>1</v>
      </c>
      <c r="P392">
        <v>1</v>
      </c>
      <c r="V392">
        <v>0.11442216893170096</v>
      </c>
      <c r="W392">
        <v>0.24722993055117909</v>
      </c>
      <c r="X392">
        <f t="shared" si="19"/>
        <v>0.11442216893170096</v>
      </c>
      <c r="Y392">
        <f t="shared" si="20"/>
        <v>0.24722993055117909</v>
      </c>
      <c r="Z392">
        <f t="shared" si="18"/>
        <v>0.36165209948288002</v>
      </c>
      <c r="AA392">
        <f>(Table135[[#This Row],[Survived]]-Z393)^2</f>
        <v>8.4693111610382787E-2</v>
      </c>
    </row>
    <row r="393" spans="1:27" x14ac:dyDescent="0.35">
      <c r="A393">
        <v>1</v>
      </c>
      <c r="B393" t="s">
        <v>11</v>
      </c>
      <c r="C393">
        <v>2</v>
      </c>
      <c r="D393" t="s">
        <v>10</v>
      </c>
      <c r="E393">
        <v>17</v>
      </c>
      <c r="F393" s="2">
        <v>12</v>
      </c>
      <c r="G393">
        <v>0</v>
      </c>
      <c r="H393">
        <v>0</v>
      </c>
      <c r="I393" s="3">
        <v>0.21249999999999999</v>
      </c>
      <c r="J393" s="3">
        <v>1.1139433523068367</v>
      </c>
      <c r="K393" s="5">
        <v>0</v>
      </c>
      <c r="L393">
        <v>1</v>
      </c>
      <c r="M393">
        <v>1</v>
      </c>
      <c r="N393">
        <v>0</v>
      </c>
      <c r="O393">
        <v>0</v>
      </c>
      <c r="P393">
        <v>1</v>
      </c>
      <c r="V393">
        <v>0.11278961936514349</v>
      </c>
      <c r="W393">
        <v>0.17823119021792189</v>
      </c>
      <c r="X393">
        <f t="shared" si="19"/>
        <v>0.11278961936514349</v>
      </c>
      <c r="Y393">
        <f t="shared" si="20"/>
        <v>0.17823119021792189</v>
      </c>
      <c r="Z393">
        <f t="shared" si="18"/>
        <v>0.29102080958306537</v>
      </c>
      <c r="AA393">
        <f>(Table135[[#This Row],[Survived]]-Z394)^2</f>
        <v>0.26986085105744217</v>
      </c>
    </row>
    <row r="394" spans="1:27" x14ac:dyDescent="0.35">
      <c r="A394">
        <v>1</v>
      </c>
      <c r="B394" t="s">
        <v>9</v>
      </c>
      <c r="C394">
        <v>1</v>
      </c>
      <c r="D394" t="s">
        <v>8</v>
      </c>
      <c r="E394">
        <v>36</v>
      </c>
      <c r="F394" s="2">
        <v>120</v>
      </c>
      <c r="G394">
        <v>1</v>
      </c>
      <c r="H394">
        <v>2</v>
      </c>
      <c r="I394" s="3">
        <v>0.45</v>
      </c>
      <c r="J394" s="3">
        <v>2.0827853703164503</v>
      </c>
      <c r="K394" s="5">
        <v>1</v>
      </c>
      <c r="L394">
        <v>0</v>
      </c>
      <c r="M394">
        <v>1</v>
      </c>
      <c r="N394">
        <v>0</v>
      </c>
      <c r="O394">
        <v>1</v>
      </c>
      <c r="P394">
        <v>1</v>
      </c>
      <c r="V394">
        <v>0.1820315328508999</v>
      </c>
      <c r="W394">
        <v>0.29848713826668283</v>
      </c>
      <c r="X394">
        <f t="shared" si="19"/>
        <v>0.1820315328508999</v>
      </c>
      <c r="Y394">
        <f t="shared" si="20"/>
        <v>0.29848713826668283</v>
      </c>
      <c r="Z394">
        <f t="shared" si="18"/>
        <v>0.48051867111758273</v>
      </c>
      <c r="AA394">
        <f>(Table135[[#This Row],[Survived]]-Z395)^2</f>
        <v>0.39283755016890298</v>
      </c>
    </row>
    <row r="395" spans="1:27" x14ac:dyDescent="0.35">
      <c r="A395">
        <v>1</v>
      </c>
      <c r="B395" t="s">
        <v>9</v>
      </c>
      <c r="C395">
        <v>3</v>
      </c>
      <c r="D395" t="s">
        <v>8</v>
      </c>
      <c r="E395">
        <v>21</v>
      </c>
      <c r="F395" s="2">
        <v>7.7957999999999998</v>
      </c>
      <c r="G395">
        <v>0</v>
      </c>
      <c r="H395">
        <v>0</v>
      </c>
      <c r="I395" s="3">
        <v>0.26250000000000001</v>
      </c>
      <c r="J395" s="3">
        <v>0.94427534575879857</v>
      </c>
      <c r="K395" s="5">
        <v>0</v>
      </c>
      <c r="L395">
        <v>0</v>
      </c>
      <c r="M395">
        <v>0</v>
      </c>
      <c r="N395">
        <v>1</v>
      </c>
      <c r="O395">
        <v>1</v>
      </c>
      <c r="P395">
        <v>1</v>
      </c>
      <c r="V395">
        <v>0.11442216893170096</v>
      </c>
      <c r="W395">
        <v>0.25881029029348912</v>
      </c>
      <c r="X395">
        <f t="shared" si="19"/>
        <v>0.11442216893170096</v>
      </c>
      <c r="Y395">
        <f t="shared" si="20"/>
        <v>0.25881029029348912</v>
      </c>
      <c r="Z395">
        <f t="shared" si="18"/>
        <v>0.37323245922519011</v>
      </c>
      <c r="AA395">
        <f>(Table135[[#This Row],[Survived]]-Z396)^2</f>
        <v>0.39433160238277543</v>
      </c>
    </row>
    <row r="396" spans="1:27" x14ac:dyDescent="0.35">
      <c r="A396">
        <v>0</v>
      </c>
      <c r="B396" t="s">
        <v>9</v>
      </c>
      <c r="C396">
        <v>3</v>
      </c>
      <c r="D396" t="s">
        <v>8</v>
      </c>
      <c r="E396">
        <v>28</v>
      </c>
      <c r="F396" s="2">
        <v>7.9249999999999998</v>
      </c>
      <c r="G396">
        <v>2</v>
      </c>
      <c r="H396">
        <v>0</v>
      </c>
      <c r="I396" s="3">
        <v>0.35</v>
      </c>
      <c r="J396" s="3">
        <v>0.95060822478423079</v>
      </c>
      <c r="K396" s="5">
        <v>0</v>
      </c>
      <c r="L396">
        <v>0</v>
      </c>
      <c r="M396">
        <v>1</v>
      </c>
      <c r="N396">
        <v>0</v>
      </c>
      <c r="O396">
        <v>1</v>
      </c>
      <c r="P396">
        <v>1</v>
      </c>
      <c r="V396">
        <v>0.12213377831550143</v>
      </c>
      <c r="W396">
        <v>0.24990794091835131</v>
      </c>
      <c r="X396">
        <f t="shared" si="19"/>
        <v>0.12213377831550143</v>
      </c>
      <c r="Y396">
        <f t="shared" si="20"/>
        <v>0.24990794091835131</v>
      </c>
      <c r="Z396">
        <f t="shared" si="18"/>
        <v>0.37204171923385276</v>
      </c>
      <c r="AA396">
        <f>(Table135[[#This Row],[Survived]]-Z397)^2</f>
        <v>0.13114005977977555</v>
      </c>
    </row>
    <row r="397" spans="1:27" x14ac:dyDescent="0.35">
      <c r="A397">
        <v>1</v>
      </c>
      <c r="B397" t="s">
        <v>11</v>
      </c>
      <c r="C397">
        <v>1</v>
      </c>
      <c r="D397" t="s">
        <v>10</v>
      </c>
      <c r="E397">
        <v>23</v>
      </c>
      <c r="F397" s="2">
        <v>113.27500000000001</v>
      </c>
      <c r="G397">
        <v>1</v>
      </c>
      <c r="H397">
        <v>0</v>
      </c>
      <c r="I397" s="3">
        <v>0.28749999999999998</v>
      </c>
      <c r="J397" s="3">
        <v>2.0579512299613683</v>
      </c>
      <c r="K397" s="5">
        <v>1</v>
      </c>
      <c r="L397">
        <v>0</v>
      </c>
      <c r="M397">
        <v>1</v>
      </c>
      <c r="N397">
        <v>0</v>
      </c>
      <c r="O397">
        <v>0</v>
      </c>
      <c r="P397">
        <v>1</v>
      </c>
      <c r="V397">
        <v>0.18039898328434245</v>
      </c>
      <c r="W397">
        <v>0.18173367166377949</v>
      </c>
      <c r="X397">
        <f t="shared" si="19"/>
        <v>0.18039898328434245</v>
      </c>
      <c r="Y397">
        <f t="shared" si="20"/>
        <v>0.18173367166377949</v>
      </c>
      <c r="Z397">
        <f t="shared" si="18"/>
        <v>0.36213265494812197</v>
      </c>
      <c r="AA397">
        <f>(Table135[[#This Row],[Survived]]-Z398)^2</f>
        <v>0.43721779198686872</v>
      </c>
    </row>
    <row r="398" spans="1:27" x14ac:dyDescent="0.35">
      <c r="A398">
        <v>1</v>
      </c>
      <c r="B398" t="s">
        <v>9</v>
      </c>
      <c r="C398">
        <v>3</v>
      </c>
      <c r="D398" t="s">
        <v>10</v>
      </c>
      <c r="E398">
        <v>24</v>
      </c>
      <c r="F398" s="2">
        <v>16.7</v>
      </c>
      <c r="G398">
        <v>0</v>
      </c>
      <c r="H398">
        <v>2</v>
      </c>
      <c r="I398" s="3">
        <v>0.3</v>
      </c>
      <c r="J398" s="3">
        <v>1.2479732663618066</v>
      </c>
      <c r="K398" s="5">
        <v>0</v>
      </c>
      <c r="L398">
        <v>0</v>
      </c>
      <c r="M398">
        <v>1</v>
      </c>
      <c r="N398">
        <v>0</v>
      </c>
      <c r="O398">
        <v>0</v>
      </c>
      <c r="P398">
        <v>1</v>
      </c>
      <c r="V398">
        <v>0.11278961936514349</v>
      </c>
      <c r="W398">
        <v>0.22598591648756808</v>
      </c>
      <c r="X398">
        <f t="shared" si="19"/>
        <v>0.11278961936514349</v>
      </c>
      <c r="Y398">
        <f t="shared" si="20"/>
        <v>0.22598591648756808</v>
      </c>
      <c r="Z398">
        <f t="shared" si="18"/>
        <v>0.33877553585271158</v>
      </c>
      <c r="AA398">
        <f>(Table135[[#This Row],[Survived]]-Z399)^2</f>
        <v>0.40748804209461492</v>
      </c>
    </row>
    <row r="399" spans="1:27" x14ac:dyDescent="0.35">
      <c r="A399">
        <v>0</v>
      </c>
      <c r="B399" t="s">
        <v>9</v>
      </c>
      <c r="C399">
        <v>3</v>
      </c>
      <c r="D399" t="s">
        <v>8</v>
      </c>
      <c r="E399">
        <v>22</v>
      </c>
      <c r="F399" s="2">
        <v>7.7957999999999998</v>
      </c>
      <c r="G399">
        <v>0</v>
      </c>
      <c r="H399">
        <v>0</v>
      </c>
      <c r="I399" s="3">
        <v>0.27500000000000002</v>
      </c>
      <c r="J399" s="3">
        <v>0.94427534575879857</v>
      </c>
      <c r="K399" s="5">
        <v>0</v>
      </c>
      <c r="L399">
        <v>0</v>
      </c>
      <c r="M399">
        <v>1</v>
      </c>
      <c r="N399">
        <v>0</v>
      </c>
      <c r="O399">
        <v>1</v>
      </c>
      <c r="P399">
        <v>1</v>
      </c>
      <c r="V399">
        <v>0.11442216893170096</v>
      </c>
      <c r="W399">
        <v>0.24722993055117909</v>
      </c>
      <c r="X399">
        <f t="shared" si="19"/>
        <v>0.11442216893170096</v>
      </c>
      <c r="Y399">
        <f t="shared" si="20"/>
        <v>0.24722993055117909</v>
      </c>
      <c r="Z399">
        <f t="shared" si="18"/>
        <v>0.36165209948288002</v>
      </c>
      <c r="AA399">
        <f>(Table135[[#This Row],[Survived]]-Z400)^2</f>
        <v>8.4693111610382787E-2</v>
      </c>
    </row>
    <row r="400" spans="1:27" x14ac:dyDescent="0.35">
      <c r="A400">
        <v>0</v>
      </c>
      <c r="B400" t="s">
        <v>9</v>
      </c>
      <c r="C400">
        <v>3</v>
      </c>
      <c r="D400" t="s">
        <v>10</v>
      </c>
      <c r="E400">
        <v>31</v>
      </c>
      <c r="F400" s="2">
        <v>7.8541999999999996</v>
      </c>
      <c r="G400">
        <v>0</v>
      </c>
      <c r="H400">
        <v>0</v>
      </c>
      <c r="I400" s="3">
        <v>0.38750000000000001</v>
      </c>
      <c r="J400" s="3">
        <v>0.94714932766263737</v>
      </c>
      <c r="K400" s="5">
        <v>0</v>
      </c>
      <c r="L400">
        <v>0</v>
      </c>
      <c r="M400">
        <v>1</v>
      </c>
      <c r="N400">
        <v>0</v>
      </c>
      <c r="O400">
        <v>0</v>
      </c>
      <c r="P400">
        <v>1</v>
      </c>
      <c r="V400">
        <v>0.11278961936514349</v>
      </c>
      <c r="W400">
        <v>0.17823119021792189</v>
      </c>
      <c r="X400">
        <f t="shared" si="19"/>
        <v>0.11278961936514349</v>
      </c>
      <c r="Y400">
        <f t="shared" si="20"/>
        <v>0.17823119021792189</v>
      </c>
      <c r="Z400">
        <f t="shared" si="18"/>
        <v>0.29102080958306537</v>
      </c>
      <c r="AA400">
        <f>(Table135[[#This Row],[Survived]]-Z401)^2</f>
        <v>0.13079224106037496</v>
      </c>
    </row>
    <row r="401" spans="1:27" x14ac:dyDescent="0.35">
      <c r="A401">
        <v>0</v>
      </c>
      <c r="B401" t="s">
        <v>9</v>
      </c>
      <c r="C401">
        <v>2</v>
      </c>
      <c r="D401" t="s">
        <v>8</v>
      </c>
      <c r="E401">
        <v>46</v>
      </c>
      <c r="F401" s="2">
        <v>26</v>
      </c>
      <c r="G401">
        <v>0</v>
      </c>
      <c r="H401">
        <v>0</v>
      </c>
      <c r="I401" s="3">
        <v>0.57499999999999996</v>
      </c>
      <c r="J401" s="3">
        <v>1.4313637641589874</v>
      </c>
      <c r="K401" s="5">
        <v>0</v>
      </c>
      <c r="L401">
        <v>1</v>
      </c>
      <c r="M401">
        <v>1</v>
      </c>
      <c r="N401">
        <v>0</v>
      </c>
      <c r="O401">
        <v>1</v>
      </c>
      <c r="P401">
        <v>1</v>
      </c>
      <c r="V401">
        <v>0.11442216893170096</v>
      </c>
      <c r="W401">
        <v>0.24722993055117909</v>
      </c>
      <c r="X401">
        <f t="shared" si="19"/>
        <v>0.11442216893170096</v>
      </c>
      <c r="Y401">
        <f t="shared" si="20"/>
        <v>0.24722993055117909</v>
      </c>
      <c r="Z401">
        <f t="shared" si="18"/>
        <v>0.36165209948288002</v>
      </c>
      <c r="AA401">
        <f>(Table135[[#This Row],[Survived]]-Z402)^2</f>
        <v>0.13079224106037496</v>
      </c>
    </row>
    <row r="402" spans="1:27" x14ac:dyDescent="0.35">
      <c r="A402">
        <v>0</v>
      </c>
      <c r="B402" t="s">
        <v>9</v>
      </c>
      <c r="C402">
        <v>2</v>
      </c>
      <c r="D402" t="s">
        <v>8</v>
      </c>
      <c r="E402">
        <v>23</v>
      </c>
      <c r="F402" s="2">
        <v>10.5</v>
      </c>
      <c r="G402">
        <v>0</v>
      </c>
      <c r="H402">
        <v>0</v>
      </c>
      <c r="I402" s="3">
        <v>0.28749999999999998</v>
      </c>
      <c r="J402" s="3">
        <v>1.0606978403536116</v>
      </c>
      <c r="K402" s="5">
        <v>0</v>
      </c>
      <c r="L402">
        <v>1</v>
      </c>
      <c r="M402">
        <v>1</v>
      </c>
      <c r="N402">
        <v>0</v>
      </c>
      <c r="O402">
        <v>1</v>
      </c>
      <c r="P402">
        <v>1</v>
      </c>
      <c r="V402">
        <v>0.11442216893170096</v>
      </c>
      <c r="W402">
        <v>0.24722993055117909</v>
      </c>
      <c r="X402">
        <f t="shared" si="19"/>
        <v>0.11442216893170096</v>
      </c>
      <c r="Y402">
        <f t="shared" si="20"/>
        <v>0.24722993055117909</v>
      </c>
      <c r="Z402">
        <f t="shared" si="18"/>
        <v>0.36165209948288002</v>
      </c>
      <c r="AA402">
        <f>(Table135[[#This Row],[Survived]]-Z403)^2</f>
        <v>8.4693111610382787E-2</v>
      </c>
    </row>
    <row r="403" spans="1:27" x14ac:dyDescent="0.35">
      <c r="A403">
        <v>1</v>
      </c>
      <c r="B403" t="s">
        <v>9</v>
      </c>
      <c r="C403">
        <v>2</v>
      </c>
      <c r="D403" t="s">
        <v>10</v>
      </c>
      <c r="E403">
        <v>28</v>
      </c>
      <c r="F403" s="2">
        <v>12.65</v>
      </c>
      <c r="G403">
        <v>0</v>
      </c>
      <c r="H403">
        <v>0</v>
      </c>
      <c r="I403" s="3">
        <v>0.35</v>
      </c>
      <c r="J403" s="3">
        <v>1.1351326513767748</v>
      </c>
      <c r="K403" s="5">
        <v>0</v>
      </c>
      <c r="L403">
        <v>1</v>
      </c>
      <c r="M403">
        <v>1</v>
      </c>
      <c r="N403">
        <v>0</v>
      </c>
      <c r="O403">
        <v>0</v>
      </c>
      <c r="P403">
        <v>1</v>
      </c>
      <c r="V403">
        <v>0.11278961936514349</v>
      </c>
      <c r="W403">
        <v>0.17823119021792189</v>
      </c>
      <c r="X403">
        <f t="shared" si="19"/>
        <v>0.11278961936514349</v>
      </c>
      <c r="Y403">
        <f t="shared" si="20"/>
        <v>0.17823119021792189</v>
      </c>
      <c r="Z403">
        <f t="shared" si="18"/>
        <v>0.29102080958306537</v>
      </c>
      <c r="AA403">
        <f>(Table135[[#This Row],[Survived]]-Z404)^2</f>
        <v>0.40748804209461492</v>
      </c>
    </row>
    <row r="404" spans="1:27" x14ac:dyDescent="0.35">
      <c r="A404">
        <v>1</v>
      </c>
      <c r="B404" t="s">
        <v>9</v>
      </c>
      <c r="C404">
        <v>3</v>
      </c>
      <c r="D404" t="s">
        <v>8</v>
      </c>
      <c r="E404">
        <v>39</v>
      </c>
      <c r="F404" s="2">
        <v>7.9249999999999998</v>
      </c>
      <c r="G404">
        <v>0</v>
      </c>
      <c r="H404">
        <v>0</v>
      </c>
      <c r="I404" s="3">
        <v>0.48749999999999999</v>
      </c>
      <c r="J404" s="3">
        <v>0.95060822478423079</v>
      </c>
      <c r="K404" s="5">
        <v>0</v>
      </c>
      <c r="L404">
        <v>0</v>
      </c>
      <c r="M404">
        <v>1</v>
      </c>
      <c r="N404">
        <v>0</v>
      </c>
      <c r="O404">
        <v>1</v>
      </c>
      <c r="P404">
        <v>1</v>
      </c>
      <c r="V404">
        <v>0.11442216893170096</v>
      </c>
      <c r="W404">
        <v>0.24722993055117909</v>
      </c>
      <c r="X404">
        <f t="shared" si="19"/>
        <v>0.11442216893170096</v>
      </c>
      <c r="Y404">
        <f t="shared" si="20"/>
        <v>0.24722993055117909</v>
      </c>
      <c r="Z404">
        <f t="shared" si="18"/>
        <v>0.36165209948288002</v>
      </c>
      <c r="AA404">
        <f>(Table135[[#This Row],[Survived]]-Z405)^2</f>
        <v>0.40748804209461492</v>
      </c>
    </row>
    <row r="405" spans="1:27" x14ac:dyDescent="0.35">
      <c r="A405">
        <v>0</v>
      </c>
      <c r="B405" t="s">
        <v>9</v>
      </c>
      <c r="C405">
        <v>3</v>
      </c>
      <c r="D405" t="s">
        <v>8</v>
      </c>
      <c r="E405">
        <v>26</v>
      </c>
      <c r="F405" s="2">
        <v>8.0500000000000007</v>
      </c>
      <c r="G405">
        <v>0</v>
      </c>
      <c r="H405">
        <v>0</v>
      </c>
      <c r="I405" s="3">
        <v>0.32500000000000001</v>
      </c>
      <c r="J405" s="3">
        <v>0.9566485792052033</v>
      </c>
      <c r="K405" s="5">
        <v>0</v>
      </c>
      <c r="L405">
        <v>0</v>
      </c>
      <c r="M405">
        <v>1</v>
      </c>
      <c r="N405">
        <v>0</v>
      </c>
      <c r="O405">
        <v>1</v>
      </c>
      <c r="P405">
        <v>1</v>
      </c>
      <c r="V405">
        <v>0.11442216893170096</v>
      </c>
      <c r="W405">
        <v>0.24722993055117909</v>
      </c>
      <c r="X405">
        <f t="shared" si="19"/>
        <v>0.11442216893170096</v>
      </c>
      <c r="Y405">
        <f t="shared" si="20"/>
        <v>0.24722993055117909</v>
      </c>
      <c r="Z405">
        <f t="shared" si="18"/>
        <v>0.36165209948288002</v>
      </c>
      <c r="AA405">
        <f>(Table135[[#This Row],[Survived]]-Z406)^2</f>
        <v>8.774369321121353E-2</v>
      </c>
    </row>
    <row r="406" spans="1:27" x14ac:dyDescent="0.35">
      <c r="A406">
        <v>0</v>
      </c>
      <c r="B406" t="s">
        <v>9</v>
      </c>
      <c r="C406">
        <v>3</v>
      </c>
      <c r="D406" t="s">
        <v>10</v>
      </c>
      <c r="E406">
        <v>21</v>
      </c>
      <c r="F406" s="2">
        <v>9.8249999999999993</v>
      </c>
      <c r="G406">
        <v>1</v>
      </c>
      <c r="H406">
        <v>0</v>
      </c>
      <c r="I406" s="3">
        <v>0.26250000000000001</v>
      </c>
      <c r="J406" s="3">
        <v>1.034427905025403</v>
      </c>
      <c r="K406" s="5">
        <v>0</v>
      </c>
      <c r="L406">
        <v>0</v>
      </c>
      <c r="M406">
        <v>1</v>
      </c>
      <c r="N406">
        <v>0</v>
      </c>
      <c r="O406">
        <v>0</v>
      </c>
      <c r="P406">
        <v>1</v>
      </c>
      <c r="V406">
        <v>0.11664542405704373</v>
      </c>
      <c r="W406">
        <v>0.17957019540150801</v>
      </c>
      <c r="X406">
        <f t="shared" si="19"/>
        <v>0.11664542405704373</v>
      </c>
      <c r="Y406">
        <f t="shared" si="20"/>
        <v>0.17957019540150801</v>
      </c>
      <c r="Z406">
        <f t="shared" si="18"/>
        <v>0.29621561945855174</v>
      </c>
      <c r="AA406">
        <f>(Table135[[#This Row],[Survived]]-Z407)^2</f>
        <v>0.13457665490578549</v>
      </c>
    </row>
    <row r="407" spans="1:27" x14ac:dyDescent="0.35">
      <c r="A407">
        <v>0</v>
      </c>
      <c r="B407" t="s">
        <v>9</v>
      </c>
      <c r="C407">
        <v>3</v>
      </c>
      <c r="D407" t="s">
        <v>8</v>
      </c>
      <c r="E407">
        <v>28</v>
      </c>
      <c r="F407" s="2">
        <v>15.85</v>
      </c>
      <c r="G407">
        <v>1</v>
      </c>
      <c r="H407">
        <v>0</v>
      </c>
      <c r="I407" s="3">
        <v>0.35</v>
      </c>
      <c r="J407" s="3">
        <v>1.2265999052073575</v>
      </c>
      <c r="K407" s="5">
        <v>0</v>
      </c>
      <c r="L407">
        <v>0</v>
      </c>
      <c r="M407">
        <v>1</v>
      </c>
      <c r="N407">
        <v>0</v>
      </c>
      <c r="O407">
        <v>1</v>
      </c>
      <c r="P407">
        <v>1</v>
      </c>
      <c r="V407">
        <v>0.11827797362360119</v>
      </c>
      <c r="W407">
        <v>0.24856893573476521</v>
      </c>
      <c r="X407">
        <f t="shared" si="19"/>
        <v>0.11827797362360119</v>
      </c>
      <c r="Y407">
        <f t="shared" si="20"/>
        <v>0.24856893573476521</v>
      </c>
      <c r="Z407">
        <f t="shared" si="18"/>
        <v>0.36684690935836639</v>
      </c>
      <c r="AA407">
        <f>(Table135[[#This Row],[Survived]]-Z408)^2</f>
        <v>8.4693111610382787E-2</v>
      </c>
    </row>
    <row r="408" spans="1:27" x14ac:dyDescent="0.35">
      <c r="A408">
        <v>0</v>
      </c>
      <c r="B408" t="s">
        <v>9</v>
      </c>
      <c r="C408">
        <v>3</v>
      </c>
      <c r="D408" t="s">
        <v>10</v>
      </c>
      <c r="E408">
        <v>20</v>
      </c>
      <c r="F408" s="2">
        <v>8.6624999999999996</v>
      </c>
      <c r="G408">
        <v>0</v>
      </c>
      <c r="H408">
        <v>0</v>
      </c>
      <c r="I408" s="3">
        <v>0.25</v>
      </c>
      <c r="J408" s="3">
        <v>0.98508950692638131</v>
      </c>
      <c r="K408" s="5">
        <v>0</v>
      </c>
      <c r="L408">
        <v>0</v>
      </c>
      <c r="M408">
        <v>1</v>
      </c>
      <c r="N408">
        <v>0</v>
      </c>
      <c r="O408">
        <v>0</v>
      </c>
      <c r="P408">
        <v>1</v>
      </c>
      <c r="V408">
        <v>0.11278961936514349</v>
      </c>
      <c r="W408">
        <v>0.17823119021792189</v>
      </c>
      <c r="X408">
        <f t="shared" si="19"/>
        <v>0.11278961936514349</v>
      </c>
      <c r="Y408">
        <f t="shared" si="20"/>
        <v>0.17823119021792189</v>
      </c>
      <c r="Z408">
        <f t="shared" si="18"/>
        <v>0.29102080958306537</v>
      </c>
      <c r="AA408">
        <f>(Table135[[#This Row],[Survived]]-Z409)^2</f>
        <v>0.13457665490578549</v>
      </c>
    </row>
    <row r="409" spans="1:27" x14ac:dyDescent="0.35">
      <c r="A409">
        <v>0</v>
      </c>
      <c r="B409" t="s">
        <v>9</v>
      </c>
      <c r="C409">
        <v>2</v>
      </c>
      <c r="D409" t="s">
        <v>8</v>
      </c>
      <c r="E409">
        <v>34</v>
      </c>
      <c r="F409" s="2">
        <v>21</v>
      </c>
      <c r="G409">
        <v>1</v>
      </c>
      <c r="H409">
        <v>0</v>
      </c>
      <c r="I409" s="3">
        <v>0.42499999999999999</v>
      </c>
      <c r="J409" s="3">
        <v>1.3424226808222062</v>
      </c>
      <c r="K409" s="5">
        <v>0</v>
      </c>
      <c r="L409">
        <v>1</v>
      </c>
      <c r="M409">
        <v>1</v>
      </c>
      <c r="N409">
        <v>0</v>
      </c>
      <c r="O409">
        <v>1</v>
      </c>
      <c r="P409">
        <v>1</v>
      </c>
      <c r="V409">
        <v>0.11827797362360119</v>
      </c>
      <c r="W409">
        <v>0.24856893573476521</v>
      </c>
      <c r="X409">
        <f t="shared" si="19"/>
        <v>0.11827797362360119</v>
      </c>
      <c r="Y409">
        <f t="shared" si="20"/>
        <v>0.24856893573476521</v>
      </c>
      <c r="Z409">
        <f t="shared" si="18"/>
        <v>0.36684690935836639</v>
      </c>
      <c r="AA409">
        <f>(Table135[[#This Row],[Survived]]-Z410)^2</f>
        <v>0.13079224106037496</v>
      </c>
    </row>
    <row r="410" spans="1:27" x14ac:dyDescent="0.35">
      <c r="A410">
        <v>0</v>
      </c>
      <c r="B410" t="s">
        <v>9</v>
      </c>
      <c r="C410">
        <v>3</v>
      </c>
      <c r="D410" t="s">
        <v>8</v>
      </c>
      <c r="E410">
        <v>51</v>
      </c>
      <c r="F410" s="2">
        <v>7.75</v>
      </c>
      <c r="G410">
        <v>0</v>
      </c>
      <c r="H410">
        <v>0</v>
      </c>
      <c r="I410" s="3">
        <v>0.63749999999999996</v>
      </c>
      <c r="J410" s="3">
        <v>0.94200805302231327</v>
      </c>
      <c r="K410" s="5">
        <v>0</v>
      </c>
      <c r="L410">
        <v>0</v>
      </c>
      <c r="M410">
        <v>1</v>
      </c>
      <c r="N410">
        <v>0</v>
      </c>
      <c r="O410">
        <v>1</v>
      </c>
      <c r="P410">
        <v>1</v>
      </c>
      <c r="V410">
        <v>0.11442216893170096</v>
      </c>
      <c r="W410">
        <v>0.24722993055117909</v>
      </c>
      <c r="X410">
        <f t="shared" si="19"/>
        <v>0.11442216893170096</v>
      </c>
      <c r="Y410">
        <f t="shared" si="20"/>
        <v>0.24722993055117909</v>
      </c>
      <c r="Z410">
        <f t="shared" si="18"/>
        <v>0.36165209948288002</v>
      </c>
      <c r="AA410">
        <f>(Table135[[#This Row],[Survived]]-Z411)^2</f>
        <v>0.15266545711533219</v>
      </c>
    </row>
    <row r="411" spans="1:27" x14ac:dyDescent="0.35">
      <c r="A411">
        <v>1</v>
      </c>
      <c r="B411" t="s">
        <v>9</v>
      </c>
      <c r="C411">
        <v>2</v>
      </c>
      <c r="D411" t="s">
        <v>8</v>
      </c>
      <c r="E411">
        <v>3</v>
      </c>
      <c r="F411" s="2">
        <v>18.75</v>
      </c>
      <c r="G411">
        <v>1</v>
      </c>
      <c r="H411">
        <v>1</v>
      </c>
      <c r="I411" s="3">
        <v>3.7499999999999999E-2</v>
      </c>
      <c r="J411" s="3">
        <v>1.2955670999624791</v>
      </c>
      <c r="K411" s="5">
        <v>0</v>
      </c>
      <c r="L411">
        <v>1</v>
      </c>
      <c r="M411">
        <v>1</v>
      </c>
      <c r="N411">
        <v>0</v>
      </c>
      <c r="O411">
        <v>1</v>
      </c>
      <c r="P411">
        <v>1</v>
      </c>
      <c r="V411">
        <v>0.11827797362360119</v>
      </c>
      <c r="W411">
        <v>0.27244629886958827</v>
      </c>
      <c r="X411">
        <f t="shared" si="19"/>
        <v>0.11827797362360119</v>
      </c>
      <c r="Y411">
        <f t="shared" si="20"/>
        <v>0.27244629886958827</v>
      </c>
      <c r="Z411">
        <f t="shared" si="18"/>
        <v>0.39072427249318947</v>
      </c>
      <c r="AA411">
        <f>(Table135[[#This Row],[Survived]]-Z412)^2</f>
        <v>0.40748804209461492</v>
      </c>
    </row>
    <row r="412" spans="1:27" x14ac:dyDescent="0.35">
      <c r="A412">
        <v>0</v>
      </c>
      <c r="B412" t="s">
        <v>9</v>
      </c>
      <c r="C412">
        <v>3</v>
      </c>
      <c r="D412" t="s">
        <v>8</v>
      </c>
      <c r="E412">
        <v>21</v>
      </c>
      <c r="F412" s="2">
        <v>7.7750000000000004</v>
      </c>
      <c r="G412">
        <v>0</v>
      </c>
      <c r="H412">
        <v>0</v>
      </c>
      <c r="I412" s="3">
        <v>0.26250000000000001</v>
      </c>
      <c r="J412" s="3">
        <v>0.94324712513786169</v>
      </c>
      <c r="K412" s="5">
        <v>0</v>
      </c>
      <c r="L412">
        <v>0</v>
      </c>
      <c r="M412">
        <v>1</v>
      </c>
      <c r="N412">
        <v>0</v>
      </c>
      <c r="O412">
        <v>1</v>
      </c>
      <c r="P412">
        <v>1</v>
      </c>
      <c r="V412">
        <v>0.11442216893170096</v>
      </c>
      <c r="W412">
        <v>0.24722993055117909</v>
      </c>
      <c r="X412">
        <f t="shared" si="19"/>
        <v>0.11442216893170096</v>
      </c>
      <c r="Y412">
        <f t="shared" si="20"/>
        <v>0.24722993055117909</v>
      </c>
      <c r="Z412">
        <f t="shared" si="18"/>
        <v>0.36165209948288002</v>
      </c>
      <c r="AA412">
        <f>(Table135[[#This Row],[Survived]]-Z413)^2</f>
        <v>5.6128547519574773E-2</v>
      </c>
    </row>
    <row r="413" spans="1:27" x14ac:dyDescent="0.35">
      <c r="A413">
        <v>0</v>
      </c>
      <c r="B413" t="s">
        <v>9</v>
      </c>
      <c r="C413">
        <v>3</v>
      </c>
      <c r="D413" t="s">
        <v>10</v>
      </c>
      <c r="F413" s="2">
        <v>25.466699999999999</v>
      </c>
      <c r="G413">
        <v>3</v>
      </c>
      <c r="H413">
        <v>1</v>
      </c>
      <c r="I413" s="3">
        <v>0</v>
      </c>
      <c r="J413" s="3">
        <v>1.4226997946774695</v>
      </c>
      <c r="K413" s="5">
        <v>0</v>
      </c>
      <c r="L413">
        <v>0</v>
      </c>
      <c r="M413">
        <v>0</v>
      </c>
      <c r="N413">
        <v>0</v>
      </c>
      <c r="O413">
        <v>0</v>
      </c>
      <c r="P413">
        <v>1</v>
      </c>
      <c r="V413">
        <v>0.1243570334408442</v>
      </c>
      <c r="W413">
        <v>0.11255760840210896</v>
      </c>
      <c r="X413">
        <f t="shared" si="19"/>
        <v>0.1243570334408442</v>
      </c>
      <c r="Y413">
        <f t="shared" si="20"/>
        <v>0.11255760840210896</v>
      </c>
      <c r="Z413">
        <f t="shared" si="18"/>
        <v>0.23691464184295316</v>
      </c>
      <c r="AA413">
        <f>(Table135[[#This Row],[Survived]]-Z414)^2</f>
        <v>7.1869105573444517E-2</v>
      </c>
    </row>
    <row r="414" spans="1:27" x14ac:dyDescent="0.35">
      <c r="A414">
        <v>0</v>
      </c>
      <c r="B414" t="s">
        <v>9</v>
      </c>
      <c r="C414">
        <v>3</v>
      </c>
      <c r="D414" t="s">
        <v>8</v>
      </c>
      <c r="F414" s="2">
        <v>7.8958000000000004</v>
      </c>
      <c r="G414">
        <v>0</v>
      </c>
      <c r="H414">
        <v>0</v>
      </c>
      <c r="I414" s="3">
        <v>0</v>
      </c>
      <c r="J414" s="3">
        <v>0.94918501031343461</v>
      </c>
      <c r="K414" s="5">
        <v>0</v>
      </c>
      <c r="L414">
        <v>0</v>
      </c>
      <c r="M414">
        <v>0</v>
      </c>
      <c r="N414">
        <v>0</v>
      </c>
      <c r="O414">
        <v>1</v>
      </c>
      <c r="P414">
        <v>1</v>
      </c>
      <c r="V414">
        <v>0.11442216893170096</v>
      </c>
      <c r="W414">
        <v>0.15366197004978471</v>
      </c>
      <c r="X414">
        <f t="shared" si="19"/>
        <v>0.11442216893170096</v>
      </c>
      <c r="Y414">
        <f t="shared" si="20"/>
        <v>0.15366197004978471</v>
      </c>
      <c r="Z414">
        <f t="shared" si="18"/>
        <v>0.26808413898148564</v>
      </c>
      <c r="AA414">
        <f>(Table135[[#This Row],[Survived]]-Z415)^2</f>
        <v>0.13079224106037496</v>
      </c>
    </row>
    <row r="415" spans="1:27" x14ac:dyDescent="0.35">
      <c r="A415">
        <v>0</v>
      </c>
      <c r="B415" t="s">
        <v>12</v>
      </c>
      <c r="C415">
        <v>3</v>
      </c>
      <c r="D415" t="s">
        <v>8</v>
      </c>
      <c r="F415" s="2">
        <v>6.8582999999999998</v>
      </c>
      <c r="G415">
        <v>0</v>
      </c>
      <c r="H415">
        <v>0</v>
      </c>
      <c r="I415" s="3">
        <v>0</v>
      </c>
      <c r="J415" s="3">
        <v>0.89532860450347662</v>
      </c>
      <c r="K415" s="5">
        <v>0</v>
      </c>
      <c r="L415">
        <v>0</v>
      </c>
      <c r="M415">
        <v>1</v>
      </c>
      <c r="N415">
        <v>0</v>
      </c>
      <c r="O415">
        <v>1</v>
      </c>
      <c r="P415">
        <v>1</v>
      </c>
      <c r="V415">
        <v>0.11442216893170096</v>
      </c>
      <c r="W415">
        <v>0.24722993055117909</v>
      </c>
      <c r="X415">
        <f t="shared" si="19"/>
        <v>0.11442216893170096</v>
      </c>
      <c r="Y415">
        <f t="shared" si="20"/>
        <v>0.24722993055117909</v>
      </c>
      <c r="Z415">
        <f t="shared" si="18"/>
        <v>0.36165209948288002</v>
      </c>
      <c r="AA415">
        <f>(Table135[[#This Row],[Survived]]-Z416)^2</f>
        <v>0.13114005977977555</v>
      </c>
    </row>
    <row r="416" spans="1:27" x14ac:dyDescent="0.35">
      <c r="A416">
        <v>1</v>
      </c>
      <c r="B416" t="s">
        <v>12</v>
      </c>
      <c r="C416">
        <v>1</v>
      </c>
      <c r="D416" t="s">
        <v>10</v>
      </c>
      <c r="E416">
        <v>33</v>
      </c>
      <c r="F416" s="2">
        <v>90</v>
      </c>
      <c r="G416">
        <v>1</v>
      </c>
      <c r="H416">
        <v>0</v>
      </c>
      <c r="I416" s="3">
        <v>0.41249999999999998</v>
      </c>
      <c r="J416" s="3">
        <v>1.9590413923210936</v>
      </c>
      <c r="K416" s="5">
        <v>1</v>
      </c>
      <c r="L416">
        <v>0</v>
      </c>
      <c r="M416">
        <v>1</v>
      </c>
      <c r="N416">
        <v>0</v>
      </c>
      <c r="O416">
        <v>0</v>
      </c>
      <c r="P416">
        <v>1</v>
      </c>
      <c r="V416">
        <v>0.18039898328434245</v>
      </c>
      <c r="W416">
        <v>0.18173367166377949</v>
      </c>
      <c r="X416">
        <f t="shared" si="19"/>
        <v>0.18039898328434245</v>
      </c>
      <c r="Y416">
        <f t="shared" si="20"/>
        <v>0.18173367166377949</v>
      </c>
      <c r="Z416">
        <f t="shared" si="18"/>
        <v>0.36213265494812197</v>
      </c>
      <c r="AA416">
        <f>(Table135[[#This Row],[Survived]]-Z417)^2</f>
        <v>0.40748804209461492</v>
      </c>
    </row>
    <row r="417" spans="1:27" x14ac:dyDescent="0.35">
      <c r="A417">
        <v>0</v>
      </c>
      <c r="B417" t="s">
        <v>9</v>
      </c>
      <c r="C417">
        <v>2</v>
      </c>
      <c r="D417" t="s">
        <v>8</v>
      </c>
      <c r="F417" s="2">
        <v>0</v>
      </c>
      <c r="G417">
        <v>0</v>
      </c>
      <c r="H417">
        <v>0</v>
      </c>
      <c r="I417" s="3">
        <v>0</v>
      </c>
      <c r="J417" s="3">
        <v>0</v>
      </c>
      <c r="K417" s="5">
        <v>0</v>
      </c>
      <c r="L417">
        <v>1</v>
      </c>
      <c r="M417">
        <v>1</v>
      </c>
      <c r="N417">
        <v>0</v>
      </c>
      <c r="O417">
        <v>1</v>
      </c>
      <c r="P417">
        <v>1</v>
      </c>
      <c r="V417">
        <v>0.11442216893170096</v>
      </c>
      <c r="W417">
        <v>0.24722993055117909</v>
      </c>
      <c r="X417">
        <f t="shared" si="19"/>
        <v>0.11442216893170096</v>
      </c>
      <c r="Y417">
        <f t="shared" si="20"/>
        <v>0.24722993055117909</v>
      </c>
      <c r="Z417">
        <f t="shared" si="18"/>
        <v>0.36165209948288002</v>
      </c>
      <c r="AA417">
        <f>(Table135[[#This Row],[Survived]]-Z418)^2</f>
        <v>0.13079224106037496</v>
      </c>
    </row>
    <row r="418" spans="1:27" x14ac:dyDescent="0.35">
      <c r="A418">
        <v>1</v>
      </c>
      <c r="B418" t="s">
        <v>9</v>
      </c>
      <c r="C418">
        <v>3</v>
      </c>
      <c r="D418" t="s">
        <v>8</v>
      </c>
      <c r="E418">
        <v>44</v>
      </c>
      <c r="F418" s="2">
        <v>7.9249999999999998</v>
      </c>
      <c r="G418">
        <v>0</v>
      </c>
      <c r="H418">
        <v>0</v>
      </c>
      <c r="I418" s="3">
        <v>0.55000000000000004</v>
      </c>
      <c r="J418" s="3">
        <v>0.95060822478423079</v>
      </c>
      <c r="K418" s="5">
        <v>0</v>
      </c>
      <c r="L418">
        <v>0</v>
      </c>
      <c r="M418">
        <v>1</v>
      </c>
      <c r="N418">
        <v>0</v>
      </c>
      <c r="O418">
        <v>1</v>
      </c>
      <c r="P418">
        <v>1</v>
      </c>
      <c r="V418">
        <v>0.11442216893170096</v>
      </c>
      <c r="W418">
        <v>0.24722993055117909</v>
      </c>
      <c r="X418">
        <f t="shared" si="19"/>
        <v>0.11442216893170096</v>
      </c>
      <c r="Y418">
        <f t="shared" si="20"/>
        <v>0.24722993055117909</v>
      </c>
      <c r="Z418">
        <f t="shared" si="18"/>
        <v>0.36165209948288002</v>
      </c>
      <c r="AA418">
        <f>(Table135[[#This Row],[Survived]]-Z419)^2</f>
        <v>0.50265149244425211</v>
      </c>
    </row>
    <row r="419" spans="1:27" x14ac:dyDescent="0.35">
      <c r="A419">
        <v>0</v>
      </c>
      <c r="B419" t="s">
        <v>9</v>
      </c>
      <c r="C419">
        <v>3</v>
      </c>
      <c r="D419" t="s">
        <v>10</v>
      </c>
      <c r="F419" s="2">
        <v>8.0500000000000007</v>
      </c>
      <c r="G419">
        <v>0</v>
      </c>
      <c r="H419">
        <v>0</v>
      </c>
      <c r="I419" s="3">
        <v>0</v>
      </c>
      <c r="J419" s="3">
        <v>0.9566485792052033</v>
      </c>
      <c r="K419" s="5">
        <v>0</v>
      </c>
      <c r="L419">
        <v>0</v>
      </c>
      <c r="M419">
        <v>1</v>
      </c>
      <c r="N419">
        <v>0</v>
      </c>
      <c r="O419">
        <v>0</v>
      </c>
      <c r="P419">
        <v>1</v>
      </c>
      <c r="V419">
        <v>0.11278961936514349</v>
      </c>
      <c r="W419">
        <v>0.17823119021792189</v>
      </c>
      <c r="X419">
        <f t="shared" si="19"/>
        <v>0.11278961936514349</v>
      </c>
      <c r="Y419">
        <f t="shared" si="20"/>
        <v>0.17823119021792189</v>
      </c>
      <c r="Z419">
        <f t="shared" si="18"/>
        <v>0.29102080958306537</v>
      </c>
      <c r="AA419">
        <f>(Table135[[#This Row],[Survived]]-Z420)^2</f>
        <v>0.10245951750552255</v>
      </c>
    </row>
    <row r="420" spans="1:27" x14ac:dyDescent="0.35">
      <c r="A420">
        <v>1</v>
      </c>
      <c r="B420" t="s">
        <v>9</v>
      </c>
      <c r="C420">
        <v>2</v>
      </c>
      <c r="D420" t="s">
        <v>10</v>
      </c>
      <c r="E420">
        <v>34</v>
      </c>
      <c r="F420" s="2">
        <v>32.5</v>
      </c>
      <c r="G420">
        <v>1</v>
      </c>
      <c r="H420">
        <v>1</v>
      </c>
      <c r="I420" s="3">
        <v>0.42499999999999999</v>
      </c>
      <c r="J420" s="3">
        <v>1.5250448070368452</v>
      </c>
      <c r="K420" s="5">
        <v>0</v>
      </c>
      <c r="L420">
        <v>1</v>
      </c>
      <c r="M420">
        <v>1</v>
      </c>
      <c r="N420">
        <v>0</v>
      </c>
      <c r="O420">
        <v>0</v>
      </c>
      <c r="P420">
        <v>1</v>
      </c>
      <c r="V420">
        <v>0.11664542405704373</v>
      </c>
      <c r="W420">
        <v>0.20344755853633112</v>
      </c>
      <c r="X420">
        <f t="shared" si="19"/>
        <v>0.11664542405704373</v>
      </c>
      <c r="Y420">
        <f t="shared" si="20"/>
        <v>0.20344755853633112</v>
      </c>
      <c r="Z420">
        <f t="shared" si="18"/>
        <v>0.32009298259337482</v>
      </c>
      <c r="AA420">
        <f>(Table135[[#This Row],[Survived]]-Z421)^2</f>
        <v>0.43721779198686872</v>
      </c>
    </row>
    <row r="421" spans="1:27" x14ac:dyDescent="0.35">
      <c r="A421">
        <v>1</v>
      </c>
      <c r="B421" t="s">
        <v>9</v>
      </c>
      <c r="C421">
        <v>2</v>
      </c>
      <c r="D421" t="s">
        <v>10</v>
      </c>
      <c r="E421">
        <v>18</v>
      </c>
      <c r="F421" s="2">
        <v>13</v>
      </c>
      <c r="G421">
        <v>0</v>
      </c>
      <c r="H421">
        <v>2</v>
      </c>
      <c r="I421" s="3">
        <v>0.22500000000000001</v>
      </c>
      <c r="J421" s="3">
        <v>1.146128035678238</v>
      </c>
      <c r="K421" s="5">
        <v>0</v>
      </c>
      <c r="L421">
        <v>1</v>
      </c>
      <c r="M421">
        <v>1</v>
      </c>
      <c r="N421">
        <v>0</v>
      </c>
      <c r="O421">
        <v>0</v>
      </c>
      <c r="P421">
        <v>1</v>
      </c>
      <c r="V421">
        <v>0.11278961936514349</v>
      </c>
      <c r="W421">
        <v>0.22598591648756808</v>
      </c>
      <c r="X421">
        <f t="shared" si="19"/>
        <v>0.11278961936514349</v>
      </c>
      <c r="Y421">
        <f t="shared" si="20"/>
        <v>0.22598591648756808</v>
      </c>
      <c r="Z421">
        <f t="shared" si="18"/>
        <v>0.33877553585271158</v>
      </c>
      <c r="AA421">
        <f>(Table135[[#This Row],[Survived]]-Z422)^2</f>
        <v>0.39283755016890298</v>
      </c>
    </row>
    <row r="422" spans="1:27" x14ac:dyDescent="0.35">
      <c r="A422">
        <v>0</v>
      </c>
      <c r="B422" t="s">
        <v>9</v>
      </c>
      <c r="C422">
        <v>2</v>
      </c>
      <c r="D422" t="s">
        <v>8</v>
      </c>
      <c r="E422">
        <v>30</v>
      </c>
      <c r="F422" s="2">
        <v>13</v>
      </c>
      <c r="G422">
        <v>0</v>
      </c>
      <c r="H422">
        <v>0</v>
      </c>
      <c r="I422" s="3">
        <v>0.375</v>
      </c>
      <c r="J422" s="3">
        <v>1.146128035678238</v>
      </c>
      <c r="K422" s="5">
        <v>0</v>
      </c>
      <c r="L422">
        <v>1</v>
      </c>
      <c r="M422">
        <v>0</v>
      </c>
      <c r="N422">
        <v>1</v>
      </c>
      <c r="O422">
        <v>1</v>
      </c>
      <c r="P422">
        <v>1</v>
      </c>
      <c r="V422">
        <v>0.11442216893170096</v>
      </c>
      <c r="W422">
        <v>0.25881029029348912</v>
      </c>
      <c r="X422">
        <f t="shared" si="19"/>
        <v>0.11442216893170096</v>
      </c>
      <c r="Y422">
        <f t="shared" si="20"/>
        <v>0.25881029029348912</v>
      </c>
      <c r="Z422">
        <f t="shared" si="18"/>
        <v>0.37323245922519011</v>
      </c>
      <c r="AA422">
        <f>(Table135[[#This Row],[Survived]]-Z423)^2</f>
        <v>6.0126755009671906E-2</v>
      </c>
    </row>
    <row r="423" spans="1:27" x14ac:dyDescent="0.35">
      <c r="A423">
        <v>0</v>
      </c>
      <c r="B423" t="s">
        <v>9</v>
      </c>
      <c r="C423">
        <v>3</v>
      </c>
      <c r="D423" t="s">
        <v>10</v>
      </c>
      <c r="E423">
        <v>10</v>
      </c>
      <c r="F423" s="2">
        <v>24.15</v>
      </c>
      <c r="G423">
        <v>0</v>
      </c>
      <c r="H423">
        <v>2</v>
      </c>
      <c r="I423" s="3">
        <v>0.125</v>
      </c>
      <c r="J423" s="3">
        <v>1.4005379893919461</v>
      </c>
      <c r="K423" s="5">
        <v>0</v>
      </c>
      <c r="L423">
        <v>0</v>
      </c>
      <c r="M423">
        <v>0</v>
      </c>
      <c r="N423">
        <v>0</v>
      </c>
      <c r="O423">
        <v>0</v>
      </c>
      <c r="P423">
        <v>1</v>
      </c>
      <c r="V423">
        <v>0.11278961936514349</v>
      </c>
      <c r="W423">
        <v>0.13241795598617373</v>
      </c>
      <c r="X423">
        <f t="shared" si="19"/>
        <v>0.11278961936514349</v>
      </c>
      <c r="Y423">
        <f t="shared" si="20"/>
        <v>0.13241795598617373</v>
      </c>
      <c r="Z423">
        <f t="shared" si="18"/>
        <v>0.24520757535131721</v>
      </c>
      <c r="AA423">
        <f>(Table135[[#This Row],[Survived]]-Z424)^2</f>
        <v>0.13079224106037496</v>
      </c>
    </row>
    <row r="424" spans="1:27" x14ac:dyDescent="0.35">
      <c r="A424">
        <v>0</v>
      </c>
      <c r="B424" t="s">
        <v>11</v>
      </c>
      <c r="C424">
        <v>3</v>
      </c>
      <c r="D424" t="s">
        <v>8</v>
      </c>
      <c r="F424" s="2">
        <v>7.8958000000000004</v>
      </c>
      <c r="G424">
        <v>0</v>
      </c>
      <c r="H424">
        <v>0</v>
      </c>
      <c r="I424" s="3">
        <v>0</v>
      </c>
      <c r="J424" s="3">
        <v>0.94918501031343461</v>
      </c>
      <c r="K424" s="5">
        <v>0</v>
      </c>
      <c r="L424">
        <v>0</v>
      </c>
      <c r="M424">
        <v>1</v>
      </c>
      <c r="N424">
        <v>0</v>
      </c>
      <c r="O424">
        <v>1</v>
      </c>
      <c r="P424">
        <v>1</v>
      </c>
      <c r="V424">
        <v>0.11442216893170096</v>
      </c>
      <c r="W424">
        <v>0.24722993055117909</v>
      </c>
      <c r="X424">
        <f t="shared" si="19"/>
        <v>0.11442216893170096</v>
      </c>
      <c r="Y424">
        <f t="shared" si="20"/>
        <v>0.24722993055117909</v>
      </c>
      <c r="Z424">
        <f t="shared" si="18"/>
        <v>0.36165209948288002</v>
      </c>
      <c r="AA424">
        <f>(Table135[[#This Row],[Survived]]-Z425)^2</f>
        <v>0.13079224106037496</v>
      </c>
    </row>
    <row r="425" spans="1:27" x14ac:dyDescent="0.35">
      <c r="A425">
        <v>0</v>
      </c>
      <c r="B425" t="s">
        <v>12</v>
      </c>
      <c r="C425">
        <v>3</v>
      </c>
      <c r="D425" t="s">
        <v>8</v>
      </c>
      <c r="E425">
        <v>21</v>
      </c>
      <c r="F425" s="2">
        <v>7.7332999999999998</v>
      </c>
      <c r="G425">
        <v>0</v>
      </c>
      <c r="H425">
        <v>0</v>
      </c>
      <c r="I425" s="3">
        <v>0.26250000000000001</v>
      </c>
      <c r="J425" s="3">
        <v>0.94117837898439327</v>
      </c>
      <c r="K425" s="5">
        <v>0</v>
      </c>
      <c r="L425">
        <v>0</v>
      </c>
      <c r="M425">
        <v>1</v>
      </c>
      <c r="N425">
        <v>0</v>
      </c>
      <c r="O425">
        <v>1</v>
      </c>
      <c r="P425">
        <v>1</v>
      </c>
      <c r="V425">
        <v>0.11442216893170096</v>
      </c>
      <c r="W425">
        <v>0.24722993055117909</v>
      </c>
      <c r="X425">
        <f t="shared" si="19"/>
        <v>0.11442216893170096</v>
      </c>
      <c r="Y425">
        <f t="shared" si="20"/>
        <v>0.24722993055117909</v>
      </c>
      <c r="Z425">
        <f t="shared" si="18"/>
        <v>0.36165209948288002</v>
      </c>
      <c r="AA425">
        <f>(Table135[[#This Row],[Survived]]-Z426)^2</f>
        <v>0.13079224106037496</v>
      </c>
    </row>
    <row r="426" spans="1:27" x14ac:dyDescent="0.35">
      <c r="A426">
        <v>0</v>
      </c>
      <c r="B426" t="s">
        <v>9</v>
      </c>
      <c r="C426">
        <v>3</v>
      </c>
      <c r="D426" t="s">
        <v>8</v>
      </c>
      <c r="E426">
        <v>29</v>
      </c>
      <c r="F426" s="2">
        <v>7.875</v>
      </c>
      <c r="G426">
        <v>0</v>
      </c>
      <c r="H426">
        <v>0</v>
      </c>
      <c r="I426" s="3">
        <v>0.36249999999999999</v>
      </c>
      <c r="J426" s="3">
        <v>0.9481683617271317</v>
      </c>
      <c r="K426" s="5">
        <v>0</v>
      </c>
      <c r="L426">
        <v>0</v>
      </c>
      <c r="M426">
        <v>1</v>
      </c>
      <c r="N426">
        <v>0</v>
      </c>
      <c r="O426">
        <v>1</v>
      </c>
      <c r="P426">
        <v>1</v>
      </c>
      <c r="V426">
        <v>0.11442216893170096</v>
      </c>
      <c r="W426">
        <v>0.24722993055117909</v>
      </c>
      <c r="X426">
        <f t="shared" si="19"/>
        <v>0.11442216893170096</v>
      </c>
      <c r="Y426">
        <f t="shared" si="20"/>
        <v>0.24722993055117909</v>
      </c>
      <c r="Z426">
        <f t="shared" si="18"/>
        <v>0.36165209948288002</v>
      </c>
      <c r="AA426">
        <f>(Table135[[#This Row],[Survived]]-Z427)^2</f>
        <v>0.10245951750552255</v>
      </c>
    </row>
    <row r="427" spans="1:27" x14ac:dyDescent="0.35">
      <c r="A427">
        <v>0</v>
      </c>
      <c r="B427" t="s">
        <v>9</v>
      </c>
      <c r="C427">
        <v>3</v>
      </c>
      <c r="D427" t="s">
        <v>10</v>
      </c>
      <c r="E427">
        <v>28</v>
      </c>
      <c r="F427" s="2">
        <v>14.4</v>
      </c>
      <c r="G427">
        <v>1</v>
      </c>
      <c r="H427">
        <v>1</v>
      </c>
      <c r="I427" s="3">
        <v>0.35</v>
      </c>
      <c r="J427" s="3">
        <v>1.1875207208364631</v>
      </c>
      <c r="K427" s="5">
        <v>0</v>
      </c>
      <c r="L427">
        <v>0</v>
      </c>
      <c r="M427">
        <v>1</v>
      </c>
      <c r="N427">
        <v>0</v>
      </c>
      <c r="O427">
        <v>0</v>
      </c>
      <c r="P427">
        <v>1</v>
      </c>
      <c r="V427">
        <v>0.11664542405704373</v>
      </c>
      <c r="W427">
        <v>0.20344755853633112</v>
      </c>
      <c r="X427">
        <f t="shared" si="19"/>
        <v>0.11664542405704373</v>
      </c>
      <c r="Y427">
        <f t="shared" si="20"/>
        <v>0.20344755853633112</v>
      </c>
      <c r="Z427">
        <f t="shared" si="18"/>
        <v>0.32009298259337482</v>
      </c>
      <c r="AA427">
        <f>(Table135[[#This Row],[Survived]]-Z428)^2</f>
        <v>0.15266545711533219</v>
      </c>
    </row>
    <row r="428" spans="1:27" x14ac:dyDescent="0.35">
      <c r="A428">
        <v>0</v>
      </c>
      <c r="B428" t="s">
        <v>9</v>
      </c>
      <c r="C428">
        <v>3</v>
      </c>
      <c r="D428" t="s">
        <v>8</v>
      </c>
      <c r="E428">
        <v>18</v>
      </c>
      <c r="F428" s="2">
        <v>20.212499999999999</v>
      </c>
      <c r="G428">
        <v>1</v>
      </c>
      <c r="H428">
        <v>1</v>
      </c>
      <c r="I428" s="3">
        <v>0.22500000000000001</v>
      </c>
      <c r="J428" s="3">
        <v>1.3265918553257321</v>
      </c>
      <c r="K428" s="5">
        <v>0</v>
      </c>
      <c r="L428">
        <v>0</v>
      </c>
      <c r="M428">
        <v>1</v>
      </c>
      <c r="N428">
        <v>0</v>
      </c>
      <c r="O428">
        <v>1</v>
      </c>
      <c r="P428">
        <v>1</v>
      </c>
      <c r="V428">
        <v>0.11827797362360119</v>
      </c>
      <c r="W428">
        <v>0.27244629886958827</v>
      </c>
      <c r="X428">
        <f t="shared" si="19"/>
        <v>0.11827797362360119</v>
      </c>
      <c r="Y428">
        <f t="shared" si="20"/>
        <v>0.27244629886958827</v>
      </c>
      <c r="Z428">
        <f t="shared" si="18"/>
        <v>0.39072427249318947</v>
      </c>
      <c r="AA428">
        <f>(Table135[[#This Row],[Survived]]-Z429)^2</f>
        <v>0.13079224106037496</v>
      </c>
    </row>
    <row r="429" spans="1:27" x14ac:dyDescent="0.35">
      <c r="A429">
        <v>0</v>
      </c>
      <c r="B429" t="s">
        <v>9</v>
      </c>
      <c r="C429">
        <v>3</v>
      </c>
      <c r="D429" t="s">
        <v>8</v>
      </c>
      <c r="F429" s="2">
        <v>7.25</v>
      </c>
      <c r="G429">
        <v>0</v>
      </c>
      <c r="H429">
        <v>0</v>
      </c>
      <c r="I429" s="3">
        <v>0</v>
      </c>
      <c r="J429" s="3">
        <v>0.91645394854992512</v>
      </c>
      <c r="K429" s="5">
        <v>0</v>
      </c>
      <c r="L429">
        <v>0</v>
      </c>
      <c r="M429">
        <v>1</v>
      </c>
      <c r="N429">
        <v>0</v>
      </c>
      <c r="O429">
        <v>1</v>
      </c>
      <c r="P429">
        <v>1</v>
      </c>
      <c r="V429">
        <v>0.11442216893170096</v>
      </c>
      <c r="W429">
        <v>0.24722993055117909</v>
      </c>
      <c r="X429">
        <f t="shared" si="19"/>
        <v>0.11442216893170096</v>
      </c>
      <c r="Y429">
        <f t="shared" si="20"/>
        <v>0.24722993055117909</v>
      </c>
      <c r="Z429">
        <f t="shared" si="18"/>
        <v>0.36165209948288002</v>
      </c>
      <c r="AA429">
        <f>(Table135[[#This Row],[Survived]]-Z430)^2</f>
        <v>4.1066073680816363E-2</v>
      </c>
    </row>
    <row r="430" spans="1:27" x14ac:dyDescent="0.35">
      <c r="A430">
        <v>1</v>
      </c>
      <c r="B430" t="s">
        <v>9</v>
      </c>
      <c r="C430">
        <v>2</v>
      </c>
      <c r="D430" t="s">
        <v>10</v>
      </c>
      <c r="E430">
        <v>28</v>
      </c>
      <c r="F430" s="2">
        <v>26</v>
      </c>
      <c r="G430">
        <v>1</v>
      </c>
      <c r="H430">
        <v>0</v>
      </c>
      <c r="I430" s="3">
        <v>0.35</v>
      </c>
      <c r="J430" s="3">
        <v>1.4313637641589874</v>
      </c>
      <c r="K430" s="5">
        <v>0</v>
      </c>
      <c r="L430">
        <v>1</v>
      </c>
      <c r="M430">
        <v>0</v>
      </c>
      <c r="N430">
        <v>0</v>
      </c>
      <c r="O430">
        <v>0</v>
      </c>
      <c r="P430">
        <v>1</v>
      </c>
      <c r="V430">
        <v>0.11664542405704373</v>
      </c>
      <c r="W430">
        <v>8.6002234900113647E-2</v>
      </c>
      <c r="X430">
        <f t="shared" si="19"/>
        <v>0.11664542405704373</v>
      </c>
      <c r="Y430">
        <f t="shared" si="20"/>
        <v>8.6002234900113647E-2</v>
      </c>
      <c r="Z430">
        <f t="shared" si="18"/>
        <v>0.20264765895715736</v>
      </c>
      <c r="AA430">
        <f>(Table135[[#This Row],[Survived]]-Z431)^2</f>
        <v>0.50265149244425211</v>
      </c>
    </row>
    <row r="431" spans="1:27" x14ac:dyDescent="0.35">
      <c r="A431">
        <v>1</v>
      </c>
      <c r="B431" t="s">
        <v>9</v>
      </c>
      <c r="C431">
        <v>2</v>
      </c>
      <c r="D431" t="s">
        <v>10</v>
      </c>
      <c r="E431">
        <v>19</v>
      </c>
      <c r="F431" s="2">
        <v>26</v>
      </c>
      <c r="G431">
        <v>0</v>
      </c>
      <c r="H431">
        <v>0</v>
      </c>
      <c r="I431" s="3">
        <v>0.23749999999999999</v>
      </c>
      <c r="J431" s="3">
        <v>1.4313637641589874</v>
      </c>
      <c r="K431" s="5">
        <v>0</v>
      </c>
      <c r="L431">
        <v>1</v>
      </c>
      <c r="M431">
        <v>1</v>
      </c>
      <c r="N431">
        <v>0</v>
      </c>
      <c r="O431">
        <v>0</v>
      </c>
      <c r="P431">
        <v>1</v>
      </c>
      <c r="V431">
        <v>0.11278961936514349</v>
      </c>
      <c r="W431">
        <v>0.17823119021792189</v>
      </c>
      <c r="X431">
        <f t="shared" si="19"/>
        <v>0.11278961936514349</v>
      </c>
      <c r="Y431">
        <f t="shared" si="20"/>
        <v>0.17823119021792189</v>
      </c>
      <c r="Z431">
        <f t="shared" si="18"/>
        <v>0.29102080958306537</v>
      </c>
      <c r="AA431">
        <f>(Table135[[#This Row],[Survived]]-Z432)^2</f>
        <v>0.40748804209461492</v>
      </c>
    </row>
    <row r="432" spans="1:27" x14ac:dyDescent="0.35">
      <c r="A432">
        <v>0</v>
      </c>
      <c r="B432" t="s">
        <v>12</v>
      </c>
      <c r="C432">
        <v>3</v>
      </c>
      <c r="D432" t="s">
        <v>8</v>
      </c>
      <c r="F432" s="2">
        <v>7.75</v>
      </c>
      <c r="G432">
        <v>0</v>
      </c>
      <c r="H432">
        <v>0</v>
      </c>
      <c r="I432" s="3">
        <v>0</v>
      </c>
      <c r="J432" s="3">
        <v>0.94200805302231327</v>
      </c>
      <c r="K432" s="5">
        <v>0</v>
      </c>
      <c r="L432">
        <v>0</v>
      </c>
      <c r="M432">
        <v>1</v>
      </c>
      <c r="N432">
        <v>0</v>
      </c>
      <c r="O432">
        <v>1</v>
      </c>
      <c r="P432">
        <v>1</v>
      </c>
      <c r="V432">
        <v>0.11442216893170096</v>
      </c>
      <c r="W432">
        <v>0.24722993055117909</v>
      </c>
      <c r="X432">
        <f t="shared" si="19"/>
        <v>0.11442216893170096</v>
      </c>
      <c r="Y432">
        <f t="shared" si="20"/>
        <v>0.24722993055117909</v>
      </c>
      <c r="Z432">
        <f t="shared" si="18"/>
        <v>0.36165209948288002</v>
      </c>
      <c r="AA432">
        <f>(Table135[[#This Row],[Survived]]-Z433)^2</f>
        <v>0.13079224106037496</v>
      </c>
    </row>
    <row r="433" spans="1:27" x14ac:dyDescent="0.35">
      <c r="A433">
        <v>1</v>
      </c>
      <c r="B433" t="s">
        <v>9</v>
      </c>
      <c r="C433">
        <v>3</v>
      </c>
      <c r="D433" t="s">
        <v>8</v>
      </c>
      <c r="E433">
        <v>32</v>
      </c>
      <c r="F433" s="2">
        <v>8.0500000000000007</v>
      </c>
      <c r="G433">
        <v>0</v>
      </c>
      <c r="H433">
        <v>0</v>
      </c>
      <c r="I433" s="3">
        <v>0.4</v>
      </c>
      <c r="J433" s="3">
        <v>0.9566485792052033</v>
      </c>
      <c r="K433" s="5">
        <v>0</v>
      </c>
      <c r="L433">
        <v>0</v>
      </c>
      <c r="M433">
        <v>1</v>
      </c>
      <c r="N433">
        <v>0</v>
      </c>
      <c r="O433">
        <v>1</v>
      </c>
      <c r="P433">
        <v>1</v>
      </c>
      <c r="V433">
        <v>0.11442216893170096</v>
      </c>
      <c r="W433">
        <v>0.24722993055117909</v>
      </c>
      <c r="X433">
        <f t="shared" si="19"/>
        <v>0.11442216893170096</v>
      </c>
      <c r="Y433">
        <f t="shared" si="20"/>
        <v>0.24722993055117909</v>
      </c>
      <c r="Z433">
        <f t="shared" si="18"/>
        <v>0.36165209948288002</v>
      </c>
      <c r="AA433">
        <f>(Table135[[#This Row],[Survived]]-Z434)^2</f>
        <v>0.32767709523618893</v>
      </c>
    </row>
    <row r="434" spans="1:27" x14ac:dyDescent="0.35">
      <c r="A434">
        <v>1</v>
      </c>
      <c r="B434" t="s">
        <v>9</v>
      </c>
      <c r="C434">
        <v>1</v>
      </c>
      <c r="D434" t="s">
        <v>8</v>
      </c>
      <c r="E434">
        <v>28</v>
      </c>
      <c r="F434" s="2">
        <v>26.55</v>
      </c>
      <c r="G434">
        <v>0</v>
      </c>
      <c r="H434">
        <v>0</v>
      </c>
      <c r="I434" s="3">
        <v>0.35</v>
      </c>
      <c r="J434" s="3">
        <v>1.4401216031878039</v>
      </c>
      <c r="K434" s="5">
        <v>1</v>
      </c>
      <c r="L434">
        <v>0</v>
      </c>
      <c r="M434">
        <v>1</v>
      </c>
      <c r="N434">
        <v>0</v>
      </c>
      <c r="O434">
        <v>1</v>
      </c>
      <c r="P434">
        <v>1</v>
      </c>
      <c r="V434">
        <v>0.17817572815899968</v>
      </c>
      <c r="W434">
        <v>0.24939340681345054</v>
      </c>
      <c r="X434">
        <f t="shared" si="19"/>
        <v>0.17817572815899968</v>
      </c>
      <c r="Y434">
        <f t="shared" si="20"/>
        <v>0.24939340681345054</v>
      </c>
      <c r="Z434">
        <f t="shared" si="18"/>
        <v>0.42756913497245019</v>
      </c>
      <c r="AA434">
        <f>(Table135[[#This Row],[Survived]]-Z435)^2</f>
        <v>0.49531245429411014</v>
      </c>
    </row>
    <row r="435" spans="1:27" x14ac:dyDescent="0.35">
      <c r="A435">
        <v>1</v>
      </c>
      <c r="B435" t="s">
        <v>9</v>
      </c>
      <c r="C435">
        <v>3</v>
      </c>
      <c r="D435" t="s">
        <v>10</v>
      </c>
      <c r="F435" s="2">
        <v>16.100000000000001</v>
      </c>
      <c r="G435">
        <v>1</v>
      </c>
      <c r="H435">
        <v>0</v>
      </c>
      <c r="I435" s="3">
        <v>0</v>
      </c>
      <c r="J435" s="3">
        <v>1.2329961103921538</v>
      </c>
      <c r="K435" s="5">
        <v>0</v>
      </c>
      <c r="L435">
        <v>0</v>
      </c>
      <c r="M435">
        <v>1</v>
      </c>
      <c r="N435">
        <v>0</v>
      </c>
      <c r="O435">
        <v>0</v>
      </c>
      <c r="P435">
        <v>1</v>
      </c>
      <c r="V435">
        <v>0.11664542405704373</v>
      </c>
      <c r="W435">
        <v>0.17957019540150801</v>
      </c>
      <c r="X435">
        <f t="shared" si="19"/>
        <v>0.11664542405704373</v>
      </c>
      <c r="Y435">
        <f t="shared" si="20"/>
        <v>0.17957019540150801</v>
      </c>
      <c r="Z435">
        <f t="shared" si="18"/>
        <v>0.29621561945855174</v>
      </c>
      <c r="AA435">
        <f>(Table135[[#This Row],[Survived]]-Z436)^2</f>
        <v>0.49531245429411014</v>
      </c>
    </row>
    <row r="436" spans="1:27" x14ac:dyDescent="0.35">
      <c r="A436">
        <v>1</v>
      </c>
      <c r="B436" t="s">
        <v>9</v>
      </c>
      <c r="C436">
        <v>2</v>
      </c>
      <c r="D436" t="s">
        <v>10</v>
      </c>
      <c r="E436">
        <v>42</v>
      </c>
      <c r="F436" s="2">
        <v>26</v>
      </c>
      <c r="G436">
        <v>1</v>
      </c>
      <c r="H436">
        <v>0</v>
      </c>
      <c r="I436" s="3">
        <v>0.52500000000000002</v>
      </c>
      <c r="J436" s="3">
        <v>1.4313637641589874</v>
      </c>
      <c r="K436" s="5">
        <v>0</v>
      </c>
      <c r="L436">
        <v>1</v>
      </c>
      <c r="M436">
        <v>1</v>
      </c>
      <c r="N436">
        <v>0</v>
      </c>
      <c r="O436">
        <v>0</v>
      </c>
      <c r="P436">
        <v>1</v>
      </c>
      <c r="V436">
        <v>0.11664542405704373</v>
      </c>
      <c r="W436">
        <v>0.17957019540150801</v>
      </c>
      <c r="X436">
        <f t="shared" si="19"/>
        <v>0.11664542405704373</v>
      </c>
      <c r="Y436">
        <f t="shared" si="20"/>
        <v>0.17957019540150801</v>
      </c>
      <c r="Z436">
        <f t="shared" si="18"/>
        <v>0.29621561945855174</v>
      </c>
      <c r="AA436">
        <f>(Table135[[#This Row],[Survived]]-Z437)^2</f>
        <v>0.40748804209461492</v>
      </c>
    </row>
    <row r="437" spans="1:27" x14ac:dyDescent="0.35">
      <c r="A437">
        <v>0</v>
      </c>
      <c r="B437" t="s">
        <v>9</v>
      </c>
      <c r="C437">
        <v>3</v>
      </c>
      <c r="D437" t="s">
        <v>8</v>
      </c>
      <c r="E437">
        <v>17</v>
      </c>
      <c r="F437" s="2">
        <v>7.125</v>
      </c>
      <c r="G437">
        <v>0</v>
      </c>
      <c r="H437">
        <v>0</v>
      </c>
      <c r="I437" s="3">
        <v>0.21249999999999999</v>
      </c>
      <c r="J437" s="3">
        <v>0.90982336965091204</v>
      </c>
      <c r="K437" s="5">
        <v>0</v>
      </c>
      <c r="L437">
        <v>0</v>
      </c>
      <c r="M437">
        <v>1</v>
      </c>
      <c r="N437">
        <v>0</v>
      </c>
      <c r="O437">
        <v>1</v>
      </c>
      <c r="P437">
        <v>1</v>
      </c>
      <c r="V437">
        <v>0.11442216893170096</v>
      </c>
      <c r="W437">
        <v>0.24722993055117909</v>
      </c>
      <c r="X437">
        <f t="shared" si="19"/>
        <v>0.11442216893170096</v>
      </c>
      <c r="Y437">
        <f t="shared" si="20"/>
        <v>0.24722993055117909</v>
      </c>
      <c r="Z437">
        <f t="shared" si="18"/>
        <v>0.36165209948288002</v>
      </c>
      <c r="AA437">
        <f>(Table135[[#This Row],[Survived]]-Z438)^2</f>
        <v>0.18728463196034789</v>
      </c>
    </row>
    <row r="438" spans="1:27" x14ac:dyDescent="0.35">
      <c r="A438">
        <v>0</v>
      </c>
      <c r="B438" t="s">
        <v>9</v>
      </c>
      <c r="C438">
        <v>1</v>
      </c>
      <c r="D438" t="s">
        <v>8</v>
      </c>
      <c r="E438">
        <v>50</v>
      </c>
      <c r="F438" s="2">
        <v>55.9</v>
      </c>
      <c r="G438">
        <v>1</v>
      </c>
      <c r="H438">
        <v>0</v>
      </c>
      <c r="I438" s="3">
        <v>0.625</v>
      </c>
      <c r="J438" s="3">
        <v>1.7551122663950711</v>
      </c>
      <c r="K438" s="5">
        <v>1</v>
      </c>
      <c r="L438">
        <v>0</v>
      </c>
      <c r="M438">
        <v>1</v>
      </c>
      <c r="N438">
        <v>0</v>
      </c>
      <c r="O438">
        <v>1</v>
      </c>
      <c r="P438">
        <v>1</v>
      </c>
      <c r="V438">
        <v>0.1820315328508999</v>
      </c>
      <c r="W438">
        <v>0.25073241199703666</v>
      </c>
      <c r="X438">
        <f t="shared" si="19"/>
        <v>0.1820315328508999</v>
      </c>
      <c r="Y438">
        <f t="shared" si="20"/>
        <v>0.25073241199703666</v>
      </c>
      <c r="Z438">
        <f t="shared" si="18"/>
        <v>0.43276394484793657</v>
      </c>
      <c r="AA438">
        <f>(Table135[[#This Row],[Survived]]-Z439)^2</f>
        <v>0.16800766528155997</v>
      </c>
    </row>
    <row r="439" spans="1:27" x14ac:dyDescent="0.35">
      <c r="A439">
        <v>1</v>
      </c>
      <c r="B439" t="s">
        <v>9</v>
      </c>
      <c r="C439">
        <v>1</v>
      </c>
      <c r="D439" t="s">
        <v>10</v>
      </c>
      <c r="E439">
        <v>14</v>
      </c>
      <c r="F439" s="2">
        <v>120</v>
      </c>
      <c r="G439">
        <v>1</v>
      </c>
      <c r="H439">
        <v>2</v>
      </c>
      <c r="I439" s="3">
        <v>0.17499999999999999</v>
      </c>
      <c r="J439" s="3">
        <v>2.0827853703164503</v>
      </c>
      <c r="K439" s="5">
        <v>1</v>
      </c>
      <c r="L439">
        <v>0</v>
      </c>
      <c r="M439">
        <v>1</v>
      </c>
      <c r="N439">
        <v>0</v>
      </c>
      <c r="O439">
        <v>0</v>
      </c>
      <c r="P439">
        <v>1</v>
      </c>
      <c r="V439">
        <v>0.18039898328434245</v>
      </c>
      <c r="W439">
        <v>0.22948839793342565</v>
      </c>
      <c r="X439">
        <f t="shared" si="19"/>
        <v>0.18039898328434245</v>
      </c>
      <c r="Y439">
        <f t="shared" si="20"/>
        <v>0.22948839793342565</v>
      </c>
      <c r="Z439">
        <f t="shared" si="18"/>
        <v>0.40988738121776813</v>
      </c>
      <c r="AA439">
        <f>(Table135[[#This Row],[Survived]]-Z440)^2</f>
        <v>0.42358599468037644</v>
      </c>
    </row>
    <row r="440" spans="1:27" x14ac:dyDescent="0.35">
      <c r="A440">
        <v>0</v>
      </c>
      <c r="B440" t="s">
        <v>9</v>
      </c>
      <c r="C440">
        <v>3</v>
      </c>
      <c r="D440" t="s">
        <v>10</v>
      </c>
      <c r="E440">
        <v>21</v>
      </c>
      <c r="F440" s="2">
        <v>34.375</v>
      </c>
      <c r="G440">
        <v>2</v>
      </c>
      <c r="H440">
        <v>2</v>
      </c>
      <c r="I440" s="3">
        <v>0.26250000000000001</v>
      </c>
      <c r="J440" s="3">
        <v>1.5486964485323467</v>
      </c>
      <c r="K440" s="5">
        <v>0</v>
      </c>
      <c r="L440">
        <v>0</v>
      </c>
      <c r="M440">
        <v>1</v>
      </c>
      <c r="N440">
        <v>0</v>
      </c>
      <c r="O440">
        <v>0</v>
      </c>
      <c r="P440">
        <v>1</v>
      </c>
      <c r="V440">
        <v>0.12050122874894396</v>
      </c>
      <c r="W440">
        <v>0.2286639268547403</v>
      </c>
      <c r="X440">
        <f t="shared" si="19"/>
        <v>0.12050122874894396</v>
      </c>
      <c r="Y440">
        <f t="shared" si="20"/>
        <v>0.2286639268547403</v>
      </c>
      <c r="Z440">
        <f t="shared" si="18"/>
        <v>0.34916515560368427</v>
      </c>
      <c r="AA440">
        <f>(Table135[[#This Row],[Survived]]-Z441)^2</f>
        <v>0.13916072078676961</v>
      </c>
    </row>
    <row r="441" spans="1:27" x14ac:dyDescent="0.35">
      <c r="A441">
        <v>1</v>
      </c>
      <c r="B441" t="s">
        <v>9</v>
      </c>
      <c r="C441">
        <v>2</v>
      </c>
      <c r="D441" t="s">
        <v>10</v>
      </c>
      <c r="E441">
        <v>24</v>
      </c>
      <c r="F441" s="2">
        <v>18.75</v>
      </c>
      <c r="G441">
        <v>2</v>
      </c>
      <c r="H441">
        <v>3</v>
      </c>
      <c r="I441" s="3">
        <v>0.3</v>
      </c>
      <c r="J441" s="3">
        <v>1.2955670999624791</v>
      </c>
      <c r="K441" s="5">
        <v>0</v>
      </c>
      <c r="L441">
        <v>1</v>
      </c>
      <c r="M441">
        <v>1</v>
      </c>
      <c r="N441">
        <v>0</v>
      </c>
      <c r="O441">
        <v>0</v>
      </c>
      <c r="P441">
        <v>1</v>
      </c>
      <c r="V441">
        <v>0.12050122874894396</v>
      </c>
      <c r="W441">
        <v>0.25254128998956338</v>
      </c>
      <c r="X441">
        <f t="shared" si="19"/>
        <v>0.12050122874894396</v>
      </c>
      <c r="Y441">
        <f t="shared" si="20"/>
        <v>0.25254128998956338</v>
      </c>
      <c r="Z441">
        <f t="shared" si="18"/>
        <v>0.37304251873850736</v>
      </c>
      <c r="AA441">
        <f>(Table135[[#This Row],[Survived]]-Z442)^2</f>
        <v>0.22252598761258727</v>
      </c>
    </row>
    <row r="442" spans="1:27" x14ac:dyDescent="0.35">
      <c r="A442">
        <v>0</v>
      </c>
      <c r="B442" t="s">
        <v>9</v>
      </c>
      <c r="C442">
        <v>1</v>
      </c>
      <c r="D442" t="s">
        <v>8</v>
      </c>
      <c r="E442">
        <v>64</v>
      </c>
      <c r="F442" s="2">
        <v>263</v>
      </c>
      <c r="G442">
        <v>1</v>
      </c>
      <c r="H442">
        <v>4</v>
      </c>
      <c r="I442" s="3">
        <v>0.8</v>
      </c>
      <c r="J442" s="3">
        <v>2.4216039268698313</v>
      </c>
      <c r="K442" s="5">
        <v>1</v>
      </c>
      <c r="L442">
        <v>0</v>
      </c>
      <c r="M442">
        <v>1</v>
      </c>
      <c r="N442">
        <v>0</v>
      </c>
      <c r="O442">
        <v>1</v>
      </c>
      <c r="P442">
        <v>1</v>
      </c>
      <c r="V442">
        <v>0.1820315328508999</v>
      </c>
      <c r="W442">
        <v>0.34624186453632899</v>
      </c>
      <c r="X442">
        <f t="shared" si="19"/>
        <v>0.1820315328508999</v>
      </c>
      <c r="Y442">
        <f t="shared" si="20"/>
        <v>0.34624186453632899</v>
      </c>
      <c r="Z442">
        <f t="shared" si="18"/>
        <v>0.52827339738722889</v>
      </c>
      <c r="AA442">
        <f>(Table135[[#This Row],[Survived]]-Z443)^2</f>
        <v>0.13079224106037496</v>
      </c>
    </row>
    <row r="443" spans="1:27" x14ac:dyDescent="0.35">
      <c r="A443">
        <v>0</v>
      </c>
      <c r="B443" t="s">
        <v>9</v>
      </c>
      <c r="C443">
        <v>2</v>
      </c>
      <c r="D443" t="s">
        <v>8</v>
      </c>
      <c r="E443">
        <v>31</v>
      </c>
      <c r="F443" s="2">
        <v>10.5</v>
      </c>
      <c r="G443">
        <v>0</v>
      </c>
      <c r="H443">
        <v>0</v>
      </c>
      <c r="I443" s="3">
        <v>0.38750000000000001</v>
      </c>
      <c r="J443" s="3">
        <v>1.0606978403536116</v>
      </c>
      <c r="K443" s="5">
        <v>0</v>
      </c>
      <c r="L443">
        <v>1</v>
      </c>
      <c r="M443">
        <v>1</v>
      </c>
      <c r="N443">
        <v>0</v>
      </c>
      <c r="O443">
        <v>1</v>
      </c>
      <c r="P443">
        <v>1</v>
      </c>
      <c r="V443">
        <v>0.11442216893170096</v>
      </c>
      <c r="W443">
        <v>0.24722993055117909</v>
      </c>
      <c r="X443">
        <f t="shared" si="19"/>
        <v>0.11442216893170096</v>
      </c>
      <c r="Y443">
        <f t="shared" si="20"/>
        <v>0.24722993055117909</v>
      </c>
      <c r="Z443">
        <f t="shared" si="18"/>
        <v>0.36165209948288002</v>
      </c>
      <c r="AA443">
        <f>(Table135[[#This Row],[Survived]]-Z444)^2</f>
        <v>0.10245951750552255</v>
      </c>
    </row>
    <row r="444" spans="1:27" x14ac:dyDescent="0.35">
      <c r="A444">
        <v>1</v>
      </c>
      <c r="B444" t="s">
        <v>9</v>
      </c>
      <c r="C444">
        <v>2</v>
      </c>
      <c r="D444" t="s">
        <v>10</v>
      </c>
      <c r="E444">
        <v>45</v>
      </c>
      <c r="F444" s="2">
        <v>26.25</v>
      </c>
      <c r="G444">
        <v>1</v>
      </c>
      <c r="H444">
        <v>1</v>
      </c>
      <c r="I444" s="3">
        <v>0.5625</v>
      </c>
      <c r="J444" s="3">
        <v>1.4353665066126613</v>
      </c>
      <c r="K444" s="5">
        <v>0</v>
      </c>
      <c r="L444">
        <v>1</v>
      </c>
      <c r="M444">
        <v>1</v>
      </c>
      <c r="N444">
        <v>0</v>
      </c>
      <c r="O444">
        <v>0</v>
      </c>
      <c r="P444">
        <v>1</v>
      </c>
      <c r="V444">
        <v>0.11664542405704373</v>
      </c>
      <c r="W444">
        <v>0.20344755853633112</v>
      </c>
      <c r="X444">
        <f t="shared" si="19"/>
        <v>0.11664542405704373</v>
      </c>
      <c r="Y444">
        <f t="shared" si="20"/>
        <v>0.20344755853633112</v>
      </c>
      <c r="Z444">
        <f t="shared" si="18"/>
        <v>0.32009298259337482</v>
      </c>
      <c r="AA444">
        <f>(Table135[[#This Row],[Survived]]-Z445)^2</f>
        <v>0.40748804209461492</v>
      </c>
    </row>
    <row r="445" spans="1:27" x14ac:dyDescent="0.35">
      <c r="A445">
        <v>0</v>
      </c>
      <c r="B445" t="s">
        <v>9</v>
      </c>
      <c r="C445">
        <v>3</v>
      </c>
      <c r="D445" t="s">
        <v>8</v>
      </c>
      <c r="E445">
        <v>20</v>
      </c>
      <c r="F445" s="2">
        <v>9.5</v>
      </c>
      <c r="G445">
        <v>0</v>
      </c>
      <c r="H445">
        <v>0</v>
      </c>
      <c r="I445" s="3">
        <v>0.25</v>
      </c>
      <c r="J445" s="3">
        <v>1.0211892990699381</v>
      </c>
      <c r="K445" s="5">
        <v>0</v>
      </c>
      <c r="L445">
        <v>0</v>
      </c>
      <c r="M445">
        <v>1</v>
      </c>
      <c r="N445">
        <v>0</v>
      </c>
      <c r="O445">
        <v>1</v>
      </c>
      <c r="P445">
        <v>1</v>
      </c>
      <c r="V445">
        <v>0.11442216893170096</v>
      </c>
      <c r="W445">
        <v>0.24722993055117909</v>
      </c>
      <c r="X445">
        <f t="shared" si="19"/>
        <v>0.11442216893170096</v>
      </c>
      <c r="Y445">
        <f t="shared" si="20"/>
        <v>0.24722993055117909</v>
      </c>
      <c r="Z445">
        <f t="shared" si="18"/>
        <v>0.36165209948288002</v>
      </c>
      <c r="AA445">
        <f>(Table135[[#This Row],[Survived]]-Z446)^2</f>
        <v>0.13457665490578549</v>
      </c>
    </row>
    <row r="446" spans="1:27" x14ac:dyDescent="0.35">
      <c r="A446">
        <v>0</v>
      </c>
      <c r="B446" t="s">
        <v>9</v>
      </c>
      <c r="C446">
        <v>3</v>
      </c>
      <c r="D446" t="s">
        <v>8</v>
      </c>
      <c r="E446">
        <v>25</v>
      </c>
      <c r="F446" s="2">
        <v>7.7750000000000004</v>
      </c>
      <c r="G446">
        <v>1</v>
      </c>
      <c r="H446">
        <v>0</v>
      </c>
      <c r="I446" s="3">
        <v>0.3125</v>
      </c>
      <c r="J446" s="3">
        <v>0.94324712513786169</v>
      </c>
      <c r="K446" s="5">
        <v>0</v>
      </c>
      <c r="L446">
        <v>0</v>
      </c>
      <c r="M446">
        <v>1</v>
      </c>
      <c r="N446">
        <v>0</v>
      </c>
      <c r="O446">
        <v>1</v>
      </c>
      <c r="P446">
        <v>1</v>
      </c>
      <c r="V446">
        <v>0.11827797362360119</v>
      </c>
      <c r="W446">
        <v>0.24856893573476521</v>
      </c>
      <c r="X446">
        <f t="shared" si="19"/>
        <v>0.11827797362360119</v>
      </c>
      <c r="Y446">
        <f t="shared" si="20"/>
        <v>0.24856893573476521</v>
      </c>
      <c r="Z446">
        <f t="shared" si="18"/>
        <v>0.36684690935836639</v>
      </c>
      <c r="AA446">
        <f>(Table135[[#This Row],[Survived]]-Z447)^2</f>
        <v>8.4693111610382787E-2</v>
      </c>
    </row>
    <row r="447" spans="1:27" x14ac:dyDescent="0.35">
      <c r="A447">
        <v>1</v>
      </c>
      <c r="B447" t="s">
        <v>9</v>
      </c>
      <c r="C447">
        <v>2</v>
      </c>
      <c r="D447" t="s">
        <v>10</v>
      </c>
      <c r="E447">
        <v>28</v>
      </c>
      <c r="F447" s="2">
        <v>13</v>
      </c>
      <c r="G447">
        <v>0</v>
      </c>
      <c r="H447">
        <v>0</v>
      </c>
      <c r="I447" s="3">
        <v>0.35</v>
      </c>
      <c r="J447" s="3">
        <v>1.146128035678238</v>
      </c>
      <c r="K447" s="5">
        <v>0</v>
      </c>
      <c r="L447">
        <v>1</v>
      </c>
      <c r="M447">
        <v>1</v>
      </c>
      <c r="N447">
        <v>0</v>
      </c>
      <c r="O447">
        <v>0</v>
      </c>
      <c r="P447">
        <v>1</v>
      </c>
      <c r="V447">
        <v>0.11278961936514349</v>
      </c>
      <c r="W447">
        <v>0.17823119021792189</v>
      </c>
      <c r="X447">
        <f t="shared" si="19"/>
        <v>0.11278961936514349</v>
      </c>
      <c r="Y447">
        <f t="shared" si="20"/>
        <v>0.17823119021792189</v>
      </c>
      <c r="Z447">
        <f t="shared" si="18"/>
        <v>0.29102080958306537</v>
      </c>
      <c r="AA447">
        <f>(Table135[[#This Row],[Survived]]-Z448)^2</f>
        <v>0.40748804209461492</v>
      </c>
    </row>
    <row r="448" spans="1:27" x14ac:dyDescent="0.35">
      <c r="A448">
        <v>1</v>
      </c>
      <c r="B448" t="s">
        <v>9</v>
      </c>
      <c r="C448">
        <v>3</v>
      </c>
      <c r="D448" t="s">
        <v>8</v>
      </c>
      <c r="F448" s="2">
        <v>8.1125000000000007</v>
      </c>
      <c r="G448">
        <v>0</v>
      </c>
      <c r="H448">
        <v>0</v>
      </c>
      <c r="I448" s="3">
        <v>0</v>
      </c>
      <c r="J448" s="3">
        <v>0.95963754132603107</v>
      </c>
      <c r="K448" s="5">
        <v>0</v>
      </c>
      <c r="L448">
        <v>0</v>
      </c>
      <c r="M448">
        <v>1</v>
      </c>
      <c r="N448">
        <v>0</v>
      </c>
      <c r="O448">
        <v>1</v>
      </c>
      <c r="P448">
        <v>1</v>
      </c>
      <c r="V448">
        <v>0.11442216893170096</v>
      </c>
      <c r="W448">
        <v>0.24722993055117909</v>
      </c>
      <c r="X448">
        <f t="shared" si="19"/>
        <v>0.11442216893170096</v>
      </c>
      <c r="Y448">
        <f t="shared" si="20"/>
        <v>0.24722993055117909</v>
      </c>
      <c r="Z448">
        <f t="shared" si="18"/>
        <v>0.36165209948288002</v>
      </c>
      <c r="AA448">
        <f>(Table135[[#This Row],[Survived]]-Z449)^2</f>
        <v>0.27528505058190283</v>
      </c>
    </row>
    <row r="449" spans="1:27" x14ac:dyDescent="0.35">
      <c r="A449">
        <v>1</v>
      </c>
      <c r="B449" t="s">
        <v>9</v>
      </c>
      <c r="C449">
        <v>1</v>
      </c>
      <c r="D449" t="s">
        <v>8</v>
      </c>
      <c r="E449">
        <v>4</v>
      </c>
      <c r="F449" s="2">
        <v>81.8583</v>
      </c>
      <c r="G449">
        <v>0</v>
      </c>
      <c r="H449">
        <v>2</v>
      </c>
      <c r="I449" s="3">
        <v>0.05</v>
      </c>
      <c r="J449" s="3">
        <v>1.9183360186534042</v>
      </c>
      <c r="K449" s="5">
        <v>1</v>
      </c>
      <c r="L449">
        <v>0</v>
      </c>
      <c r="M449">
        <v>1</v>
      </c>
      <c r="N449">
        <v>0</v>
      </c>
      <c r="O449">
        <v>1</v>
      </c>
      <c r="P449">
        <v>1</v>
      </c>
      <c r="V449">
        <v>0.17817572815899968</v>
      </c>
      <c r="W449">
        <v>0.29714813308309673</v>
      </c>
      <c r="X449">
        <f t="shared" si="19"/>
        <v>0.17817572815899968</v>
      </c>
      <c r="Y449">
        <f t="shared" si="20"/>
        <v>0.29714813308309673</v>
      </c>
      <c r="Z449">
        <f t="shared" si="18"/>
        <v>0.47532386124209641</v>
      </c>
      <c r="AA449">
        <f>(Table135[[#This Row],[Survived]]-Z450)^2</f>
        <v>0.453631167236968</v>
      </c>
    </row>
    <row r="450" spans="1:27" x14ac:dyDescent="0.35">
      <c r="A450">
        <v>1</v>
      </c>
      <c r="B450" t="s">
        <v>9</v>
      </c>
      <c r="C450">
        <v>2</v>
      </c>
      <c r="D450" t="s">
        <v>10</v>
      </c>
      <c r="E450">
        <v>13</v>
      </c>
      <c r="F450" s="2">
        <v>19.5</v>
      </c>
      <c r="G450">
        <v>0</v>
      </c>
      <c r="H450">
        <v>1</v>
      </c>
      <c r="I450" s="3">
        <v>0.16250000000000001</v>
      </c>
      <c r="J450" s="3">
        <v>1.3117538610557542</v>
      </c>
      <c r="K450" s="5">
        <v>0</v>
      </c>
      <c r="L450">
        <v>1</v>
      </c>
      <c r="M450">
        <v>0</v>
      </c>
      <c r="N450">
        <v>1</v>
      </c>
      <c r="O450">
        <v>0</v>
      </c>
      <c r="P450">
        <v>1</v>
      </c>
      <c r="V450">
        <v>0.11278961936514349</v>
      </c>
      <c r="W450">
        <v>0.213688913095055</v>
      </c>
      <c r="X450">
        <f t="shared" si="19"/>
        <v>0.11278961936514349</v>
      </c>
      <c r="Y450">
        <f t="shared" si="20"/>
        <v>0.213688913095055</v>
      </c>
      <c r="Z450">
        <f t="shared" si="18"/>
        <v>0.32647853246019848</v>
      </c>
      <c r="AA450">
        <f>(Table135[[#This Row],[Survived]]-Z451)^2</f>
        <v>0.32767709523618893</v>
      </c>
    </row>
    <row r="451" spans="1:27" x14ac:dyDescent="0.35">
      <c r="A451">
        <v>1</v>
      </c>
      <c r="B451" t="s">
        <v>9</v>
      </c>
      <c r="C451">
        <v>1</v>
      </c>
      <c r="D451" t="s">
        <v>8</v>
      </c>
      <c r="E451">
        <v>34</v>
      </c>
      <c r="F451" s="2">
        <v>26.55</v>
      </c>
      <c r="G451">
        <v>0</v>
      </c>
      <c r="H451">
        <v>0</v>
      </c>
      <c r="I451" s="3">
        <v>0.42499999999999999</v>
      </c>
      <c r="J451" s="3">
        <v>1.4401216031878039</v>
      </c>
      <c r="K451" s="5">
        <v>1</v>
      </c>
      <c r="L451">
        <v>0</v>
      </c>
      <c r="M451">
        <v>1</v>
      </c>
      <c r="N451">
        <v>0</v>
      </c>
      <c r="O451">
        <v>1</v>
      </c>
      <c r="P451">
        <v>1</v>
      </c>
      <c r="V451">
        <v>0.17817572815899968</v>
      </c>
      <c r="W451">
        <v>0.24939340681345054</v>
      </c>
      <c r="X451">
        <f t="shared" si="19"/>
        <v>0.17817572815899968</v>
      </c>
      <c r="Y451">
        <f t="shared" si="20"/>
        <v>0.24939340681345054</v>
      </c>
      <c r="Z451">
        <f t="shared" si="18"/>
        <v>0.42756913497245019</v>
      </c>
      <c r="AA451">
        <f>(Table135[[#This Row],[Survived]]-Z452)^2</f>
        <v>0.45523656299154253</v>
      </c>
    </row>
    <row r="452" spans="1:27" x14ac:dyDescent="0.35">
      <c r="A452">
        <v>1</v>
      </c>
      <c r="B452" t="s">
        <v>11</v>
      </c>
      <c r="C452">
        <v>3</v>
      </c>
      <c r="D452" t="s">
        <v>10</v>
      </c>
      <c r="E452">
        <v>5</v>
      </c>
      <c r="F452" s="2">
        <v>19.258299999999998</v>
      </c>
      <c r="G452">
        <v>2</v>
      </c>
      <c r="H452">
        <v>1</v>
      </c>
      <c r="I452" s="3">
        <v>6.25E-2</v>
      </c>
      <c r="J452" s="3">
        <v>1.3066029982011584</v>
      </c>
      <c r="K452" s="5">
        <v>0</v>
      </c>
      <c r="L452">
        <v>0</v>
      </c>
      <c r="M452">
        <v>1</v>
      </c>
      <c r="N452">
        <v>0</v>
      </c>
      <c r="O452">
        <v>0</v>
      </c>
      <c r="P452">
        <v>1</v>
      </c>
      <c r="V452">
        <v>0.12050122874894396</v>
      </c>
      <c r="W452">
        <v>0.20478656371991721</v>
      </c>
      <c r="X452">
        <f t="shared" si="19"/>
        <v>0.12050122874894396</v>
      </c>
      <c r="Y452">
        <f t="shared" si="20"/>
        <v>0.20478656371991721</v>
      </c>
      <c r="Z452">
        <f t="shared" si="18"/>
        <v>0.32528779246886119</v>
      </c>
      <c r="AA452">
        <f>(Table135[[#This Row],[Survived]]-Z453)^2</f>
        <v>0.32767709523618893</v>
      </c>
    </row>
    <row r="453" spans="1:27" x14ac:dyDescent="0.35">
      <c r="A453">
        <v>1</v>
      </c>
      <c r="B453" t="s">
        <v>9</v>
      </c>
      <c r="C453">
        <v>1</v>
      </c>
      <c r="D453" t="s">
        <v>8</v>
      </c>
      <c r="E453">
        <v>52</v>
      </c>
      <c r="F453" s="2">
        <v>30.5</v>
      </c>
      <c r="G453">
        <v>0</v>
      </c>
      <c r="H453">
        <v>0</v>
      </c>
      <c r="I453" s="3">
        <v>0.65</v>
      </c>
      <c r="J453" s="3">
        <v>1.4983105537896004</v>
      </c>
      <c r="K453" s="5">
        <v>1</v>
      </c>
      <c r="L453">
        <v>0</v>
      </c>
      <c r="M453">
        <v>1</v>
      </c>
      <c r="N453">
        <v>0</v>
      </c>
      <c r="O453">
        <v>1</v>
      </c>
      <c r="P453">
        <v>1</v>
      </c>
      <c r="V453">
        <v>0.17817572815899968</v>
      </c>
      <c r="W453">
        <v>0.24939340681345054</v>
      </c>
      <c r="X453">
        <f t="shared" si="19"/>
        <v>0.17817572815899968</v>
      </c>
      <c r="Y453">
        <f t="shared" si="20"/>
        <v>0.24939340681345054</v>
      </c>
      <c r="Z453">
        <f t="shared" ref="Z453:Z516" si="21">X453+Y453</f>
        <v>0.42756913497245019</v>
      </c>
      <c r="AA453">
        <f>(Table135[[#This Row],[Survived]]-Z454)^2</f>
        <v>0.32926710243718454</v>
      </c>
    </row>
    <row r="454" spans="1:27" x14ac:dyDescent="0.35">
      <c r="A454">
        <v>0</v>
      </c>
      <c r="B454" t="s">
        <v>9</v>
      </c>
      <c r="C454">
        <v>2</v>
      </c>
      <c r="D454" t="s">
        <v>8</v>
      </c>
      <c r="E454">
        <v>36</v>
      </c>
      <c r="F454" s="2">
        <v>27.75</v>
      </c>
      <c r="G454">
        <v>1</v>
      </c>
      <c r="H454">
        <v>2</v>
      </c>
      <c r="I454" s="3">
        <v>0.45</v>
      </c>
      <c r="J454" s="3">
        <v>1.4586378490256493</v>
      </c>
      <c r="K454" s="5">
        <v>0</v>
      </c>
      <c r="L454">
        <v>1</v>
      </c>
      <c r="M454">
        <v>0</v>
      </c>
      <c r="N454">
        <v>1</v>
      </c>
      <c r="O454">
        <v>1</v>
      </c>
      <c r="P454">
        <v>1</v>
      </c>
      <c r="V454">
        <v>0.11827797362360119</v>
      </c>
      <c r="W454">
        <v>0.30790402174672138</v>
      </c>
      <c r="X454">
        <f t="shared" ref="X454:X517" si="22">IF(V454&lt;0,0,V454)</f>
        <v>0.11827797362360119</v>
      </c>
      <c r="Y454">
        <f t="shared" ref="Y454:Y517" si="23">IF(W454&lt;0,0,W454)</f>
        <v>0.30790402174672138</v>
      </c>
      <c r="Z454">
        <f t="shared" si="21"/>
        <v>0.42618199537032259</v>
      </c>
      <c r="AA454">
        <f>(Table135[[#This Row],[Survived]]-Z455)^2</f>
        <v>0.14320719799899576</v>
      </c>
    </row>
    <row r="455" spans="1:27" x14ac:dyDescent="0.35">
      <c r="A455">
        <v>0</v>
      </c>
      <c r="B455" t="s">
        <v>9</v>
      </c>
      <c r="C455">
        <v>3</v>
      </c>
      <c r="D455" t="s">
        <v>8</v>
      </c>
      <c r="F455" s="2">
        <v>19.966699999999999</v>
      </c>
      <c r="G455">
        <v>1</v>
      </c>
      <c r="H455">
        <v>0</v>
      </c>
      <c r="I455" s="3">
        <v>0</v>
      </c>
      <c r="J455" s="3">
        <v>1.3215300811773341</v>
      </c>
      <c r="K455" s="5">
        <v>0</v>
      </c>
      <c r="L455">
        <v>0</v>
      </c>
      <c r="M455">
        <v>0</v>
      </c>
      <c r="N455">
        <v>1</v>
      </c>
      <c r="O455">
        <v>1</v>
      </c>
      <c r="P455">
        <v>1</v>
      </c>
      <c r="V455">
        <v>0.11827797362360119</v>
      </c>
      <c r="W455">
        <v>0.26014929547707522</v>
      </c>
      <c r="X455">
        <f t="shared" si="22"/>
        <v>0.11827797362360119</v>
      </c>
      <c r="Y455">
        <f t="shared" si="23"/>
        <v>0.26014929547707522</v>
      </c>
      <c r="Z455">
        <f t="shared" si="21"/>
        <v>0.37842726910067642</v>
      </c>
      <c r="AA455">
        <f>(Table135[[#This Row],[Survived]]-Z456)^2</f>
        <v>0.18281536518108932</v>
      </c>
    </row>
    <row r="456" spans="1:27" x14ac:dyDescent="0.35">
      <c r="A456">
        <v>0</v>
      </c>
      <c r="B456" t="s">
        <v>11</v>
      </c>
      <c r="C456">
        <v>1</v>
      </c>
      <c r="D456" t="s">
        <v>8</v>
      </c>
      <c r="E456">
        <v>30</v>
      </c>
      <c r="F456" s="2">
        <v>27.75</v>
      </c>
      <c r="G456">
        <v>0</v>
      </c>
      <c r="H456">
        <v>0</v>
      </c>
      <c r="I456" s="3">
        <v>0.375</v>
      </c>
      <c r="J456" s="3">
        <v>1.4586378490256493</v>
      </c>
      <c r="K456" s="5">
        <v>1</v>
      </c>
      <c r="L456">
        <v>0</v>
      </c>
      <c r="M456">
        <v>1</v>
      </c>
      <c r="N456">
        <v>0</v>
      </c>
      <c r="O456">
        <v>1</v>
      </c>
      <c r="P456">
        <v>1</v>
      </c>
      <c r="V456">
        <v>0.17817572815899968</v>
      </c>
      <c r="W456">
        <v>0.24939340681345054</v>
      </c>
      <c r="X456">
        <f t="shared" si="22"/>
        <v>0.17817572815899968</v>
      </c>
      <c r="Y456">
        <f t="shared" si="23"/>
        <v>0.24939340681345054</v>
      </c>
      <c r="Z456">
        <f t="shared" si="21"/>
        <v>0.42756913497245019</v>
      </c>
      <c r="AA456">
        <f>(Table135[[#This Row],[Survived]]-Z457)^2</f>
        <v>0.19744186102178984</v>
      </c>
    </row>
    <row r="457" spans="1:27" x14ac:dyDescent="0.35">
      <c r="A457">
        <v>1</v>
      </c>
      <c r="B457" t="s">
        <v>11</v>
      </c>
      <c r="C457">
        <v>1</v>
      </c>
      <c r="D457" t="s">
        <v>8</v>
      </c>
      <c r="E457">
        <v>49</v>
      </c>
      <c r="F457" s="2">
        <v>89.104200000000006</v>
      </c>
      <c r="G457">
        <v>1</v>
      </c>
      <c r="H457">
        <v>0</v>
      </c>
      <c r="I457" s="3">
        <v>0.61250000000000004</v>
      </c>
      <c r="J457" s="3">
        <v>1.9547450350890707</v>
      </c>
      <c r="K457" s="5">
        <v>1</v>
      </c>
      <c r="L457">
        <v>0</v>
      </c>
      <c r="M457">
        <v>0</v>
      </c>
      <c r="N457">
        <v>1</v>
      </c>
      <c r="O457">
        <v>1</v>
      </c>
      <c r="P457">
        <v>1</v>
      </c>
      <c r="V457">
        <v>0.1820315328508999</v>
      </c>
      <c r="W457">
        <v>0.2623127717393467</v>
      </c>
      <c r="X457">
        <f t="shared" si="22"/>
        <v>0.1820315328508999</v>
      </c>
      <c r="Y457">
        <f t="shared" si="23"/>
        <v>0.2623127717393467</v>
      </c>
      <c r="Z457">
        <f t="shared" si="21"/>
        <v>0.4443443045902466</v>
      </c>
      <c r="AA457">
        <f>(Table135[[#This Row],[Survived]]-Z458)^2</f>
        <v>0.40748804209461492</v>
      </c>
    </row>
    <row r="458" spans="1:27" x14ac:dyDescent="0.35">
      <c r="A458">
        <v>0</v>
      </c>
      <c r="B458" t="s">
        <v>9</v>
      </c>
      <c r="C458">
        <v>3</v>
      </c>
      <c r="D458" t="s">
        <v>8</v>
      </c>
      <c r="F458" s="2">
        <v>8.0500000000000007</v>
      </c>
      <c r="G458">
        <v>0</v>
      </c>
      <c r="H458">
        <v>0</v>
      </c>
      <c r="I458" s="3">
        <v>0</v>
      </c>
      <c r="J458" s="3">
        <v>0.9566485792052033</v>
      </c>
      <c r="K458" s="5">
        <v>0</v>
      </c>
      <c r="L458">
        <v>0</v>
      </c>
      <c r="M458">
        <v>1</v>
      </c>
      <c r="N458">
        <v>0</v>
      </c>
      <c r="O458">
        <v>1</v>
      </c>
      <c r="P458">
        <v>1</v>
      </c>
      <c r="V458">
        <v>0.11442216893170096</v>
      </c>
      <c r="W458">
        <v>0.24722993055117909</v>
      </c>
      <c r="X458">
        <f t="shared" si="22"/>
        <v>0.11442216893170096</v>
      </c>
      <c r="Y458">
        <f t="shared" si="23"/>
        <v>0.24722993055117909</v>
      </c>
      <c r="Z458">
        <f t="shared" si="21"/>
        <v>0.36165209948288002</v>
      </c>
      <c r="AA458">
        <f>(Table135[[#This Row],[Survived]]-Z459)^2</f>
        <v>0.13079224106037496</v>
      </c>
    </row>
    <row r="459" spans="1:27" x14ac:dyDescent="0.35">
      <c r="A459">
        <v>1</v>
      </c>
      <c r="B459" t="s">
        <v>11</v>
      </c>
      <c r="C459">
        <v>3</v>
      </c>
      <c r="D459" t="s">
        <v>8</v>
      </c>
      <c r="E459">
        <v>29</v>
      </c>
      <c r="F459" s="2">
        <v>7.8958000000000004</v>
      </c>
      <c r="G459">
        <v>0</v>
      </c>
      <c r="H459">
        <v>0</v>
      </c>
      <c r="I459" s="3">
        <v>0.36249999999999999</v>
      </c>
      <c r="J459" s="3">
        <v>0.94918501031343461</v>
      </c>
      <c r="K459" s="5">
        <v>0</v>
      </c>
      <c r="L459">
        <v>0</v>
      </c>
      <c r="M459">
        <v>1</v>
      </c>
      <c r="N459">
        <v>0</v>
      </c>
      <c r="O459">
        <v>1</v>
      </c>
      <c r="P459">
        <v>1</v>
      </c>
      <c r="V459">
        <v>0.11442216893170096</v>
      </c>
      <c r="W459">
        <v>0.24722993055117909</v>
      </c>
      <c r="X459">
        <f t="shared" si="22"/>
        <v>0.11442216893170096</v>
      </c>
      <c r="Y459">
        <f t="shared" si="23"/>
        <v>0.24722993055117909</v>
      </c>
      <c r="Z459">
        <f t="shared" si="21"/>
        <v>0.36165209948288002</v>
      </c>
      <c r="AA459">
        <f>(Table135[[#This Row],[Survived]]-Z460)^2</f>
        <v>0.32767709523618893</v>
      </c>
    </row>
    <row r="460" spans="1:27" x14ac:dyDescent="0.35">
      <c r="A460">
        <v>0</v>
      </c>
      <c r="B460" t="s">
        <v>9</v>
      </c>
      <c r="C460">
        <v>1</v>
      </c>
      <c r="D460" t="s">
        <v>8</v>
      </c>
      <c r="E460">
        <v>65</v>
      </c>
      <c r="F460" s="2">
        <v>26.55</v>
      </c>
      <c r="G460">
        <v>0</v>
      </c>
      <c r="H460">
        <v>0</v>
      </c>
      <c r="I460" s="3">
        <v>0.8125</v>
      </c>
      <c r="J460" s="3">
        <v>1.4401216031878039</v>
      </c>
      <c r="K460" s="5">
        <v>1</v>
      </c>
      <c r="L460">
        <v>0</v>
      </c>
      <c r="M460">
        <v>1</v>
      </c>
      <c r="N460">
        <v>0</v>
      </c>
      <c r="O460">
        <v>1</v>
      </c>
      <c r="P460">
        <v>1</v>
      </c>
      <c r="V460">
        <v>0.17817572815899968</v>
      </c>
      <c r="W460">
        <v>0.24939340681345054</v>
      </c>
      <c r="X460">
        <f t="shared" si="22"/>
        <v>0.17817572815899968</v>
      </c>
      <c r="Y460">
        <f t="shared" si="23"/>
        <v>0.24939340681345054</v>
      </c>
      <c r="Z460">
        <f t="shared" si="21"/>
        <v>0.42756913497245019</v>
      </c>
      <c r="AA460">
        <f>(Table135[[#This Row],[Survived]]-Z461)^2</f>
        <v>7.212699510326416E-2</v>
      </c>
    </row>
    <row r="461" spans="1:27" x14ac:dyDescent="0.35">
      <c r="A461">
        <v>1</v>
      </c>
      <c r="B461" t="s">
        <v>9</v>
      </c>
      <c r="C461">
        <v>1</v>
      </c>
      <c r="D461" t="s">
        <v>10</v>
      </c>
      <c r="F461" s="2">
        <v>51.862499999999997</v>
      </c>
      <c r="G461">
        <v>1</v>
      </c>
      <c r="H461">
        <v>0</v>
      </c>
      <c r="I461" s="3">
        <v>0</v>
      </c>
      <c r="J461" s="3">
        <v>1.7231476981549567</v>
      </c>
      <c r="K461" s="5">
        <v>1</v>
      </c>
      <c r="L461">
        <v>0</v>
      </c>
      <c r="M461">
        <v>0</v>
      </c>
      <c r="N461">
        <v>0</v>
      </c>
      <c r="O461">
        <v>0</v>
      </c>
      <c r="P461">
        <v>1</v>
      </c>
      <c r="V461">
        <v>0.18039898328434245</v>
      </c>
      <c r="W461">
        <v>8.8165711162385127E-2</v>
      </c>
      <c r="X461">
        <f t="shared" si="22"/>
        <v>0.18039898328434245</v>
      </c>
      <c r="Y461">
        <f t="shared" si="23"/>
        <v>8.8165711162385127E-2</v>
      </c>
      <c r="Z461">
        <f t="shared" si="21"/>
        <v>0.26856469444672759</v>
      </c>
      <c r="AA461">
        <f>(Table135[[#This Row],[Survived]]-Z462)^2</f>
        <v>0.50265149244425211</v>
      </c>
    </row>
    <row r="462" spans="1:27" x14ac:dyDescent="0.35">
      <c r="A462">
        <v>1</v>
      </c>
      <c r="B462" t="s">
        <v>9</v>
      </c>
      <c r="C462">
        <v>2</v>
      </c>
      <c r="D462" t="s">
        <v>10</v>
      </c>
      <c r="E462">
        <v>50</v>
      </c>
      <c r="F462" s="2">
        <v>10.5</v>
      </c>
      <c r="G462">
        <v>0</v>
      </c>
      <c r="H462">
        <v>0</v>
      </c>
      <c r="I462" s="3">
        <v>0.625</v>
      </c>
      <c r="J462" s="3">
        <v>1.0606978403536116</v>
      </c>
      <c r="K462" s="5">
        <v>0</v>
      </c>
      <c r="L462">
        <v>1</v>
      </c>
      <c r="M462">
        <v>1</v>
      </c>
      <c r="N462">
        <v>0</v>
      </c>
      <c r="O462">
        <v>0</v>
      </c>
      <c r="P462">
        <v>1</v>
      </c>
      <c r="V462">
        <v>0.11278961936514349</v>
      </c>
      <c r="W462">
        <v>0.17823119021792189</v>
      </c>
      <c r="X462">
        <f t="shared" si="22"/>
        <v>0.11278961936514349</v>
      </c>
      <c r="Y462">
        <f t="shared" si="23"/>
        <v>0.17823119021792189</v>
      </c>
      <c r="Z462">
        <f t="shared" si="21"/>
        <v>0.29102080958306537</v>
      </c>
      <c r="AA462">
        <f>(Table135[[#This Row],[Survived]]-Z463)^2</f>
        <v>0.40748804209461492</v>
      </c>
    </row>
    <row r="463" spans="1:27" x14ac:dyDescent="0.35">
      <c r="A463">
        <v>0</v>
      </c>
      <c r="B463" t="s">
        <v>12</v>
      </c>
      <c r="C463">
        <v>3</v>
      </c>
      <c r="D463" t="s">
        <v>8</v>
      </c>
      <c r="F463" s="2">
        <v>7.75</v>
      </c>
      <c r="G463">
        <v>0</v>
      </c>
      <c r="H463">
        <v>0</v>
      </c>
      <c r="I463" s="3">
        <v>0</v>
      </c>
      <c r="J463" s="3">
        <v>0.94200805302231327</v>
      </c>
      <c r="K463" s="5">
        <v>0</v>
      </c>
      <c r="L463">
        <v>0</v>
      </c>
      <c r="M463">
        <v>1</v>
      </c>
      <c r="N463">
        <v>0</v>
      </c>
      <c r="O463">
        <v>1</v>
      </c>
      <c r="P463">
        <v>1</v>
      </c>
      <c r="V463">
        <v>0.11442216893170096</v>
      </c>
      <c r="W463">
        <v>0.24722993055117909</v>
      </c>
      <c r="X463">
        <f t="shared" si="22"/>
        <v>0.11442216893170096</v>
      </c>
      <c r="Y463">
        <f t="shared" si="23"/>
        <v>0.24722993055117909</v>
      </c>
      <c r="Z463">
        <f t="shared" si="21"/>
        <v>0.36165209948288002</v>
      </c>
      <c r="AA463">
        <f>(Table135[[#This Row],[Survived]]-Z464)^2</f>
        <v>0.18281536518108932</v>
      </c>
    </row>
    <row r="464" spans="1:27" x14ac:dyDescent="0.35">
      <c r="A464">
        <v>1</v>
      </c>
      <c r="B464" t="s">
        <v>9</v>
      </c>
      <c r="C464">
        <v>1</v>
      </c>
      <c r="D464" t="s">
        <v>8</v>
      </c>
      <c r="E464">
        <v>48</v>
      </c>
      <c r="F464" s="2">
        <v>26.55</v>
      </c>
      <c r="G464">
        <v>0</v>
      </c>
      <c r="H464">
        <v>0</v>
      </c>
      <c r="I464" s="3">
        <v>0.6</v>
      </c>
      <c r="J464" s="3">
        <v>1.4401216031878039</v>
      </c>
      <c r="K464" s="5">
        <v>1</v>
      </c>
      <c r="L464">
        <v>0</v>
      </c>
      <c r="M464">
        <v>1</v>
      </c>
      <c r="N464">
        <v>0</v>
      </c>
      <c r="O464">
        <v>1</v>
      </c>
      <c r="P464">
        <v>1</v>
      </c>
      <c r="V464">
        <v>0.17817572815899968</v>
      </c>
      <c r="W464">
        <v>0.24939340681345054</v>
      </c>
      <c r="X464">
        <f t="shared" si="22"/>
        <v>0.17817572815899968</v>
      </c>
      <c r="Y464">
        <f t="shared" si="23"/>
        <v>0.24939340681345054</v>
      </c>
      <c r="Z464">
        <f t="shared" si="21"/>
        <v>0.42756913497245019</v>
      </c>
      <c r="AA464">
        <f>(Table135[[#This Row],[Survived]]-Z465)^2</f>
        <v>0.40748804209461492</v>
      </c>
    </row>
    <row r="465" spans="1:27" x14ac:dyDescent="0.35">
      <c r="A465">
        <v>0</v>
      </c>
      <c r="B465" t="s">
        <v>9</v>
      </c>
      <c r="C465">
        <v>3</v>
      </c>
      <c r="D465" t="s">
        <v>8</v>
      </c>
      <c r="E465">
        <v>34</v>
      </c>
      <c r="F465" s="2">
        <v>8.0500000000000007</v>
      </c>
      <c r="G465">
        <v>0</v>
      </c>
      <c r="H465">
        <v>0</v>
      </c>
      <c r="I465" s="3">
        <v>0.42499999999999999</v>
      </c>
      <c r="J465" s="3">
        <v>0.9566485792052033</v>
      </c>
      <c r="K465" s="5">
        <v>0</v>
      </c>
      <c r="L465">
        <v>0</v>
      </c>
      <c r="M465">
        <v>1</v>
      </c>
      <c r="N465">
        <v>0</v>
      </c>
      <c r="O465">
        <v>1</v>
      </c>
      <c r="P465">
        <v>1</v>
      </c>
      <c r="V465">
        <v>0.11442216893170096</v>
      </c>
      <c r="W465">
        <v>0.24722993055117909</v>
      </c>
      <c r="X465">
        <f t="shared" si="22"/>
        <v>0.11442216893170096</v>
      </c>
      <c r="Y465">
        <f t="shared" si="23"/>
        <v>0.24722993055117909</v>
      </c>
      <c r="Z465">
        <f t="shared" si="21"/>
        <v>0.36165209948288002</v>
      </c>
      <c r="AA465">
        <f>(Table135[[#This Row],[Survived]]-Z466)^2</f>
        <v>0.18281536518108932</v>
      </c>
    </row>
    <row r="466" spans="1:27" x14ac:dyDescent="0.35">
      <c r="A466">
        <v>0</v>
      </c>
      <c r="B466" t="s">
        <v>9</v>
      </c>
      <c r="C466">
        <v>1</v>
      </c>
      <c r="D466" t="s">
        <v>8</v>
      </c>
      <c r="E466">
        <v>47</v>
      </c>
      <c r="F466" s="2">
        <v>38.5</v>
      </c>
      <c r="G466">
        <v>0</v>
      </c>
      <c r="H466">
        <v>0</v>
      </c>
      <c r="I466" s="3">
        <v>0.58750000000000002</v>
      </c>
      <c r="J466" s="3">
        <v>1.5965970956264601</v>
      </c>
      <c r="K466" s="5">
        <v>1</v>
      </c>
      <c r="L466">
        <v>0</v>
      </c>
      <c r="M466">
        <v>1</v>
      </c>
      <c r="N466">
        <v>0</v>
      </c>
      <c r="O466">
        <v>1</v>
      </c>
      <c r="P466">
        <v>1</v>
      </c>
      <c r="V466">
        <v>0.17817572815899968</v>
      </c>
      <c r="W466">
        <v>0.24939340681345054</v>
      </c>
      <c r="X466">
        <f t="shared" si="22"/>
        <v>0.17817572815899968</v>
      </c>
      <c r="Y466">
        <f t="shared" si="23"/>
        <v>0.24939340681345054</v>
      </c>
      <c r="Z466">
        <f t="shared" si="21"/>
        <v>0.42756913497245019</v>
      </c>
      <c r="AA466">
        <f>(Table135[[#This Row],[Survived]]-Z467)^2</f>
        <v>0.13079224106037496</v>
      </c>
    </row>
    <row r="467" spans="1:27" x14ac:dyDescent="0.35">
      <c r="A467">
        <v>0</v>
      </c>
      <c r="B467" t="s">
        <v>9</v>
      </c>
      <c r="C467">
        <v>2</v>
      </c>
      <c r="D467" t="s">
        <v>8</v>
      </c>
      <c r="E467">
        <v>48</v>
      </c>
      <c r="F467" s="2">
        <v>13</v>
      </c>
      <c r="G467">
        <v>0</v>
      </c>
      <c r="H467">
        <v>0</v>
      </c>
      <c r="I467" s="3">
        <v>0.6</v>
      </c>
      <c r="J467" s="3">
        <v>1.146128035678238</v>
      </c>
      <c r="K467" s="5">
        <v>0</v>
      </c>
      <c r="L467">
        <v>1</v>
      </c>
      <c r="M467">
        <v>1</v>
      </c>
      <c r="N467">
        <v>0</v>
      </c>
      <c r="O467">
        <v>1</v>
      </c>
      <c r="P467">
        <v>1</v>
      </c>
      <c r="V467">
        <v>0.11442216893170096</v>
      </c>
      <c r="W467">
        <v>0.24722993055117909</v>
      </c>
      <c r="X467">
        <f t="shared" si="22"/>
        <v>0.11442216893170096</v>
      </c>
      <c r="Y467">
        <f t="shared" si="23"/>
        <v>0.24722993055117909</v>
      </c>
      <c r="Z467">
        <f t="shared" si="21"/>
        <v>0.36165209948288002</v>
      </c>
      <c r="AA467">
        <f>(Table135[[#This Row],[Survived]]-Z468)^2</f>
        <v>0.13079224106037496</v>
      </c>
    </row>
    <row r="468" spans="1:27" x14ac:dyDescent="0.35">
      <c r="A468">
        <v>0</v>
      </c>
      <c r="B468" t="s">
        <v>9</v>
      </c>
      <c r="C468">
        <v>3</v>
      </c>
      <c r="D468" t="s">
        <v>8</v>
      </c>
      <c r="F468" s="2">
        <v>8.0500000000000007</v>
      </c>
      <c r="G468">
        <v>0</v>
      </c>
      <c r="H468">
        <v>0</v>
      </c>
      <c r="I468" s="3">
        <v>0</v>
      </c>
      <c r="J468" s="3">
        <v>0.9566485792052033</v>
      </c>
      <c r="K468" s="5">
        <v>0</v>
      </c>
      <c r="L468">
        <v>0</v>
      </c>
      <c r="M468">
        <v>1</v>
      </c>
      <c r="N468">
        <v>0</v>
      </c>
      <c r="O468">
        <v>1</v>
      </c>
      <c r="P468">
        <v>1</v>
      </c>
      <c r="V468">
        <v>0.11442216893170096</v>
      </c>
      <c r="W468">
        <v>0.24722993055117909</v>
      </c>
      <c r="X468">
        <f t="shared" si="22"/>
        <v>0.11442216893170096</v>
      </c>
      <c r="Y468">
        <f t="shared" si="23"/>
        <v>0.24722993055117909</v>
      </c>
      <c r="Z468">
        <f t="shared" si="21"/>
        <v>0.36165209948288002</v>
      </c>
      <c r="AA468">
        <f>(Table135[[#This Row],[Survived]]-Z469)^2</f>
        <v>0.13079224106037496</v>
      </c>
    </row>
    <row r="469" spans="1:27" x14ac:dyDescent="0.35">
      <c r="A469">
        <v>0</v>
      </c>
      <c r="B469" t="s">
        <v>9</v>
      </c>
      <c r="C469">
        <v>3</v>
      </c>
      <c r="D469" t="s">
        <v>8</v>
      </c>
      <c r="E469">
        <v>38</v>
      </c>
      <c r="F469" s="2">
        <v>7.05</v>
      </c>
      <c r="G469">
        <v>0</v>
      </c>
      <c r="H469">
        <v>0</v>
      </c>
      <c r="I469" s="3">
        <v>0.47499999999999998</v>
      </c>
      <c r="J469" s="3">
        <v>0.90579588036786851</v>
      </c>
      <c r="K469" s="5">
        <v>0</v>
      </c>
      <c r="L469">
        <v>0</v>
      </c>
      <c r="M469">
        <v>1</v>
      </c>
      <c r="N469">
        <v>0</v>
      </c>
      <c r="O469">
        <v>1</v>
      </c>
      <c r="P469">
        <v>1</v>
      </c>
      <c r="V469">
        <v>0.11442216893170096</v>
      </c>
      <c r="W469">
        <v>0.24722993055117909</v>
      </c>
      <c r="X469">
        <f t="shared" si="22"/>
        <v>0.11442216893170096</v>
      </c>
      <c r="Y469">
        <f t="shared" si="23"/>
        <v>0.24722993055117909</v>
      </c>
      <c r="Z469">
        <f t="shared" si="21"/>
        <v>0.36165209948288002</v>
      </c>
      <c r="AA469">
        <f>(Table135[[#This Row],[Survived]]-Z470)^2</f>
        <v>7.1869105573444517E-2</v>
      </c>
    </row>
    <row r="470" spans="1:27" x14ac:dyDescent="0.35">
      <c r="A470">
        <v>0</v>
      </c>
      <c r="B470" t="s">
        <v>9</v>
      </c>
      <c r="C470">
        <v>2</v>
      </c>
      <c r="D470" t="s">
        <v>8</v>
      </c>
      <c r="F470" s="2">
        <v>0</v>
      </c>
      <c r="G470">
        <v>0</v>
      </c>
      <c r="H470">
        <v>0</v>
      </c>
      <c r="I470" s="3">
        <v>0</v>
      </c>
      <c r="J470" s="3">
        <v>0</v>
      </c>
      <c r="K470" s="5">
        <v>0</v>
      </c>
      <c r="L470">
        <v>1</v>
      </c>
      <c r="M470">
        <v>0</v>
      </c>
      <c r="N470">
        <v>0</v>
      </c>
      <c r="O470">
        <v>1</v>
      </c>
      <c r="P470">
        <v>1</v>
      </c>
      <c r="V470">
        <v>0.11442216893170096</v>
      </c>
      <c r="W470">
        <v>0.15366197004978471</v>
      </c>
      <c r="X470">
        <f t="shared" si="22"/>
        <v>0.11442216893170096</v>
      </c>
      <c r="Y470">
        <f t="shared" si="23"/>
        <v>0.15366197004978471</v>
      </c>
      <c r="Z470">
        <f t="shared" si="21"/>
        <v>0.26808413898148564</v>
      </c>
      <c r="AA470">
        <f>(Table135[[#This Row],[Survived]]-Z471)^2</f>
        <v>0.19285227870822921</v>
      </c>
    </row>
    <row r="471" spans="1:27" x14ac:dyDescent="0.35">
      <c r="A471">
        <v>0</v>
      </c>
      <c r="B471" t="s">
        <v>9</v>
      </c>
      <c r="C471">
        <v>1</v>
      </c>
      <c r="D471" t="s">
        <v>8</v>
      </c>
      <c r="E471">
        <v>56</v>
      </c>
      <c r="F471" s="2">
        <v>26.55</v>
      </c>
      <c r="G471">
        <v>0</v>
      </c>
      <c r="H471">
        <v>0</v>
      </c>
      <c r="I471" s="3">
        <v>0.7</v>
      </c>
      <c r="J471" s="3">
        <v>1.4401216031878039</v>
      </c>
      <c r="K471" s="5">
        <v>1</v>
      </c>
      <c r="L471">
        <v>0</v>
      </c>
      <c r="M471">
        <v>0</v>
      </c>
      <c r="N471">
        <v>1</v>
      </c>
      <c r="O471">
        <v>1</v>
      </c>
      <c r="P471">
        <v>1</v>
      </c>
      <c r="V471">
        <v>0.17817572815899968</v>
      </c>
      <c r="W471">
        <v>0.26097376655576054</v>
      </c>
      <c r="X471">
        <f t="shared" si="22"/>
        <v>0.17817572815899968</v>
      </c>
      <c r="Y471">
        <f t="shared" si="23"/>
        <v>0.26097376655576054</v>
      </c>
      <c r="Z471">
        <f t="shared" si="21"/>
        <v>0.43914949471476022</v>
      </c>
      <c r="AA471">
        <f>(Table135[[#This Row],[Survived]]-Z472)^2</f>
        <v>0.13079224106037496</v>
      </c>
    </row>
    <row r="472" spans="1:27" x14ac:dyDescent="0.35">
      <c r="A472">
        <v>0</v>
      </c>
      <c r="B472" t="s">
        <v>12</v>
      </c>
      <c r="C472">
        <v>3</v>
      </c>
      <c r="D472" t="s">
        <v>8</v>
      </c>
      <c r="F472" s="2">
        <v>7.7249999999999996</v>
      </c>
      <c r="G472">
        <v>0</v>
      </c>
      <c r="H472">
        <v>0</v>
      </c>
      <c r="I472" s="3">
        <v>0</v>
      </c>
      <c r="J472" s="3">
        <v>0.94076543563121751</v>
      </c>
      <c r="K472" s="5">
        <v>0</v>
      </c>
      <c r="L472">
        <v>0</v>
      </c>
      <c r="M472">
        <v>1</v>
      </c>
      <c r="N472">
        <v>0</v>
      </c>
      <c r="O472">
        <v>1</v>
      </c>
      <c r="P472">
        <v>1</v>
      </c>
      <c r="V472">
        <v>0.11442216893170096</v>
      </c>
      <c r="W472">
        <v>0.24722993055117909</v>
      </c>
      <c r="X472">
        <f t="shared" si="22"/>
        <v>0.11442216893170096</v>
      </c>
      <c r="Y472">
        <f t="shared" si="23"/>
        <v>0.24722993055117909</v>
      </c>
      <c r="Z472">
        <f t="shared" si="21"/>
        <v>0.36165209948288002</v>
      </c>
      <c r="AA472">
        <f>(Table135[[#This Row],[Survived]]-Z473)^2</f>
        <v>0.10581214792926491</v>
      </c>
    </row>
    <row r="473" spans="1:27" x14ac:dyDescent="0.35">
      <c r="A473">
        <v>1</v>
      </c>
      <c r="B473" t="s">
        <v>11</v>
      </c>
      <c r="C473">
        <v>3</v>
      </c>
      <c r="D473" t="s">
        <v>10</v>
      </c>
      <c r="E473">
        <v>0.75</v>
      </c>
      <c r="F473" s="2">
        <v>19.258299999999998</v>
      </c>
      <c r="G473">
        <v>2</v>
      </c>
      <c r="H473">
        <v>1</v>
      </c>
      <c r="I473" s="3">
        <v>9.3749999999999997E-3</v>
      </c>
      <c r="J473" s="3">
        <v>1.3066029982011584</v>
      </c>
      <c r="K473" s="5">
        <v>0</v>
      </c>
      <c r="L473">
        <v>0</v>
      </c>
      <c r="M473">
        <v>1</v>
      </c>
      <c r="N473">
        <v>0</v>
      </c>
      <c r="O473">
        <v>0</v>
      </c>
      <c r="P473">
        <v>1</v>
      </c>
      <c r="V473">
        <v>0.12050122874894396</v>
      </c>
      <c r="W473">
        <v>0.20478656371991721</v>
      </c>
      <c r="X473">
        <f t="shared" si="22"/>
        <v>0.12050122874894396</v>
      </c>
      <c r="Y473">
        <f t="shared" si="23"/>
        <v>0.20478656371991721</v>
      </c>
      <c r="Z473">
        <f t="shared" si="21"/>
        <v>0.32528779246886119</v>
      </c>
      <c r="AA473">
        <f>(Table135[[#This Row],[Survived]]-Z474)^2</f>
        <v>0.40748804209461492</v>
      </c>
    </row>
    <row r="474" spans="1:27" x14ac:dyDescent="0.35">
      <c r="A474">
        <v>0</v>
      </c>
      <c r="B474" t="s">
        <v>9</v>
      </c>
      <c r="C474">
        <v>3</v>
      </c>
      <c r="D474" t="s">
        <v>8</v>
      </c>
      <c r="F474" s="2">
        <v>7.25</v>
      </c>
      <c r="G474">
        <v>0</v>
      </c>
      <c r="H474">
        <v>0</v>
      </c>
      <c r="I474" s="3">
        <v>0</v>
      </c>
      <c r="J474" s="3">
        <v>0.91645394854992512</v>
      </c>
      <c r="K474" s="5">
        <v>0</v>
      </c>
      <c r="L474">
        <v>0</v>
      </c>
      <c r="M474">
        <v>1</v>
      </c>
      <c r="N474">
        <v>0</v>
      </c>
      <c r="O474">
        <v>1</v>
      </c>
      <c r="P474">
        <v>1</v>
      </c>
      <c r="V474">
        <v>0.11442216893170096</v>
      </c>
      <c r="W474">
        <v>0.24722993055117909</v>
      </c>
      <c r="X474">
        <f t="shared" si="22"/>
        <v>0.11442216893170096</v>
      </c>
      <c r="Y474">
        <f t="shared" si="23"/>
        <v>0.24722993055117909</v>
      </c>
      <c r="Z474">
        <f t="shared" si="21"/>
        <v>0.36165209948288002</v>
      </c>
      <c r="AA474">
        <f>(Table135[[#This Row],[Survived]]-Z475)^2</f>
        <v>0.13930246861928319</v>
      </c>
    </row>
    <row r="475" spans="1:27" x14ac:dyDescent="0.35">
      <c r="A475">
        <v>0</v>
      </c>
      <c r="B475" t="s">
        <v>9</v>
      </c>
      <c r="C475">
        <v>3</v>
      </c>
      <c r="D475" t="s">
        <v>8</v>
      </c>
      <c r="E475">
        <v>38</v>
      </c>
      <c r="F475" s="2">
        <v>8.6624999999999996</v>
      </c>
      <c r="G475">
        <v>0</v>
      </c>
      <c r="H475">
        <v>0</v>
      </c>
      <c r="I475" s="3">
        <v>0.47499999999999998</v>
      </c>
      <c r="J475" s="3">
        <v>0.98508950692638131</v>
      </c>
      <c r="K475" s="5">
        <v>0</v>
      </c>
      <c r="L475">
        <v>0</v>
      </c>
      <c r="M475">
        <v>0</v>
      </c>
      <c r="N475">
        <v>1</v>
      </c>
      <c r="O475">
        <v>1</v>
      </c>
      <c r="P475">
        <v>1</v>
      </c>
      <c r="V475">
        <v>0.11442216893170096</v>
      </c>
      <c r="W475">
        <v>0.25881029029348912</v>
      </c>
      <c r="X475">
        <f t="shared" si="22"/>
        <v>0.11442216893170096</v>
      </c>
      <c r="Y475">
        <f t="shared" si="23"/>
        <v>0.25881029029348912</v>
      </c>
      <c r="Z475">
        <f t="shared" si="21"/>
        <v>0.37323245922519011</v>
      </c>
      <c r="AA475">
        <f>(Table135[[#This Row],[Survived]]-Z476)^2</f>
        <v>0.11831559874037603</v>
      </c>
    </row>
    <row r="476" spans="1:27" x14ac:dyDescent="0.35">
      <c r="A476">
        <v>1</v>
      </c>
      <c r="B476" t="s">
        <v>9</v>
      </c>
      <c r="C476">
        <v>2</v>
      </c>
      <c r="D476" t="s">
        <v>10</v>
      </c>
      <c r="E476">
        <v>33</v>
      </c>
      <c r="F476" s="2">
        <v>27.75</v>
      </c>
      <c r="G476">
        <v>1</v>
      </c>
      <c r="H476">
        <v>2</v>
      </c>
      <c r="I476" s="3">
        <v>0.41249999999999998</v>
      </c>
      <c r="J476" s="3">
        <v>1.4586378490256493</v>
      </c>
      <c r="K476" s="5">
        <v>0</v>
      </c>
      <c r="L476">
        <v>1</v>
      </c>
      <c r="M476">
        <v>1</v>
      </c>
      <c r="N476">
        <v>0</v>
      </c>
      <c r="O476">
        <v>0</v>
      </c>
      <c r="P476">
        <v>1</v>
      </c>
      <c r="V476">
        <v>0.11664542405704373</v>
      </c>
      <c r="W476">
        <v>0.2273249216711542</v>
      </c>
      <c r="X476">
        <f t="shared" si="22"/>
        <v>0.11664542405704373</v>
      </c>
      <c r="Y476">
        <f t="shared" si="23"/>
        <v>0.2273249216711542</v>
      </c>
      <c r="Z476">
        <f t="shared" si="21"/>
        <v>0.34397034572819796</v>
      </c>
      <c r="AA476">
        <f>(Table135[[#This Row],[Survived]]-Z477)^2</f>
        <v>0.50265149244425211</v>
      </c>
    </row>
    <row r="477" spans="1:27" x14ac:dyDescent="0.35">
      <c r="A477">
        <v>1</v>
      </c>
      <c r="B477" t="s">
        <v>11</v>
      </c>
      <c r="C477">
        <v>2</v>
      </c>
      <c r="D477" t="s">
        <v>10</v>
      </c>
      <c r="E477">
        <v>23</v>
      </c>
      <c r="F477" s="2">
        <v>13.791700000000001</v>
      </c>
      <c r="G477">
        <v>0</v>
      </c>
      <c r="H477">
        <v>0</v>
      </c>
      <c r="I477" s="3">
        <v>0.28749999999999998</v>
      </c>
      <c r="J477" s="3">
        <v>1.1700180900341755</v>
      </c>
      <c r="K477" s="5">
        <v>0</v>
      </c>
      <c r="L477">
        <v>1</v>
      </c>
      <c r="M477">
        <v>1</v>
      </c>
      <c r="N477">
        <v>0</v>
      </c>
      <c r="O477">
        <v>0</v>
      </c>
      <c r="P477">
        <v>1</v>
      </c>
      <c r="V477">
        <v>0.11278961936514349</v>
      </c>
      <c r="W477">
        <v>0.17823119021792189</v>
      </c>
      <c r="X477">
        <f t="shared" si="22"/>
        <v>0.11278961936514349</v>
      </c>
      <c r="Y477">
        <f t="shared" si="23"/>
        <v>0.17823119021792189</v>
      </c>
      <c r="Z477">
        <f t="shared" si="21"/>
        <v>0.29102080958306537</v>
      </c>
      <c r="AA477">
        <f>(Table135[[#This Row],[Survived]]-Z478)^2</f>
        <v>0.50265149244425211</v>
      </c>
    </row>
    <row r="478" spans="1:27" x14ac:dyDescent="0.35">
      <c r="A478">
        <v>0</v>
      </c>
      <c r="B478" t="s">
        <v>9</v>
      </c>
      <c r="C478">
        <v>3</v>
      </c>
      <c r="D478" t="s">
        <v>10</v>
      </c>
      <c r="E478">
        <v>22</v>
      </c>
      <c r="F478" s="2">
        <v>9.8375000000000004</v>
      </c>
      <c r="G478">
        <v>0</v>
      </c>
      <c r="H478">
        <v>0</v>
      </c>
      <c r="I478" s="3">
        <v>0.27500000000000002</v>
      </c>
      <c r="J478" s="3">
        <v>1.0349291104842666</v>
      </c>
      <c r="K478" s="5">
        <v>0</v>
      </c>
      <c r="L478">
        <v>0</v>
      </c>
      <c r="M478">
        <v>1</v>
      </c>
      <c r="N478">
        <v>0</v>
      </c>
      <c r="O478">
        <v>0</v>
      </c>
      <c r="P478">
        <v>1</v>
      </c>
      <c r="V478">
        <v>0.11278961936514349</v>
      </c>
      <c r="W478">
        <v>0.17823119021792189</v>
      </c>
      <c r="X478">
        <f t="shared" si="22"/>
        <v>0.11278961936514349</v>
      </c>
      <c r="Y478">
        <f t="shared" si="23"/>
        <v>0.17823119021792189</v>
      </c>
      <c r="Z478">
        <f t="shared" si="21"/>
        <v>0.29102080958306537</v>
      </c>
      <c r="AA478">
        <f>(Table135[[#This Row],[Survived]]-Z479)^2</f>
        <v>0.18281536518108932</v>
      </c>
    </row>
    <row r="479" spans="1:27" x14ac:dyDescent="0.35">
      <c r="A479">
        <v>0</v>
      </c>
      <c r="B479" t="s">
        <v>9</v>
      </c>
      <c r="C479">
        <v>1</v>
      </c>
      <c r="D479" t="s">
        <v>8</v>
      </c>
      <c r="F479" s="2">
        <v>52</v>
      </c>
      <c r="G479">
        <v>0</v>
      </c>
      <c r="H479">
        <v>0</v>
      </c>
      <c r="I479" s="3">
        <v>0</v>
      </c>
      <c r="J479" s="3">
        <v>1.7242758696007889</v>
      </c>
      <c r="K479" s="5">
        <v>1</v>
      </c>
      <c r="L479">
        <v>0</v>
      </c>
      <c r="M479">
        <v>1</v>
      </c>
      <c r="N479">
        <v>0</v>
      </c>
      <c r="O479">
        <v>1</v>
      </c>
      <c r="P479">
        <v>1</v>
      </c>
      <c r="V479">
        <v>0.17817572815899968</v>
      </c>
      <c r="W479">
        <v>0.24939340681345054</v>
      </c>
      <c r="X479">
        <f t="shared" si="22"/>
        <v>0.17817572815899968</v>
      </c>
      <c r="Y479">
        <f t="shared" si="23"/>
        <v>0.24939340681345054</v>
      </c>
      <c r="Z479">
        <f t="shared" si="21"/>
        <v>0.42756913497245019</v>
      </c>
      <c r="AA479">
        <f>(Table135[[#This Row],[Survived]]-Z480)^2</f>
        <v>0.13457665490578549</v>
      </c>
    </row>
    <row r="480" spans="1:27" x14ac:dyDescent="0.35">
      <c r="A480">
        <v>0</v>
      </c>
      <c r="B480" t="s">
        <v>9</v>
      </c>
      <c r="C480">
        <v>2</v>
      </c>
      <c r="D480" t="s">
        <v>8</v>
      </c>
      <c r="E480">
        <v>34</v>
      </c>
      <c r="F480" s="2">
        <v>21</v>
      </c>
      <c r="G480">
        <v>1</v>
      </c>
      <c r="H480">
        <v>0</v>
      </c>
      <c r="I480" s="3">
        <v>0.42499999999999999</v>
      </c>
      <c r="J480" s="3">
        <v>1.3424226808222062</v>
      </c>
      <c r="K480" s="5">
        <v>0</v>
      </c>
      <c r="L480">
        <v>1</v>
      </c>
      <c r="M480">
        <v>1</v>
      </c>
      <c r="N480">
        <v>0</v>
      </c>
      <c r="O480">
        <v>1</v>
      </c>
      <c r="P480">
        <v>1</v>
      </c>
      <c r="V480">
        <v>0.11827797362360119</v>
      </c>
      <c r="W480">
        <v>0.24856893573476521</v>
      </c>
      <c r="X480">
        <f t="shared" si="22"/>
        <v>0.11827797362360119</v>
      </c>
      <c r="Y480">
        <f t="shared" si="23"/>
        <v>0.24856893573476521</v>
      </c>
      <c r="Z480">
        <f t="shared" si="21"/>
        <v>0.36684690935836639</v>
      </c>
      <c r="AA480">
        <f>(Table135[[#This Row],[Survived]]-Z481)^2</f>
        <v>0.13457665490578549</v>
      </c>
    </row>
    <row r="481" spans="1:27" x14ac:dyDescent="0.35">
      <c r="A481">
        <v>0</v>
      </c>
      <c r="B481" t="s">
        <v>9</v>
      </c>
      <c r="C481">
        <v>3</v>
      </c>
      <c r="D481" t="s">
        <v>8</v>
      </c>
      <c r="E481">
        <v>29</v>
      </c>
      <c r="F481" s="2">
        <v>7.0457999999999998</v>
      </c>
      <c r="G481">
        <v>1</v>
      </c>
      <c r="H481">
        <v>0</v>
      </c>
      <c r="I481" s="3">
        <v>0.36249999999999999</v>
      </c>
      <c r="J481" s="3">
        <v>0.90556923281193558</v>
      </c>
      <c r="K481" s="5">
        <v>0</v>
      </c>
      <c r="L481">
        <v>0</v>
      </c>
      <c r="M481">
        <v>1</v>
      </c>
      <c r="N481">
        <v>0</v>
      </c>
      <c r="O481">
        <v>1</v>
      </c>
      <c r="P481">
        <v>1</v>
      </c>
      <c r="V481">
        <v>0.11827797362360119</v>
      </c>
      <c r="W481">
        <v>0.24856893573476521</v>
      </c>
      <c r="X481">
        <f t="shared" si="22"/>
        <v>0.11827797362360119</v>
      </c>
      <c r="Y481">
        <f t="shared" si="23"/>
        <v>0.24856893573476521</v>
      </c>
      <c r="Z481">
        <f t="shared" si="21"/>
        <v>0.36684690935836639</v>
      </c>
      <c r="AA481">
        <f>(Table135[[#This Row],[Survived]]-Z482)^2</f>
        <v>0.13079224106037496</v>
      </c>
    </row>
    <row r="482" spans="1:27" x14ac:dyDescent="0.35">
      <c r="A482">
        <v>0</v>
      </c>
      <c r="B482" t="s">
        <v>9</v>
      </c>
      <c r="C482">
        <v>3</v>
      </c>
      <c r="D482" t="s">
        <v>8</v>
      </c>
      <c r="E482">
        <v>22</v>
      </c>
      <c r="F482" s="2">
        <v>7.5208000000000004</v>
      </c>
      <c r="G482">
        <v>0</v>
      </c>
      <c r="H482">
        <v>0</v>
      </c>
      <c r="I482" s="3">
        <v>0.27500000000000002</v>
      </c>
      <c r="J482" s="3">
        <v>0.93048037167691311</v>
      </c>
      <c r="K482" s="5">
        <v>0</v>
      </c>
      <c r="L482">
        <v>0</v>
      </c>
      <c r="M482">
        <v>1</v>
      </c>
      <c r="N482">
        <v>0</v>
      </c>
      <c r="O482">
        <v>1</v>
      </c>
      <c r="P482">
        <v>1</v>
      </c>
      <c r="V482">
        <v>0.11442216893170096</v>
      </c>
      <c r="W482">
        <v>0.24722993055117909</v>
      </c>
      <c r="X482">
        <f t="shared" si="22"/>
        <v>0.11442216893170096</v>
      </c>
      <c r="Y482">
        <f t="shared" si="23"/>
        <v>0.24722993055117909</v>
      </c>
      <c r="Z482">
        <f t="shared" si="21"/>
        <v>0.36165209948288002</v>
      </c>
      <c r="AA482">
        <f>(Table135[[#This Row],[Survived]]-Z483)^2</f>
        <v>9.9160859181065139E-2</v>
      </c>
    </row>
    <row r="483" spans="1:27" x14ac:dyDescent="0.35">
      <c r="A483">
        <v>1</v>
      </c>
      <c r="B483" t="s">
        <v>9</v>
      </c>
      <c r="C483">
        <v>3</v>
      </c>
      <c r="D483" t="s">
        <v>10</v>
      </c>
      <c r="E483">
        <v>2</v>
      </c>
      <c r="F483" s="2">
        <v>12.2875</v>
      </c>
      <c r="G483">
        <v>0</v>
      </c>
      <c r="H483">
        <v>1</v>
      </c>
      <c r="I483" s="3">
        <v>2.5000000000000001E-2</v>
      </c>
      <c r="J483" s="3">
        <v>1.1234432775313532</v>
      </c>
      <c r="K483" s="5">
        <v>0</v>
      </c>
      <c r="L483">
        <v>0</v>
      </c>
      <c r="M483">
        <v>1</v>
      </c>
      <c r="N483">
        <v>0</v>
      </c>
      <c r="O483">
        <v>0</v>
      </c>
      <c r="P483">
        <v>1</v>
      </c>
      <c r="V483">
        <v>0.11278961936514349</v>
      </c>
      <c r="W483">
        <v>0.202108553352745</v>
      </c>
      <c r="X483">
        <f t="shared" si="22"/>
        <v>0.11278961936514349</v>
      </c>
      <c r="Y483">
        <f t="shared" si="23"/>
        <v>0.202108553352745</v>
      </c>
      <c r="Z483">
        <f t="shared" si="21"/>
        <v>0.3148981727178885</v>
      </c>
      <c r="AA483">
        <f>(Table135[[#This Row],[Survived]]-Z484)^2</f>
        <v>0.31879475616901215</v>
      </c>
    </row>
    <row r="484" spans="1:27" x14ac:dyDescent="0.35">
      <c r="A484">
        <v>0</v>
      </c>
      <c r="B484" t="s">
        <v>9</v>
      </c>
      <c r="C484">
        <v>3</v>
      </c>
      <c r="D484" t="s">
        <v>8</v>
      </c>
      <c r="E484">
        <v>9</v>
      </c>
      <c r="F484" s="2">
        <v>46.9</v>
      </c>
      <c r="G484">
        <v>5</v>
      </c>
      <c r="H484">
        <v>2</v>
      </c>
      <c r="I484" s="3">
        <v>0.1125</v>
      </c>
      <c r="J484" s="3">
        <v>1.6803355134145632</v>
      </c>
      <c r="K484" s="5">
        <v>0</v>
      </c>
      <c r="L484">
        <v>0</v>
      </c>
      <c r="M484">
        <v>1</v>
      </c>
      <c r="N484">
        <v>0</v>
      </c>
      <c r="O484">
        <v>1</v>
      </c>
      <c r="P484">
        <v>1</v>
      </c>
      <c r="V484">
        <v>0.13370119239120212</v>
      </c>
      <c r="W484">
        <v>0.30167968273875578</v>
      </c>
      <c r="X484">
        <f t="shared" si="22"/>
        <v>0.13370119239120212</v>
      </c>
      <c r="Y484">
        <f t="shared" si="23"/>
        <v>0.30167968273875578</v>
      </c>
      <c r="Z484">
        <f t="shared" si="21"/>
        <v>0.43538087512995793</v>
      </c>
      <c r="AA484">
        <f>(Table135[[#This Row],[Survived]]-Z485)^2</f>
        <v>0.13079224106037496</v>
      </c>
    </row>
    <row r="485" spans="1:27" x14ac:dyDescent="0.35">
      <c r="A485">
        <v>0</v>
      </c>
      <c r="B485" t="s">
        <v>9</v>
      </c>
      <c r="C485">
        <v>2</v>
      </c>
      <c r="D485" t="s">
        <v>8</v>
      </c>
      <c r="F485" s="2">
        <v>0</v>
      </c>
      <c r="G485">
        <v>0</v>
      </c>
      <c r="H485">
        <v>0</v>
      </c>
      <c r="I485" s="3">
        <v>0</v>
      </c>
      <c r="J485" s="3">
        <v>0</v>
      </c>
      <c r="K485" s="5">
        <v>0</v>
      </c>
      <c r="L485">
        <v>1</v>
      </c>
      <c r="M485">
        <v>1</v>
      </c>
      <c r="N485">
        <v>0</v>
      </c>
      <c r="O485">
        <v>1</v>
      </c>
      <c r="P485">
        <v>1</v>
      </c>
      <c r="V485">
        <v>0.11442216893170096</v>
      </c>
      <c r="W485">
        <v>0.24722993055117909</v>
      </c>
      <c r="X485">
        <f t="shared" si="22"/>
        <v>0.11442216893170096</v>
      </c>
      <c r="Y485">
        <f t="shared" si="23"/>
        <v>0.24722993055117909</v>
      </c>
      <c r="Z485">
        <f t="shared" si="21"/>
        <v>0.36165209948288002</v>
      </c>
      <c r="AA485">
        <f>(Table135[[#This Row],[Survived]]-Z486)^2</f>
        <v>0.13930246861928319</v>
      </c>
    </row>
    <row r="486" spans="1:27" x14ac:dyDescent="0.35">
      <c r="A486">
        <v>0</v>
      </c>
      <c r="B486" t="s">
        <v>9</v>
      </c>
      <c r="C486">
        <v>3</v>
      </c>
      <c r="D486" t="s">
        <v>8</v>
      </c>
      <c r="E486">
        <v>50</v>
      </c>
      <c r="F486" s="2">
        <v>8.0500000000000007</v>
      </c>
      <c r="G486">
        <v>0</v>
      </c>
      <c r="H486">
        <v>0</v>
      </c>
      <c r="I486" s="3">
        <v>0.625</v>
      </c>
      <c r="J486" s="3">
        <v>0.9566485792052033</v>
      </c>
      <c r="K486" s="5">
        <v>0</v>
      </c>
      <c r="L486">
        <v>0</v>
      </c>
      <c r="M486">
        <v>0</v>
      </c>
      <c r="N486">
        <v>1</v>
      </c>
      <c r="O486">
        <v>1</v>
      </c>
      <c r="P486">
        <v>1</v>
      </c>
      <c r="V486">
        <v>0.11442216893170096</v>
      </c>
      <c r="W486">
        <v>0.25881029029348912</v>
      </c>
      <c r="X486">
        <f t="shared" si="22"/>
        <v>0.11442216893170096</v>
      </c>
      <c r="Y486">
        <f t="shared" si="23"/>
        <v>0.25881029029348912</v>
      </c>
      <c r="Z486">
        <f t="shared" si="21"/>
        <v>0.37323245922519011</v>
      </c>
      <c r="AA486">
        <f>(Table135[[#This Row],[Survived]]-Z487)^2</f>
        <v>8.4693111610382787E-2</v>
      </c>
    </row>
    <row r="487" spans="1:27" x14ac:dyDescent="0.35">
      <c r="A487">
        <v>1</v>
      </c>
      <c r="B487" t="s">
        <v>9</v>
      </c>
      <c r="C487">
        <v>3</v>
      </c>
      <c r="D487" t="s">
        <v>10</v>
      </c>
      <c r="E487">
        <v>63</v>
      </c>
      <c r="F487" s="2">
        <v>9.5875000000000004</v>
      </c>
      <c r="G487">
        <v>0</v>
      </c>
      <c r="H487">
        <v>0</v>
      </c>
      <c r="I487" s="3">
        <v>0.78749999999999998</v>
      </c>
      <c r="J487" s="3">
        <v>1.0247934233387634</v>
      </c>
      <c r="K487" s="5">
        <v>0</v>
      </c>
      <c r="L487">
        <v>0</v>
      </c>
      <c r="M487">
        <v>1</v>
      </c>
      <c r="N487">
        <v>0</v>
      </c>
      <c r="O487">
        <v>0</v>
      </c>
      <c r="P487">
        <v>1</v>
      </c>
      <c r="V487">
        <v>0.11278961936514349</v>
      </c>
      <c r="W487">
        <v>0.17823119021792189</v>
      </c>
      <c r="X487">
        <f t="shared" si="22"/>
        <v>0.11278961936514349</v>
      </c>
      <c r="Y487">
        <f t="shared" si="23"/>
        <v>0.17823119021792189</v>
      </c>
      <c r="Z487">
        <f t="shared" si="21"/>
        <v>0.29102080958306537</v>
      </c>
      <c r="AA487">
        <f>(Table135[[#This Row],[Survived]]-Z488)^2</f>
        <v>0.32175674226447476</v>
      </c>
    </row>
    <row r="488" spans="1:27" x14ac:dyDescent="0.35">
      <c r="A488">
        <v>1</v>
      </c>
      <c r="B488" t="s">
        <v>11</v>
      </c>
      <c r="C488">
        <v>1</v>
      </c>
      <c r="D488" t="s">
        <v>8</v>
      </c>
      <c r="E488">
        <v>25</v>
      </c>
      <c r="F488" s="2">
        <v>91.0792</v>
      </c>
      <c r="G488">
        <v>1</v>
      </c>
      <c r="H488">
        <v>0</v>
      </c>
      <c r="I488" s="3">
        <v>0.3125</v>
      </c>
      <c r="J488" s="3">
        <v>1.9641615374126258</v>
      </c>
      <c r="K488" s="5">
        <v>1</v>
      </c>
      <c r="L488">
        <v>0</v>
      </c>
      <c r="M488">
        <v>1</v>
      </c>
      <c r="N488">
        <v>0</v>
      </c>
      <c r="O488">
        <v>1</v>
      </c>
      <c r="P488">
        <v>1</v>
      </c>
      <c r="V488">
        <v>0.1820315328508999</v>
      </c>
      <c r="W488">
        <v>0.25073241199703666</v>
      </c>
      <c r="X488">
        <f t="shared" si="22"/>
        <v>0.1820315328508999</v>
      </c>
      <c r="Y488">
        <f t="shared" si="23"/>
        <v>0.25073241199703666</v>
      </c>
      <c r="Z488">
        <f t="shared" si="21"/>
        <v>0.43276394484793657</v>
      </c>
      <c r="AA488">
        <f>(Table135[[#This Row],[Survived]]-Z489)^2</f>
        <v>0.43288114585818305</v>
      </c>
    </row>
    <row r="489" spans="1:27" x14ac:dyDescent="0.35">
      <c r="A489">
        <v>0</v>
      </c>
      <c r="B489" t="s">
        <v>9</v>
      </c>
      <c r="C489">
        <v>3</v>
      </c>
      <c r="D489" t="s">
        <v>10</v>
      </c>
      <c r="F489" s="2">
        <v>25.466699999999999</v>
      </c>
      <c r="G489">
        <v>3</v>
      </c>
      <c r="H489">
        <v>1</v>
      </c>
      <c r="I489" s="3">
        <v>0</v>
      </c>
      <c r="J489" s="3">
        <v>1.4226997946774695</v>
      </c>
      <c r="K489" s="5">
        <v>0</v>
      </c>
      <c r="L489">
        <v>0</v>
      </c>
      <c r="M489">
        <v>0</v>
      </c>
      <c r="N489">
        <v>1</v>
      </c>
      <c r="O489">
        <v>0</v>
      </c>
      <c r="P489">
        <v>1</v>
      </c>
      <c r="V489">
        <v>0.1243570334408442</v>
      </c>
      <c r="W489">
        <v>0.21770592864581334</v>
      </c>
      <c r="X489">
        <f t="shared" si="22"/>
        <v>0.1243570334408442</v>
      </c>
      <c r="Y489">
        <f t="shared" si="23"/>
        <v>0.21770592864581334</v>
      </c>
      <c r="Z489">
        <f t="shared" si="21"/>
        <v>0.34206296208665754</v>
      </c>
      <c r="AA489">
        <f>(Table135[[#This Row],[Survived]]-Z490)^2</f>
        <v>0.13114005977977555</v>
      </c>
    </row>
    <row r="490" spans="1:27" x14ac:dyDescent="0.35">
      <c r="A490">
        <v>1</v>
      </c>
      <c r="B490" t="s">
        <v>9</v>
      </c>
      <c r="C490">
        <v>1</v>
      </c>
      <c r="D490" t="s">
        <v>10</v>
      </c>
      <c r="E490">
        <v>35</v>
      </c>
      <c r="F490" s="2">
        <v>90</v>
      </c>
      <c r="G490">
        <v>1</v>
      </c>
      <c r="H490">
        <v>0</v>
      </c>
      <c r="I490" s="3">
        <v>0.4375</v>
      </c>
      <c r="J490" s="3">
        <v>1.9590413923210936</v>
      </c>
      <c r="K490" s="5">
        <v>1</v>
      </c>
      <c r="L490">
        <v>0</v>
      </c>
      <c r="M490">
        <v>1</v>
      </c>
      <c r="N490">
        <v>0</v>
      </c>
      <c r="O490">
        <v>0</v>
      </c>
      <c r="P490">
        <v>1</v>
      </c>
      <c r="V490">
        <v>0.18039898328434245</v>
      </c>
      <c r="W490">
        <v>0.18173367166377949</v>
      </c>
      <c r="X490">
        <f t="shared" si="22"/>
        <v>0.18039898328434245</v>
      </c>
      <c r="Y490">
        <f t="shared" si="23"/>
        <v>0.18173367166377949</v>
      </c>
      <c r="Z490">
        <f t="shared" si="21"/>
        <v>0.36213265494812197</v>
      </c>
      <c r="AA490">
        <f>(Table135[[#This Row],[Survived]]-Z491)^2</f>
        <v>0.32767709523618893</v>
      </c>
    </row>
    <row r="491" spans="1:27" x14ac:dyDescent="0.35">
      <c r="A491">
        <v>0</v>
      </c>
      <c r="B491" t="s">
        <v>11</v>
      </c>
      <c r="C491">
        <v>1</v>
      </c>
      <c r="D491" t="s">
        <v>8</v>
      </c>
      <c r="E491">
        <v>58</v>
      </c>
      <c r="F491" s="2">
        <v>29.7</v>
      </c>
      <c r="G491">
        <v>0</v>
      </c>
      <c r="H491">
        <v>0</v>
      </c>
      <c r="I491" s="3">
        <v>0.72499999999999998</v>
      </c>
      <c r="J491" s="3">
        <v>1.4871383754771865</v>
      </c>
      <c r="K491" s="5">
        <v>1</v>
      </c>
      <c r="L491">
        <v>0</v>
      </c>
      <c r="M491">
        <v>1</v>
      </c>
      <c r="N491">
        <v>0</v>
      </c>
      <c r="O491">
        <v>1</v>
      </c>
      <c r="P491">
        <v>1</v>
      </c>
      <c r="V491">
        <v>0.17817572815899968</v>
      </c>
      <c r="W491">
        <v>0.24939340681345054</v>
      </c>
      <c r="X491">
        <f t="shared" si="22"/>
        <v>0.17817572815899968</v>
      </c>
      <c r="Y491">
        <f t="shared" si="23"/>
        <v>0.24939340681345054</v>
      </c>
      <c r="Z491">
        <f t="shared" si="21"/>
        <v>0.42756913497245019</v>
      </c>
      <c r="AA491">
        <f>(Table135[[#This Row],[Survived]]-Z492)^2</f>
        <v>0.13079224106037496</v>
      </c>
    </row>
    <row r="492" spans="1:27" x14ac:dyDescent="0.35">
      <c r="A492">
        <v>0</v>
      </c>
      <c r="B492" t="s">
        <v>9</v>
      </c>
      <c r="C492">
        <v>3</v>
      </c>
      <c r="D492" t="s">
        <v>8</v>
      </c>
      <c r="E492">
        <v>30</v>
      </c>
      <c r="F492" s="2">
        <v>8.0500000000000007</v>
      </c>
      <c r="G492">
        <v>0</v>
      </c>
      <c r="H492">
        <v>0</v>
      </c>
      <c r="I492" s="3">
        <v>0.375</v>
      </c>
      <c r="J492" s="3">
        <v>0.9566485792052033</v>
      </c>
      <c r="K492" s="5">
        <v>0</v>
      </c>
      <c r="L492">
        <v>0</v>
      </c>
      <c r="M492">
        <v>1</v>
      </c>
      <c r="N492">
        <v>0</v>
      </c>
      <c r="O492">
        <v>1</v>
      </c>
      <c r="P492">
        <v>1</v>
      </c>
      <c r="V492">
        <v>0.11442216893170096</v>
      </c>
      <c r="W492">
        <v>0.24722993055117909</v>
      </c>
      <c r="X492">
        <f t="shared" si="22"/>
        <v>0.11442216893170096</v>
      </c>
      <c r="Y492">
        <f t="shared" si="23"/>
        <v>0.24722993055117909</v>
      </c>
      <c r="Z492">
        <f t="shared" si="21"/>
        <v>0.36165209948288002</v>
      </c>
      <c r="AA492">
        <f>(Table135[[#This Row],[Survived]]-Z493)^2</f>
        <v>0.15266545711533219</v>
      </c>
    </row>
    <row r="493" spans="1:27" x14ac:dyDescent="0.35">
      <c r="A493">
        <v>1</v>
      </c>
      <c r="B493" t="s">
        <v>9</v>
      </c>
      <c r="C493">
        <v>3</v>
      </c>
      <c r="D493" t="s">
        <v>8</v>
      </c>
      <c r="E493">
        <v>9</v>
      </c>
      <c r="F493" s="2">
        <v>15.9</v>
      </c>
      <c r="G493">
        <v>1</v>
      </c>
      <c r="H493">
        <v>1</v>
      </c>
      <c r="I493" s="3">
        <v>0.1125</v>
      </c>
      <c r="J493" s="3">
        <v>1.2278867046136734</v>
      </c>
      <c r="K493" s="5">
        <v>0</v>
      </c>
      <c r="L493">
        <v>0</v>
      </c>
      <c r="M493">
        <v>1</v>
      </c>
      <c r="N493">
        <v>0</v>
      </c>
      <c r="O493">
        <v>1</v>
      </c>
      <c r="P493">
        <v>1</v>
      </c>
      <c r="V493">
        <v>0.11827797362360119</v>
      </c>
      <c r="W493">
        <v>0.27244629886958827</v>
      </c>
      <c r="X493">
        <f t="shared" si="22"/>
        <v>0.11827797362360119</v>
      </c>
      <c r="Y493">
        <f t="shared" si="23"/>
        <v>0.27244629886958827</v>
      </c>
      <c r="Z493">
        <f t="shared" si="21"/>
        <v>0.39072427249318947</v>
      </c>
      <c r="AA493">
        <f>(Table135[[#This Row],[Survived]]-Z494)^2</f>
        <v>0.40088283618905268</v>
      </c>
    </row>
    <row r="494" spans="1:27" x14ac:dyDescent="0.35">
      <c r="A494">
        <v>0</v>
      </c>
      <c r="B494" t="s">
        <v>9</v>
      </c>
      <c r="C494">
        <v>3</v>
      </c>
      <c r="D494" t="s">
        <v>8</v>
      </c>
      <c r="F494" s="2">
        <v>19.966699999999999</v>
      </c>
      <c r="G494">
        <v>1</v>
      </c>
      <c r="H494">
        <v>0</v>
      </c>
      <c r="I494" s="3">
        <v>0</v>
      </c>
      <c r="J494" s="3">
        <v>1.3215300811773341</v>
      </c>
      <c r="K494" s="5">
        <v>0</v>
      </c>
      <c r="L494">
        <v>0</v>
      </c>
      <c r="M494">
        <v>1</v>
      </c>
      <c r="N494">
        <v>0</v>
      </c>
      <c r="O494">
        <v>1</v>
      </c>
      <c r="P494">
        <v>1</v>
      </c>
      <c r="V494">
        <v>0.11827797362360119</v>
      </c>
      <c r="W494">
        <v>0.24856893573476521</v>
      </c>
      <c r="X494">
        <f t="shared" si="22"/>
        <v>0.11827797362360119</v>
      </c>
      <c r="Y494">
        <f t="shared" si="23"/>
        <v>0.24856893573476521</v>
      </c>
      <c r="Z494">
        <f t="shared" si="21"/>
        <v>0.36684690935836639</v>
      </c>
      <c r="AA494">
        <f>(Table135[[#This Row],[Survived]]-Z495)^2</f>
        <v>0.13930246861928319</v>
      </c>
    </row>
    <row r="495" spans="1:27" x14ac:dyDescent="0.35">
      <c r="A495">
        <v>0</v>
      </c>
      <c r="B495" t="s">
        <v>9</v>
      </c>
      <c r="C495">
        <v>3</v>
      </c>
      <c r="D495" t="s">
        <v>8</v>
      </c>
      <c r="E495">
        <v>21</v>
      </c>
      <c r="F495" s="2">
        <v>7.25</v>
      </c>
      <c r="G495">
        <v>0</v>
      </c>
      <c r="H495">
        <v>0</v>
      </c>
      <c r="I495" s="3">
        <v>0.26250000000000001</v>
      </c>
      <c r="J495" s="3">
        <v>0.91645394854992512</v>
      </c>
      <c r="K495" s="5">
        <v>0</v>
      </c>
      <c r="L495">
        <v>0</v>
      </c>
      <c r="M495">
        <v>0</v>
      </c>
      <c r="N495">
        <v>1</v>
      </c>
      <c r="O495">
        <v>1</v>
      </c>
      <c r="P495">
        <v>1</v>
      </c>
      <c r="V495">
        <v>0.11442216893170096</v>
      </c>
      <c r="W495">
        <v>0.25881029029348912</v>
      </c>
      <c r="X495">
        <f t="shared" si="22"/>
        <v>0.11442216893170096</v>
      </c>
      <c r="Y495">
        <f t="shared" si="23"/>
        <v>0.25881029029348912</v>
      </c>
      <c r="Z495">
        <f t="shared" si="21"/>
        <v>0.37323245922519011</v>
      </c>
      <c r="AA495">
        <f>(Table135[[#This Row],[Survived]]-Z496)^2</f>
        <v>0.18281536518108932</v>
      </c>
    </row>
    <row r="496" spans="1:27" x14ac:dyDescent="0.35">
      <c r="A496">
        <v>0</v>
      </c>
      <c r="B496" t="s">
        <v>9</v>
      </c>
      <c r="C496">
        <v>1</v>
      </c>
      <c r="D496" t="s">
        <v>8</v>
      </c>
      <c r="E496">
        <v>55</v>
      </c>
      <c r="F496" s="2">
        <v>30.5</v>
      </c>
      <c r="G496">
        <v>0</v>
      </c>
      <c r="H496">
        <v>0</v>
      </c>
      <c r="I496" s="3">
        <v>0.6875</v>
      </c>
      <c r="J496" s="3">
        <v>1.4983105537896004</v>
      </c>
      <c r="K496" s="5">
        <v>1</v>
      </c>
      <c r="L496">
        <v>0</v>
      </c>
      <c r="M496">
        <v>1</v>
      </c>
      <c r="N496">
        <v>0</v>
      </c>
      <c r="O496">
        <v>1</v>
      </c>
      <c r="P496">
        <v>1</v>
      </c>
      <c r="V496">
        <v>0.17817572815899968</v>
      </c>
      <c r="W496">
        <v>0.24939340681345054</v>
      </c>
      <c r="X496">
        <f t="shared" si="22"/>
        <v>0.17817572815899968</v>
      </c>
      <c r="Y496">
        <f t="shared" si="23"/>
        <v>0.24939340681345054</v>
      </c>
      <c r="Z496">
        <f t="shared" si="21"/>
        <v>0.42756913497245019</v>
      </c>
      <c r="AA496">
        <f>(Table135[[#This Row],[Survived]]-Z497)^2</f>
        <v>0.19285227870822921</v>
      </c>
    </row>
    <row r="497" spans="1:27" x14ac:dyDescent="0.35">
      <c r="A497">
        <v>0</v>
      </c>
      <c r="B497" t="s">
        <v>11</v>
      </c>
      <c r="C497">
        <v>1</v>
      </c>
      <c r="D497" t="s">
        <v>8</v>
      </c>
      <c r="E497">
        <v>71</v>
      </c>
      <c r="F497" s="2">
        <v>49.504199999999997</v>
      </c>
      <c r="G497">
        <v>0</v>
      </c>
      <c r="H497">
        <v>0</v>
      </c>
      <c r="I497" s="3">
        <v>0.88749999999999996</v>
      </c>
      <c r="J497" s="3">
        <v>1.7033274961578131</v>
      </c>
      <c r="K497" s="5">
        <v>1</v>
      </c>
      <c r="L497">
        <v>0</v>
      </c>
      <c r="M497">
        <v>0</v>
      </c>
      <c r="N497">
        <v>1</v>
      </c>
      <c r="O497">
        <v>1</v>
      </c>
      <c r="P497">
        <v>1</v>
      </c>
      <c r="V497">
        <v>0.17817572815899968</v>
      </c>
      <c r="W497">
        <v>0.26097376655576054</v>
      </c>
      <c r="X497">
        <f t="shared" si="22"/>
        <v>0.17817572815899968</v>
      </c>
      <c r="Y497">
        <f t="shared" si="23"/>
        <v>0.26097376655576054</v>
      </c>
      <c r="Z497">
        <f t="shared" si="21"/>
        <v>0.43914949471476022</v>
      </c>
      <c r="AA497">
        <f>(Table135[[#This Row],[Survived]]-Z498)^2</f>
        <v>0.13930246861928319</v>
      </c>
    </row>
    <row r="498" spans="1:27" x14ac:dyDescent="0.35">
      <c r="A498">
        <v>0</v>
      </c>
      <c r="B498" t="s">
        <v>9</v>
      </c>
      <c r="C498">
        <v>3</v>
      </c>
      <c r="D498" t="s">
        <v>8</v>
      </c>
      <c r="E498">
        <v>21</v>
      </c>
      <c r="F498" s="2">
        <v>8.0500000000000007</v>
      </c>
      <c r="G498">
        <v>0</v>
      </c>
      <c r="H498">
        <v>0</v>
      </c>
      <c r="I498" s="3">
        <v>0.26250000000000001</v>
      </c>
      <c r="J498" s="3">
        <v>0.9566485792052033</v>
      </c>
      <c r="K498" s="5">
        <v>0</v>
      </c>
      <c r="L498">
        <v>0</v>
      </c>
      <c r="M498">
        <v>0</v>
      </c>
      <c r="N498">
        <v>1</v>
      </c>
      <c r="O498">
        <v>1</v>
      </c>
      <c r="P498">
        <v>1</v>
      </c>
      <c r="V498">
        <v>0.11442216893170096</v>
      </c>
      <c r="W498">
        <v>0.25881029029348912</v>
      </c>
      <c r="X498">
        <f t="shared" si="22"/>
        <v>0.11442216893170096</v>
      </c>
      <c r="Y498">
        <f t="shared" si="23"/>
        <v>0.25881029029348912</v>
      </c>
      <c r="Z498">
        <f t="shared" si="21"/>
        <v>0.37323245922519011</v>
      </c>
      <c r="AA498">
        <f>(Table135[[#This Row],[Survived]]-Z499)^2</f>
        <v>0.13079224106037496</v>
      </c>
    </row>
    <row r="499" spans="1:27" x14ac:dyDescent="0.35">
      <c r="A499">
        <v>0</v>
      </c>
      <c r="B499" t="s">
        <v>11</v>
      </c>
      <c r="C499">
        <v>3</v>
      </c>
      <c r="D499" t="s">
        <v>8</v>
      </c>
      <c r="F499" s="2">
        <v>14.458299999999999</v>
      </c>
      <c r="G499">
        <v>0</v>
      </c>
      <c r="H499">
        <v>0</v>
      </c>
      <c r="I499" s="3">
        <v>0</v>
      </c>
      <c r="J499" s="3">
        <v>1.1891617314183722</v>
      </c>
      <c r="K499" s="5">
        <v>0</v>
      </c>
      <c r="L499">
        <v>0</v>
      </c>
      <c r="M499">
        <v>1</v>
      </c>
      <c r="N499">
        <v>0</v>
      </c>
      <c r="O499">
        <v>1</v>
      </c>
      <c r="P499">
        <v>1</v>
      </c>
      <c r="V499">
        <v>0.11442216893170096</v>
      </c>
      <c r="W499">
        <v>0.24722993055117909</v>
      </c>
      <c r="X499">
        <f t="shared" si="22"/>
        <v>0.11442216893170096</v>
      </c>
      <c r="Y499">
        <f t="shared" si="23"/>
        <v>0.24722993055117909</v>
      </c>
      <c r="Z499">
        <f t="shared" si="21"/>
        <v>0.36165209948288002</v>
      </c>
      <c r="AA499">
        <f>(Table135[[#This Row],[Survived]]-Z500)^2</f>
        <v>0.13114005977977555</v>
      </c>
    </row>
    <row r="500" spans="1:27" x14ac:dyDescent="0.35">
      <c r="A500">
        <v>1</v>
      </c>
      <c r="B500" t="s">
        <v>11</v>
      </c>
      <c r="C500">
        <v>1</v>
      </c>
      <c r="D500" t="s">
        <v>10</v>
      </c>
      <c r="E500">
        <v>54</v>
      </c>
      <c r="F500" s="2">
        <v>78.2667</v>
      </c>
      <c r="G500">
        <v>1</v>
      </c>
      <c r="H500">
        <v>0</v>
      </c>
      <c r="I500" s="3">
        <v>0.67500000000000004</v>
      </c>
      <c r="J500" s="3">
        <v>1.8990907781931157</v>
      </c>
      <c r="K500" s="5">
        <v>1</v>
      </c>
      <c r="L500">
        <v>0</v>
      </c>
      <c r="M500">
        <v>1</v>
      </c>
      <c r="N500">
        <v>0</v>
      </c>
      <c r="O500">
        <v>0</v>
      </c>
      <c r="P500">
        <v>1</v>
      </c>
      <c r="V500">
        <v>0.18039898328434245</v>
      </c>
      <c r="W500">
        <v>0.18173367166377949</v>
      </c>
      <c r="X500">
        <f t="shared" si="22"/>
        <v>0.18039898328434245</v>
      </c>
      <c r="Y500">
        <f t="shared" si="23"/>
        <v>0.18173367166377949</v>
      </c>
      <c r="Z500">
        <f t="shared" si="21"/>
        <v>0.36213265494812197</v>
      </c>
      <c r="AA500">
        <f>(Table135[[#This Row],[Survived]]-Z501)^2</f>
        <v>0.40748804209461492</v>
      </c>
    </row>
    <row r="501" spans="1:27" x14ac:dyDescent="0.35">
      <c r="A501">
        <v>0</v>
      </c>
      <c r="B501" t="s">
        <v>9</v>
      </c>
      <c r="C501">
        <v>3</v>
      </c>
      <c r="D501" t="s">
        <v>8</v>
      </c>
      <c r="F501" s="2">
        <v>15.1</v>
      </c>
      <c r="G501">
        <v>0</v>
      </c>
      <c r="H501">
        <v>0</v>
      </c>
      <c r="I501" s="3">
        <v>0</v>
      </c>
      <c r="J501" s="3">
        <v>1.2068258760318498</v>
      </c>
      <c r="K501" s="5">
        <v>0</v>
      </c>
      <c r="L501">
        <v>0</v>
      </c>
      <c r="M501">
        <v>1</v>
      </c>
      <c r="N501">
        <v>0</v>
      </c>
      <c r="O501">
        <v>1</v>
      </c>
      <c r="P501">
        <v>1</v>
      </c>
      <c r="V501">
        <v>0.11442216893170096</v>
      </c>
      <c r="W501">
        <v>0.24722993055117909</v>
      </c>
      <c r="X501">
        <f t="shared" si="22"/>
        <v>0.11442216893170096</v>
      </c>
      <c r="Y501">
        <f t="shared" si="23"/>
        <v>0.24722993055117909</v>
      </c>
      <c r="Z501">
        <f t="shared" si="21"/>
        <v>0.36165209948288002</v>
      </c>
      <c r="AA501">
        <f>(Table135[[#This Row],[Survived]]-Z502)^2</f>
        <v>0.16800766528155997</v>
      </c>
    </row>
    <row r="502" spans="1:27" x14ac:dyDescent="0.35">
      <c r="A502">
        <v>0</v>
      </c>
      <c r="B502" t="s">
        <v>9</v>
      </c>
      <c r="C502">
        <v>1</v>
      </c>
      <c r="D502" t="s">
        <v>10</v>
      </c>
      <c r="E502">
        <v>25</v>
      </c>
      <c r="F502" s="2">
        <v>151.55000000000001</v>
      </c>
      <c r="G502">
        <v>1</v>
      </c>
      <c r="H502">
        <v>2</v>
      </c>
      <c r="I502" s="3">
        <v>0.3125</v>
      </c>
      <c r="J502" s="3">
        <v>2.1834122119784261</v>
      </c>
      <c r="K502" s="5">
        <v>1</v>
      </c>
      <c r="L502">
        <v>0</v>
      </c>
      <c r="M502">
        <v>1</v>
      </c>
      <c r="N502">
        <v>0</v>
      </c>
      <c r="O502">
        <v>0</v>
      </c>
      <c r="P502">
        <v>1</v>
      </c>
      <c r="V502">
        <v>0.18039898328434245</v>
      </c>
      <c r="W502">
        <v>0.22948839793342565</v>
      </c>
      <c r="X502">
        <f t="shared" si="22"/>
        <v>0.18039898328434245</v>
      </c>
      <c r="Y502">
        <f t="shared" si="23"/>
        <v>0.22948839793342565</v>
      </c>
      <c r="Z502">
        <f t="shared" si="21"/>
        <v>0.40988738121776813</v>
      </c>
      <c r="AA502">
        <f>(Table135[[#This Row],[Survived]]-Z503)^2</f>
        <v>7.1869105573444517E-2</v>
      </c>
    </row>
    <row r="503" spans="1:27" x14ac:dyDescent="0.35">
      <c r="A503">
        <v>0</v>
      </c>
      <c r="B503" t="s">
        <v>9</v>
      </c>
      <c r="C503">
        <v>3</v>
      </c>
      <c r="D503" t="s">
        <v>8</v>
      </c>
      <c r="E503">
        <v>24</v>
      </c>
      <c r="F503" s="2">
        <v>7.7957999999999998</v>
      </c>
      <c r="G503">
        <v>0</v>
      </c>
      <c r="H503">
        <v>0</v>
      </c>
      <c r="I503" s="3">
        <v>0.3</v>
      </c>
      <c r="J503" s="3">
        <v>0.94427534575879857</v>
      </c>
      <c r="K503" s="5">
        <v>0</v>
      </c>
      <c r="L503">
        <v>0</v>
      </c>
      <c r="M503">
        <v>0</v>
      </c>
      <c r="N503">
        <v>0</v>
      </c>
      <c r="O503">
        <v>1</v>
      </c>
      <c r="P503">
        <v>1</v>
      </c>
      <c r="V503">
        <v>0.11442216893170096</v>
      </c>
      <c r="W503">
        <v>0.15366197004978471</v>
      </c>
      <c r="X503">
        <f t="shared" si="22"/>
        <v>0.11442216893170096</v>
      </c>
      <c r="Y503">
        <f t="shared" si="23"/>
        <v>0.15366197004978471</v>
      </c>
      <c r="Z503">
        <f t="shared" si="21"/>
        <v>0.26808413898148564</v>
      </c>
      <c r="AA503">
        <f>(Table135[[#This Row],[Survived]]-Z504)^2</f>
        <v>7.1869105573444517E-2</v>
      </c>
    </row>
    <row r="504" spans="1:27" x14ac:dyDescent="0.35">
      <c r="A504">
        <v>0</v>
      </c>
      <c r="B504" t="s">
        <v>9</v>
      </c>
      <c r="C504">
        <v>3</v>
      </c>
      <c r="D504" t="s">
        <v>8</v>
      </c>
      <c r="E504">
        <v>17</v>
      </c>
      <c r="F504" s="2">
        <v>8.6624999999999996</v>
      </c>
      <c r="G504">
        <v>0</v>
      </c>
      <c r="H504">
        <v>0</v>
      </c>
      <c r="I504" s="3">
        <v>0.21249999999999999</v>
      </c>
      <c r="J504" s="3">
        <v>0.98508950692638131</v>
      </c>
      <c r="K504" s="5">
        <v>0</v>
      </c>
      <c r="L504">
        <v>0</v>
      </c>
      <c r="M504">
        <v>0</v>
      </c>
      <c r="N504">
        <v>0</v>
      </c>
      <c r="O504">
        <v>1</v>
      </c>
      <c r="P504">
        <v>1</v>
      </c>
      <c r="V504">
        <v>0.11442216893170096</v>
      </c>
      <c r="W504">
        <v>0.15366197004978471</v>
      </c>
      <c r="X504">
        <f t="shared" si="22"/>
        <v>0.11442216893170096</v>
      </c>
      <c r="Y504">
        <f t="shared" si="23"/>
        <v>0.15366197004978471</v>
      </c>
      <c r="Z504">
        <f t="shared" si="21"/>
        <v>0.26808413898148564</v>
      </c>
      <c r="AA504">
        <f>(Table135[[#This Row],[Survived]]-Z505)^2</f>
        <v>8.4693111610382787E-2</v>
      </c>
    </row>
    <row r="505" spans="1:27" x14ac:dyDescent="0.35">
      <c r="A505">
        <v>0</v>
      </c>
      <c r="B505" t="s">
        <v>12</v>
      </c>
      <c r="C505">
        <v>3</v>
      </c>
      <c r="D505" t="s">
        <v>10</v>
      </c>
      <c r="E505">
        <v>21</v>
      </c>
      <c r="F505" s="2">
        <v>7.75</v>
      </c>
      <c r="G505">
        <v>0</v>
      </c>
      <c r="H505">
        <v>0</v>
      </c>
      <c r="I505" s="3">
        <v>0.26250000000000001</v>
      </c>
      <c r="J505" s="3">
        <v>0.94200805302231327</v>
      </c>
      <c r="K505" s="5">
        <v>0</v>
      </c>
      <c r="L505">
        <v>0</v>
      </c>
      <c r="M505">
        <v>1</v>
      </c>
      <c r="N505">
        <v>0</v>
      </c>
      <c r="O505">
        <v>0</v>
      </c>
      <c r="P505">
        <v>1</v>
      </c>
      <c r="V505">
        <v>0.11278961936514349</v>
      </c>
      <c r="W505">
        <v>0.17823119021792189</v>
      </c>
      <c r="X505">
        <f t="shared" si="22"/>
        <v>0.11278961936514349</v>
      </c>
      <c r="Y505">
        <f t="shared" si="23"/>
        <v>0.17823119021792189</v>
      </c>
      <c r="Z505">
        <f t="shared" si="21"/>
        <v>0.29102080958306537</v>
      </c>
      <c r="AA505">
        <f>(Table135[[#This Row],[Survived]]-Z506)^2</f>
        <v>8.4693111610382787E-2</v>
      </c>
    </row>
    <row r="506" spans="1:27" x14ac:dyDescent="0.35">
      <c r="A506">
        <v>0</v>
      </c>
      <c r="B506" t="s">
        <v>12</v>
      </c>
      <c r="C506">
        <v>3</v>
      </c>
      <c r="D506" t="s">
        <v>10</v>
      </c>
      <c r="F506" s="2">
        <v>7.6292</v>
      </c>
      <c r="G506">
        <v>0</v>
      </c>
      <c r="H506">
        <v>0</v>
      </c>
      <c r="I506" s="3">
        <v>0</v>
      </c>
      <c r="J506" s="3">
        <v>0.93597053480094117</v>
      </c>
      <c r="K506" s="5">
        <v>0</v>
      </c>
      <c r="L506">
        <v>0</v>
      </c>
      <c r="M506">
        <v>1</v>
      </c>
      <c r="N506">
        <v>0</v>
      </c>
      <c r="O506">
        <v>0</v>
      </c>
      <c r="P506">
        <v>1</v>
      </c>
      <c r="V506">
        <v>0.11278961936514349</v>
      </c>
      <c r="W506">
        <v>0.17823119021792189</v>
      </c>
      <c r="X506">
        <f t="shared" si="22"/>
        <v>0.11278961936514349</v>
      </c>
      <c r="Y506">
        <f t="shared" si="23"/>
        <v>0.17823119021792189</v>
      </c>
      <c r="Z506">
        <f t="shared" si="21"/>
        <v>0.29102080958306537</v>
      </c>
      <c r="AA506">
        <f>(Table135[[#This Row],[Survived]]-Z507)^2</f>
        <v>9.1567467677084513E-2</v>
      </c>
    </row>
    <row r="507" spans="1:27" x14ac:dyDescent="0.35">
      <c r="A507">
        <v>0</v>
      </c>
      <c r="B507" t="s">
        <v>9</v>
      </c>
      <c r="C507">
        <v>3</v>
      </c>
      <c r="D507" t="s">
        <v>10</v>
      </c>
      <c r="E507">
        <v>37</v>
      </c>
      <c r="F507" s="2">
        <v>9.5875000000000004</v>
      </c>
      <c r="G507">
        <v>0</v>
      </c>
      <c r="H507">
        <v>0</v>
      </c>
      <c r="I507" s="3">
        <v>0.46250000000000002</v>
      </c>
      <c r="J507" s="3">
        <v>1.0247934233387634</v>
      </c>
      <c r="K507" s="5">
        <v>0</v>
      </c>
      <c r="L507">
        <v>0</v>
      </c>
      <c r="M507">
        <v>0</v>
      </c>
      <c r="N507">
        <v>1</v>
      </c>
      <c r="O507">
        <v>0</v>
      </c>
      <c r="P507">
        <v>1</v>
      </c>
      <c r="V507">
        <v>0.11278961936514349</v>
      </c>
      <c r="W507">
        <v>0.18981154996023192</v>
      </c>
      <c r="X507">
        <f t="shared" si="22"/>
        <v>0.11278961936514349</v>
      </c>
      <c r="Y507">
        <f t="shared" si="23"/>
        <v>0.18981154996023192</v>
      </c>
      <c r="Z507">
        <f t="shared" si="21"/>
        <v>0.3026011693253754</v>
      </c>
      <c r="AA507">
        <f>(Table135[[#This Row],[Survived]]-Z508)^2</f>
        <v>0.1274046252450968</v>
      </c>
    </row>
    <row r="508" spans="1:27" x14ac:dyDescent="0.35">
      <c r="A508">
        <v>1</v>
      </c>
      <c r="B508" t="s">
        <v>9</v>
      </c>
      <c r="C508">
        <v>1</v>
      </c>
      <c r="D508" t="s">
        <v>10</v>
      </c>
      <c r="E508">
        <v>16</v>
      </c>
      <c r="F508" s="2">
        <v>86.5</v>
      </c>
      <c r="G508">
        <v>0</v>
      </c>
      <c r="H508">
        <v>0</v>
      </c>
      <c r="I508" s="3">
        <v>0.2</v>
      </c>
      <c r="J508" s="3">
        <v>1.9420080530223132</v>
      </c>
      <c r="K508" s="5">
        <v>1</v>
      </c>
      <c r="L508">
        <v>0</v>
      </c>
      <c r="M508">
        <v>1</v>
      </c>
      <c r="N508">
        <v>0</v>
      </c>
      <c r="O508">
        <v>0</v>
      </c>
      <c r="P508">
        <v>1</v>
      </c>
      <c r="V508">
        <v>0.1765431785924422</v>
      </c>
      <c r="W508">
        <v>0.18039466648019337</v>
      </c>
      <c r="X508">
        <f t="shared" si="22"/>
        <v>0.1765431785924422</v>
      </c>
      <c r="Y508">
        <f t="shared" si="23"/>
        <v>0.18039466648019337</v>
      </c>
      <c r="Z508">
        <f t="shared" si="21"/>
        <v>0.3569378450726356</v>
      </c>
      <c r="AA508">
        <f>(Table135[[#This Row],[Survived]]-Z509)^2</f>
        <v>0.32175674226447476</v>
      </c>
    </row>
    <row r="509" spans="1:27" x14ac:dyDescent="0.35">
      <c r="A509">
        <v>0</v>
      </c>
      <c r="B509" t="s">
        <v>11</v>
      </c>
      <c r="C509">
        <v>1</v>
      </c>
      <c r="D509" t="s">
        <v>8</v>
      </c>
      <c r="E509">
        <v>18</v>
      </c>
      <c r="F509" s="2">
        <v>108.9</v>
      </c>
      <c r="G509">
        <v>1</v>
      </c>
      <c r="H509">
        <v>0</v>
      </c>
      <c r="I509" s="3">
        <v>0.22500000000000001</v>
      </c>
      <c r="J509" s="3">
        <v>2.0409976924234905</v>
      </c>
      <c r="K509" s="5">
        <v>1</v>
      </c>
      <c r="L509">
        <v>0</v>
      </c>
      <c r="M509">
        <v>1</v>
      </c>
      <c r="N509">
        <v>0</v>
      </c>
      <c r="O509">
        <v>1</v>
      </c>
      <c r="P509">
        <v>1</v>
      </c>
      <c r="V509">
        <v>0.1820315328508999</v>
      </c>
      <c r="W509">
        <v>0.25073241199703666</v>
      </c>
      <c r="X509">
        <f t="shared" si="22"/>
        <v>0.1820315328508999</v>
      </c>
      <c r="Y509">
        <f t="shared" si="23"/>
        <v>0.25073241199703666</v>
      </c>
      <c r="Z509">
        <f t="shared" si="21"/>
        <v>0.43276394484793657</v>
      </c>
      <c r="AA509">
        <f>(Table135[[#This Row],[Survived]]-Z510)^2</f>
        <v>0.11476886369229188</v>
      </c>
    </row>
    <row r="510" spans="1:27" x14ac:dyDescent="0.35">
      <c r="A510">
        <v>1</v>
      </c>
      <c r="B510" t="s">
        <v>9</v>
      </c>
      <c r="C510">
        <v>2</v>
      </c>
      <c r="D510" t="s">
        <v>10</v>
      </c>
      <c r="E510">
        <v>33</v>
      </c>
      <c r="F510" s="2">
        <v>26</v>
      </c>
      <c r="G510">
        <v>0</v>
      </c>
      <c r="H510">
        <v>2</v>
      </c>
      <c r="I510" s="3">
        <v>0.41249999999999998</v>
      </c>
      <c r="J510" s="3">
        <v>1.4313637641589874</v>
      </c>
      <c r="K510" s="5">
        <v>0</v>
      </c>
      <c r="L510">
        <v>1</v>
      </c>
      <c r="M510">
        <v>1</v>
      </c>
      <c r="N510">
        <v>0</v>
      </c>
      <c r="O510">
        <v>0</v>
      </c>
      <c r="P510">
        <v>1</v>
      </c>
      <c r="V510">
        <v>0.11278961936514349</v>
      </c>
      <c r="W510">
        <v>0.22598591648756808</v>
      </c>
      <c r="X510">
        <f t="shared" si="22"/>
        <v>0.11278961936514349</v>
      </c>
      <c r="Y510">
        <f t="shared" si="23"/>
        <v>0.22598591648756808</v>
      </c>
      <c r="Z510">
        <f t="shared" si="21"/>
        <v>0.33877553585271158</v>
      </c>
      <c r="AA510">
        <f>(Table135[[#This Row],[Survived]]-Z511)^2</f>
        <v>0.32767709523618893</v>
      </c>
    </row>
    <row r="511" spans="1:27" x14ac:dyDescent="0.35">
      <c r="A511">
        <v>1</v>
      </c>
      <c r="B511" t="s">
        <v>9</v>
      </c>
      <c r="C511">
        <v>1</v>
      </c>
      <c r="D511" t="s">
        <v>8</v>
      </c>
      <c r="F511" s="2">
        <v>26.55</v>
      </c>
      <c r="G511">
        <v>0</v>
      </c>
      <c r="H511">
        <v>0</v>
      </c>
      <c r="I511" s="3">
        <v>0</v>
      </c>
      <c r="J511" s="3">
        <v>1.4401216031878039</v>
      </c>
      <c r="K511" s="5">
        <v>1</v>
      </c>
      <c r="L511">
        <v>0</v>
      </c>
      <c r="M511">
        <v>1</v>
      </c>
      <c r="N511">
        <v>0</v>
      </c>
      <c r="O511">
        <v>1</v>
      </c>
      <c r="P511">
        <v>1</v>
      </c>
      <c r="V511">
        <v>0.17817572815899968</v>
      </c>
      <c r="W511">
        <v>0.24939340681345054</v>
      </c>
      <c r="X511">
        <f t="shared" si="22"/>
        <v>0.17817572815899968</v>
      </c>
      <c r="Y511">
        <f t="shared" si="23"/>
        <v>0.24939340681345054</v>
      </c>
      <c r="Z511">
        <f t="shared" si="21"/>
        <v>0.42756913497245019</v>
      </c>
      <c r="AA511">
        <f>(Table135[[#This Row],[Survived]]-Z512)^2</f>
        <v>0.53570082761047322</v>
      </c>
    </row>
    <row r="512" spans="1:27" x14ac:dyDescent="0.35">
      <c r="A512">
        <v>0</v>
      </c>
      <c r="B512" t="s">
        <v>9</v>
      </c>
      <c r="C512">
        <v>3</v>
      </c>
      <c r="D512" t="s">
        <v>8</v>
      </c>
      <c r="E512">
        <v>28</v>
      </c>
      <c r="F512" s="2">
        <v>22.524999999999999</v>
      </c>
      <c r="G512">
        <v>0</v>
      </c>
      <c r="H512">
        <v>0</v>
      </c>
      <c r="I512" s="3">
        <v>0.35</v>
      </c>
      <c r="J512" s="3">
        <v>1.3715296320992945</v>
      </c>
      <c r="K512" s="5">
        <v>0</v>
      </c>
      <c r="L512">
        <v>0</v>
      </c>
      <c r="M512">
        <v>0</v>
      </c>
      <c r="N512">
        <v>0</v>
      </c>
      <c r="O512">
        <v>1</v>
      </c>
      <c r="P512">
        <v>1</v>
      </c>
      <c r="V512">
        <v>0.11442216893170096</v>
      </c>
      <c r="W512">
        <v>0.15366197004978471</v>
      </c>
      <c r="X512">
        <f t="shared" si="22"/>
        <v>0.11442216893170096</v>
      </c>
      <c r="Y512">
        <f t="shared" si="23"/>
        <v>0.15366197004978471</v>
      </c>
      <c r="Z512">
        <f t="shared" si="21"/>
        <v>0.26808413898148564</v>
      </c>
      <c r="AA512">
        <f>(Table135[[#This Row],[Survived]]-Z513)^2</f>
        <v>0.13079224106037496</v>
      </c>
    </row>
    <row r="513" spans="1:27" x14ac:dyDescent="0.35">
      <c r="A513">
        <v>1</v>
      </c>
      <c r="B513" t="s">
        <v>9</v>
      </c>
      <c r="C513">
        <v>3</v>
      </c>
      <c r="D513" t="s">
        <v>8</v>
      </c>
      <c r="E513">
        <v>26</v>
      </c>
      <c r="F513" s="2">
        <v>56.495800000000003</v>
      </c>
      <c r="G513">
        <v>0</v>
      </c>
      <c r="H513">
        <v>0</v>
      </c>
      <c r="I513" s="3">
        <v>0.32500000000000001</v>
      </c>
      <c r="J513" s="3">
        <v>1.7596361211514699</v>
      </c>
      <c r="K513" s="5">
        <v>0</v>
      </c>
      <c r="L513">
        <v>0</v>
      </c>
      <c r="M513">
        <v>1</v>
      </c>
      <c r="N513">
        <v>0</v>
      </c>
      <c r="O513">
        <v>1</v>
      </c>
      <c r="P513">
        <v>1</v>
      </c>
      <c r="V513">
        <v>0.11442216893170096</v>
      </c>
      <c r="W513">
        <v>0.24722993055117909</v>
      </c>
      <c r="X513">
        <f t="shared" si="22"/>
        <v>0.11442216893170096</v>
      </c>
      <c r="Y513">
        <f t="shared" si="23"/>
        <v>0.24722993055117909</v>
      </c>
      <c r="Z513">
        <f t="shared" si="21"/>
        <v>0.36165209948288002</v>
      </c>
      <c r="AA513">
        <f>(Table135[[#This Row],[Survived]]-Z514)^2</f>
        <v>0.40748804209461492</v>
      </c>
    </row>
    <row r="514" spans="1:27" x14ac:dyDescent="0.35">
      <c r="A514">
        <v>1</v>
      </c>
      <c r="B514" t="s">
        <v>12</v>
      </c>
      <c r="C514">
        <v>3</v>
      </c>
      <c r="D514" t="s">
        <v>8</v>
      </c>
      <c r="E514">
        <v>29</v>
      </c>
      <c r="F514" s="2">
        <v>7.75</v>
      </c>
      <c r="G514">
        <v>0</v>
      </c>
      <c r="H514">
        <v>0</v>
      </c>
      <c r="I514" s="3">
        <v>0.36249999999999999</v>
      </c>
      <c r="J514" s="3">
        <v>0.94200805302231327</v>
      </c>
      <c r="K514" s="5">
        <v>0</v>
      </c>
      <c r="L514">
        <v>0</v>
      </c>
      <c r="M514">
        <v>1</v>
      </c>
      <c r="N514">
        <v>0</v>
      </c>
      <c r="O514">
        <v>1</v>
      </c>
      <c r="P514">
        <v>1</v>
      </c>
      <c r="V514">
        <v>0.11442216893170096</v>
      </c>
      <c r="W514">
        <v>0.24722993055117909</v>
      </c>
      <c r="X514">
        <f t="shared" si="22"/>
        <v>0.11442216893170096</v>
      </c>
      <c r="Y514">
        <f t="shared" si="23"/>
        <v>0.24722993055117909</v>
      </c>
      <c r="Z514">
        <f t="shared" si="21"/>
        <v>0.36165209948288002</v>
      </c>
      <c r="AA514">
        <f>(Table135[[#This Row],[Survived]]-Z515)^2</f>
        <v>0.39283755016890298</v>
      </c>
    </row>
    <row r="515" spans="1:27" x14ac:dyDescent="0.35">
      <c r="A515">
        <v>0</v>
      </c>
      <c r="B515" t="s">
        <v>9</v>
      </c>
      <c r="C515">
        <v>3</v>
      </c>
      <c r="D515" t="s">
        <v>8</v>
      </c>
      <c r="F515" s="2">
        <v>8.0500000000000007</v>
      </c>
      <c r="G515">
        <v>0</v>
      </c>
      <c r="H515">
        <v>0</v>
      </c>
      <c r="I515" s="3">
        <v>0</v>
      </c>
      <c r="J515" s="3">
        <v>0.9566485792052033</v>
      </c>
      <c r="K515" s="5">
        <v>0</v>
      </c>
      <c r="L515">
        <v>0</v>
      </c>
      <c r="M515">
        <v>0</v>
      </c>
      <c r="N515">
        <v>1</v>
      </c>
      <c r="O515">
        <v>1</v>
      </c>
      <c r="P515">
        <v>1</v>
      </c>
      <c r="V515">
        <v>0.11442216893170096</v>
      </c>
      <c r="W515">
        <v>0.25881029029348912</v>
      </c>
      <c r="X515">
        <f t="shared" si="22"/>
        <v>0.11442216893170096</v>
      </c>
      <c r="Y515">
        <f t="shared" si="23"/>
        <v>0.25881029029348912</v>
      </c>
      <c r="Z515">
        <f t="shared" si="21"/>
        <v>0.37323245922519011</v>
      </c>
      <c r="AA515">
        <f>(Table135[[#This Row],[Survived]]-Z516)^2</f>
        <v>0.18281536518108932</v>
      </c>
    </row>
    <row r="516" spans="1:27" x14ac:dyDescent="0.35">
      <c r="A516">
        <v>1</v>
      </c>
      <c r="B516" t="s">
        <v>9</v>
      </c>
      <c r="C516">
        <v>1</v>
      </c>
      <c r="D516" t="s">
        <v>8</v>
      </c>
      <c r="E516">
        <v>36</v>
      </c>
      <c r="F516" s="2">
        <v>26.287500000000001</v>
      </c>
      <c r="G516">
        <v>0</v>
      </c>
      <c r="H516">
        <v>0</v>
      </c>
      <c r="I516" s="3">
        <v>0.45</v>
      </c>
      <c r="J516" s="3">
        <v>1.4359637487171957</v>
      </c>
      <c r="K516" s="5">
        <v>1</v>
      </c>
      <c r="L516">
        <v>0</v>
      </c>
      <c r="M516">
        <v>1</v>
      </c>
      <c r="N516">
        <v>0</v>
      </c>
      <c r="O516">
        <v>1</v>
      </c>
      <c r="P516">
        <v>1</v>
      </c>
      <c r="V516">
        <v>0.17817572815899968</v>
      </c>
      <c r="W516">
        <v>0.24939340681345054</v>
      </c>
      <c r="X516">
        <f t="shared" si="22"/>
        <v>0.17817572815899968</v>
      </c>
      <c r="Y516">
        <f t="shared" si="23"/>
        <v>0.24939340681345054</v>
      </c>
      <c r="Z516">
        <f t="shared" si="21"/>
        <v>0.42756913497245019</v>
      </c>
      <c r="AA516">
        <f>(Table135[[#This Row],[Survived]]-Z517)^2</f>
        <v>0.40687474988353162</v>
      </c>
    </row>
    <row r="517" spans="1:27" x14ac:dyDescent="0.35">
      <c r="A517">
        <v>1</v>
      </c>
      <c r="B517" t="s">
        <v>11</v>
      </c>
      <c r="C517">
        <v>1</v>
      </c>
      <c r="D517" t="s">
        <v>10</v>
      </c>
      <c r="E517">
        <v>54</v>
      </c>
      <c r="F517" s="2">
        <v>59.4</v>
      </c>
      <c r="G517">
        <v>1</v>
      </c>
      <c r="H517">
        <v>0</v>
      </c>
      <c r="I517" s="3">
        <v>0.67500000000000004</v>
      </c>
      <c r="J517" s="3">
        <v>1.7810369386211318</v>
      </c>
      <c r="K517" s="5">
        <v>1</v>
      </c>
      <c r="L517">
        <v>0</v>
      </c>
      <c r="M517">
        <v>1</v>
      </c>
      <c r="N517">
        <v>0</v>
      </c>
      <c r="O517">
        <v>0</v>
      </c>
      <c r="P517">
        <v>1</v>
      </c>
      <c r="V517">
        <v>0.18039898328434245</v>
      </c>
      <c r="W517">
        <v>0.18173367166377949</v>
      </c>
      <c r="X517">
        <f t="shared" si="22"/>
        <v>0.18039898328434245</v>
      </c>
      <c r="Y517">
        <f t="shared" si="23"/>
        <v>0.18173367166377949</v>
      </c>
      <c r="Z517">
        <f t="shared" ref="Z517:Z580" si="24">X517+Y517</f>
        <v>0.36213265494812197</v>
      </c>
      <c r="AA517">
        <f>(Table135[[#This Row],[Survived]]-Z518)^2</f>
        <v>0.40748804209461492</v>
      </c>
    </row>
    <row r="518" spans="1:27" x14ac:dyDescent="0.35">
      <c r="A518">
        <v>0</v>
      </c>
      <c r="B518" t="s">
        <v>9</v>
      </c>
      <c r="C518">
        <v>3</v>
      </c>
      <c r="D518" t="s">
        <v>8</v>
      </c>
      <c r="E518">
        <v>24</v>
      </c>
      <c r="F518" s="2">
        <v>7.4958</v>
      </c>
      <c r="G518">
        <v>0</v>
      </c>
      <c r="H518">
        <v>0</v>
      </c>
      <c r="I518" s="3">
        <v>0.3</v>
      </c>
      <c r="J518" s="3">
        <v>0.92920428011230582</v>
      </c>
      <c r="K518" s="5">
        <v>0</v>
      </c>
      <c r="L518">
        <v>0</v>
      </c>
      <c r="M518">
        <v>1</v>
      </c>
      <c r="N518">
        <v>0</v>
      </c>
      <c r="O518">
        <v>1</v>
      </c>
      <c r="P518">
        <v>1</v>
      </c>
      <c r="V518">
        <v>0.11442216893170096</v>
      </c>
      <c r="W518">
        <v>0.24722993055117909</v>
      </c>
      <c r="X518">
        <f t="shared" ref="X518:X581" si="25">IF(V518&lt;0,0,V518)</f>
        <v>0.11442216893170096</v>
      </c>
      <c r="Y518">
        <f t="shared" ref="Y518:Y581" si="26">IF(W518&lt;0,0,W518)</f>
        <v>0.24722993055117909</v>
      </c>
      <c r="Z518">
        <f t="shared" si="24"/>
        <v>0.36165209948288002</v>
      </c>
      <c r="AA518">
        <f>(Table135[[#This Row],[Survived]]-Z519)^2</f>
        <v>0.1115567845480447</v>
      </c>
    </row>
    <row r="519" spans="1:27" x14ac:dyDescent="0.35">
      <c r="A519">
        <v>0</v>
      </c>
      <c r="B519" t="s">
        <v>9</v>
      </c>
      <c r="C519">
        <v>1</v>
      </c>
      <c r="D519" t="s">
        <v>8</v>
      </c>
      <c r="E519">
        <v>47</v>
      </c>
      <c r="F519" s="2">
        <v>34.020800000000001</v>
      </c>
      <c r="G519">
        <v>0</v>
      </c>
      <c r="H519">
        <v>0</v>
      </c>
      <c r="I519" s="3">
        <v>0.58750000000000002</v>
      </c>
      <c r="J519" s="3">
        <v>1.544326062695947</v>
      </c>
      <c r="K519" s="5">
        <v>1</v>
      </c>
      <c r="L519">
        <v>0</v>
      </c>
      <c r="M519">
        <v>0</v>
      </c>
      <c r="N519">
        <v>0</v>
      </c>
      <c r="O519">
        <v>1</v>
      </c>
      <c r="P519">
        <v>1</v>
      </c>
      <c r="V519">
        <v>0.17817572815899968</v>
      </c>
      <c r="W519">
        <v>0.15582544631205619</v>
      </c>
      <c r="X519">
        <f t="shared" si="25"/>
        <v>0.17817572815899968</v>
      </c>
      <c r="Y519">
        <f t="shared" si="26"/>
        <v>0.15582544631205619</v>
      </c>
      <c r="Z519">
        <f t="shared" si="24"/>
        <v>0.33400117447105587</v>
      </c>
      <c r="AA519">
        <f>(Table135[[#This Row],[Survived]]-Z520)^2</f>
        <v>8.4693111610382787E-2</v>
      </c>
    </row>
    <row r="520" spans="1:27" x14ac:dyDescent="0.35">
      <c r="A520">
        <v>1</v>
      </c>
      <c r="B520" t="s">
        <v>9</v>
      </c>
      <c r="C520">
        <v>2</v>
      </c>
      <c r="D520" t="s">
        <v>10</v>
      </c>
      <c r="E520">
        <v>34</v>
      </c>
      <c r="F520" s="2">
        <v>10.5</v>
      </c>
      <c r="G520">
        <v>0</v>
      </c>
      <c r="H520">
        <v>0</v>
      </c>
      <c r="I520" s="3">
        <v>0.42499999999999999</v>
      </c>
      <c r="J520" s="3">
        <v>1.0606978403536116</v>
      </c>
      <c r="K520" s="5">
        <v>0</v>
      </c>
      <c r="L520">
        <v>1</v>
      </c>
      <c r="M520">
        <v>1</v>
      </c>
      <c r="N520">
        <v>0</v>
      </c>
      <c r="O520">
        <v>0</v>
      </c>
      <c r="P520">
        <v>1</v>
      </c>
      <c r="V520">
        <v>0.11278961936514349</v>
      </c>
      <c r="W520">
        <v>0.17823119021792189</v>
      </c>
      <c r="X520">
        <f t="shared" si="25"/>
        <v>0.11278961936514349</v>
      </c>
      <c r="Y520">
        <f t="shared" si="26"/>
        <v>0.17823119021792189</v>
      </c>
      <c r="Z520">
        <f t="shared" si="24"/>
        <v>0.29102080958306537</v>
      </c>
      <c r="AA520">
        <f>(Table135[[#This Row],[Survived]]-Z521)^2</f>
        <v>0.40748804209461492</v>
      </c>
    </row>
    <row r="521" spans="1:27" x14ac:dyDescent="0.35">
      <c r="A521">
        <v>0</v>
      </c>
      <c r="B521" t="s">
        <v>12</v>
      </c>
      <c r="C521">
        <v>3</v>
      </c>
      <c r="D521" t="s">
        <v>8</v>
      </c>
      <c r="F521" s="2">
        <v>24.15</v>
      </c>
      <c r="G521">
        <v>0</v>
      </c>
      <c r="H521">
        <v>0</v>
      </c>
      <c r="I521" s="3">
        <v>0</v>
      </c>
      <c r="J521" s="3">
        <v>1.4005379893919461</v>
      </c>
      <c r="K521" s="5">
        <v>0</v>
      </c>
      <c r="L521">
        <v>0</v>
      </c>
      <c r="M521">
        <v>1</v>
      </c>
      <c r="N521">
        <v>0</v>
      </c>
      <c r="O521">
        <v>1</v>
      </c>
      <c r="P521">
        <v>1</v>
      </c>
      <c r="V521">
        <v>0.11442216893170096</v>
      </c>
      <c r="W521">
        <v>0.24722993055117909</v>
      </c>
      <c r="X521">
        <f t="shared" si="25"/>
        <v>0.11442216893170096</v>
      </c>
      <c r="Y521">
        <f t="shared" si="26"/>
        <v>0.24722993055117909</v>
      </c>
      <c r="Z521">
        <f t="shared" si="24"/>
        <v>0.36165209948288002</v>
      </c>
      <c r="AA521">
        <f>(Table135[[#This Row],[Survived]]-Z522)^2</f>
        <v>8.774369321121353E-2</v>
      </c>
    </row>
    <row r="522" spans="1:27" x14ac:dyDescent="0.35">
      <c r="A522">
        <v>1</v>
      </c>
      <c r="B522" t="s">
        <v>9</v>
      </c>
      <c r="C522">
        <v>2</v>
      </c>
      <c r="D522" t="s">
        <v>10</v>
      </c>
      <c r="E522">
        <v>36</v>
      </c>
      <c r="F522" s="2">
        <v>26</v>
      </c>
      <c r="G522">
        <v>1</v>
      </c>
      <c r="H522">
        <v>0</v>
      </c>
      <c r="I522" s="3">
        <v>0.45</v>
      </c>
      <c r="J522" s="3">
        <v>1.4313637641589874</v>
      </c>
      <c r="K522" s="5">
        <v>0</v>
      </c>
      <c r="L522">
        <v>1</v>
      </c>
      <c r="M522">
        <v>1</v>
      </c>
      <c r="N522">
        <v>0</v>
      </c>
      <c r="O522">
        <v>0</v>
      </c>
      <c r="P522">
        <v>1</v>
      </c>
      <c r="V522">
        <v>0.11664542405704373</v>
      </c>
      <c r="W522">
        <v>0.17957019540150801</v>
      </c>
      <c r="X522">
        <f t="shared" si="25"/>
        <v>0.11664542405704373</v>
      </c>
      <c r="Y522">
        <f t="shared" si="26"/>
        <v>0.17957019540150801</v>
      </c>
      <c r="Z522">
        <f t="shared" si="24"/>
        <v>0.29621561945855174</v>
      </c>
      <c r="AA522">
        <f>(Table135[[#This Row],[Survived]]-Z523)^2</f>
        <v>0.40748804209461492</v>
      </c>
    </row>
    <row r="523" spans="1:27" x14ac:dyDescent="0.35">
      <c r="A523">
        <v>0</v>
      </c>
      <c r="B523" t="s">
        <v>9</v>
      </c>
      <c r="C523">
        <v>3</v>
      </c>
      <c r="D523" t="s">
        <v>8</v>
      </c>
      <c r="E523">
        <v>32</v>
      </c>
      <c r="F523" s="2">
        <v>7.8958000000000004</v>
      </c>
      <c r="G523">
        <v>0</v>
      </c>
      <c r="H523">
        <v>0</v>
      </c>
      <c r="I523" s="3">
        <v>0.4</v>
      </c>
      <c r="J523" s="3">
        <v>0.94918501031343461</v>
      </c>
      <c r="K523" s="5">
        <v>0</v>
      </c>
      <c r="L523">
        <v>0</v>
      </c>
      <c r="M523">
        <v>1</v>
      </c>
      <c r="N523">
        <v>0</v>
      </c>
      <c r="O523">
        <v>1</v>
      </c>
      <c r="P523">
        <v>1</v>
      </c>
      <c r="V523">
        <v>0.11442216893170096</v>
      </c>
      <c r="W523">
        <v>0.24722993055117909</v>
      </c>
      <c r="X523">
        <f t="shared" si="25"/>
        <v>0.11442216893170096</v>
      </c>
      <c r="Y523">
        <f t="shared" si="26"/>
        <v>0.24722993055117909</v>
      </c>
      <c r="Z523">
        <f t="shared" si="24"/>
        <v>0.36165209948288002</v>
      </c>
      <c r="AA523">
        <f>(Table135[[#This Row],[Survived]]-Z524)^2</f>
        <v>0.13580566728003018</v>
      </c>
    </row>
    <row r="524" spans="1:27" x14ac:dyDescent="0.35">
      <c r="A524">
        <v>1</v>
      </c>
      <c r="B524" t="s">
        <v>9</v>
      </c>
      <c r="C524">
        <v>1</v>
      </c>
      <c r="D524" t="s">
        <v>10</v>
      </c>
      <c r="E524">
        <v>30</v>
      </c>
      <c r="F524" s="2">
        <v>93.5</v>
      </c>
      <c r="G524">
        <v>0</v>
      </c>
      <c r="H524">
        <v>0</v>
      </c>
      <c r="I524" s="3">
        <v>0.375</v>
      </c>
      <c r="J524" s="3">
        <v>1.975431808509263</v>
      </c>
      <c r="K524" s="5">
        <v>1</v>
      </c>
      <c r="L524">
        <v>0</v>
      </c>
      <c r="M524">
        <v>0</v>
      </c>
      <c r="N524">
        <v>1</v>
      </c>
      <c r="O524">
        <v>0</v>
      </c>
      <c r="P524">
        <v>1</v>
      </c>
      <c r="V524">
        <v>0.1765431785924422</v>
      </c>
      <c r="W524">
        <v>0.1919750262225034</v>
      </c>
      <c r="X524">
        <f t="shared" si="25"/>
        <v>0.1765431785924422</v>
      </c>
      <c r="Y524">
        <f t="shared" si="26"/>
        <v>0.1919750262225034</v>
      </c>
      <c r="Z524">
        <f t="shared" si="24"/>
        <v>0.36851820481494557</v>
      </c>
      <c r="AA524">
        <f>(Table135[[#This Row],[Survived]]-Z525)^2</f>
        <v>0.39283755016890298</v>
      </c>
    </row>
    <row r="525" spans="1:27" x14ac:dyDescent="0.35">
      <c r="A525">
        <v>0</v>
      </c>
      <c r="B525" t="s">
        <v>9</v>
      </c>
      <c r="C525">
        <v>3</v>
      </c>
      <c r="D525" t="s">
        <v>8</v>
      </c>
      <c r="E525">
        <v>22</v>
      </c>
      <c r="F525" s="2">
        <v>7.8958000000000004</v>
      </c>
      <c r="G525">
        <v>0</v>
      </c>
      <c r="H525">
        <v>0</v>
      </c>
      <c r="I525" s="3">
        <v>0.27500000000000002</v>
      </c>
      <c r="J525" s="3">
        <v>0.94918501031343461</v>
      </c>
      <c r="K525" s="5">
        <v>0</v>
      </c>
      <c r="L525">
        <v>0</v>
      </c>
      <c r="M525">
        <v>0</v>
      </c>
      <c r="N525">
        <v>1</v>
      </c>
      <c r="O525">
        <v>1</v>
      </c>
      <c r="P525">
        <v>1</v>
      </c>
      <c r="V525">
        <v>0.11442216893170096</v>
      </c>
      <c r="W525">
        <v>0.25881029029348912</v>
      </c>
      <c r="X525">
        <f t="shared" si="25"/>
        <v>0.11442216893170096</v>
      </c>
      <c r="Y525">
        <f t="shared" si="26"/>
        <v>0.25881029029348912</v>
      </c>
      <c r="Z525">
        <f t="shared" si="24"/>
        <v>0.37323245922519011</v>
      </c>
      <c r="AA525">
        <f>(Table135[[#This Row],[Survived]]-Z526)^2</f>
        <v>0.13930246861928319</v>
      </c>
    </row>
    <row r="526" spans="1:27" x14ac:dyDescent="0.35">
      <c r="A526">
        <v>0</v>
      </c>
      <c r="B526" t="s">
        <v>11</v>
      </c>
      <c r="C526">
        <v>3</v>
      </c>
      <c r="D526" t="s">
        <v>8</v>
      </c>
      <c r="F526" s="2">
        <v>7.2249999999999996</v>
      </c>
      <c r="G526">
        <v>0</v>
      </c>
      <c r="H526">
        <v>0</v>
      </c>
      <c r="I526" s="3">
        <v>0</v>
      </c>
      <c r="J526" s="3">
        <v>0.91513590662201194</v>
      </c>
      <c r="K526" s="5">
        <v>0</v>
      </c>
      <c r="L526">
        <v>0</v>
      </c>
      <c r="M526">
        <v>0</v>
      </c>
      <c r="N526">
        <v>1</v>
      </c>
      <c r="O526">
        <v>1</v>
      </c>
      <c r="P526">
        <v>1</v>
      </c>
      <c r="V526">
        <v>0.11442216893170096</v>
      </c>
      <c r="W526">
        <v>0.25881029029348912</v>
      </c>
      <c r="X526">
        <f t="shared" si="25"/>
        <v>0.11442216893170096</v>
      </c>
      <c r="Y526">
        <f t="shared" si="26"/>
        <v>0.25881029029348912</v>
      </c>
      <c r="Z526">
        <f t="shared" si="24"/>
        <v>0.37323245922519011</v>
      </c>
      <c r="AA526">
        <f>(Table135[[#This Row],[Survived]]-Z527)^2</f>
        <v>8.2510981314709061E-2</v>
      </c>
    </row>
    <row r="527" spans="1:27" x14ac:dyDescent="0.35">
      <c r="A527">
        <v>1</v>
      </c>
      <c r="B527" t="s">
        <v>11</v>
      </c>
      <c r="C527">
        <v>1</v>
      </c>
      <c r="D527" t="s">
        <v>10</v>
      </c>
      <c r="E527">
        <v>44</v>
      </c>
      <c r="F527" s="2">
        <v>57.979199999999999</v>
      </c>
      <c r="G527">
        <v>0</v>
      </c>
      <c r="H527">
        <v>1</v>
      </c>
      <c r="I527" s="3">
        <v>0.55000000000000004</v>
      </c>
      <c r="J527" s="3">
        <v>1.770698877440231</v>
      </c>
      <c r="K527" s="5">
        <v>1</v>
      </c>
      <c r="L527">
        <v>0</v>
      </c>
      <c r="M527">
        <v>0</v>
      </c>
      <c r="N527">
        <v>0</v>
      </c>
      <c r="O527">
        <v>0</v>
      </c>
      <c r="P527">
        <v>1</v>
      </c>
      <c r="V527">
        <v>0.1765431785924422</v>
      </c>
      <c r="W527">
        <v>0.1107040691136221</v>
      </c>
      <c r="X527">
        <f t="shared" si="25"/>
        <v>0.1765431785924422</v>
      </c>
      <c r="Y527">
        <f t="shared" si="26"/>
        <v>0.1107040691136221</v>
      </c>
      <c r="Z527">
        <f t="shared" si="24"/>
        <v>0.2872472477060643</v>
      </c>
      <c r="AA527">
        <f>(Table135[[#This Row],[Survived]]-Z528)^2</f>
        <v>0.40748804209461492</v>
      </c>
    </row>
    <row r="528" spans="1:27" x14ac:dyDescent="0.35">
      <c r="A528">
        <v>0</v>
      </c>
      <c r="B528" t="s">
        <v>11</v>
      </c>
      <c r="C528">
        <v>3</v>
      </c>
      <c r="D528" t="s">
        <v>8</v>
      </c>
      <c r="F528" s="2">
        <v>7.2291999999999996</v>
      </c>
      <c r="G528">
        <v>0</v>
      </c>
      <c r="H528">
        <v>0</v>
      </c>
      <c r="I528" s="3">
        <v>0</v>
      </c>
      <c r="J528" s="3">
        <v>0.91535761741483168</v>
      </c>
      <c r="K528" s="5">
        <v>0</v>
      </c>
      <c r="L528">
        <v>0</v>
      </c>
      <c r="M528">
        <v>1</v>
      </c>
      <c r="N528">
        <v>0</v>
      </c>
      <c r="O528">
        <v>1</v>
      </c>
      <c r="P528">
        <v>1</v>
      </c>
      <c r="V528">
        <v>0.11442216893170096</v>
      </c>
      <c r="W528">
        <v>0.24722993055117909</v>
      </c>
      <c r="X528">
        <f t="shared" si="25"/>
        <v>0.11442216893170096</v>
      </c>
      <c r="Y528">
        <f t="shared" si="26"/>
        <v>0.24722993055117909</v>
      </c>
      <c r="Z528">
        <f t="shared" si="24"/>
        <v>0.36165209948288002</v>
      </c>
      <c r="AA528">
        <f>(Table135[[#This Row],[Survived]]-Z529)^2</f>
        <v>0.13079224106037496</v>
      </c>
    </row>
    <row r="529" spans="1:27" x14ac:dyDescent="0.35">
      <c r="A529">
        <v>0</v>
      </c>
      <c r="B529" t="s">
        <v>12</v>
      </c>
      <c r="C529">
        <v>3</v>
      </c>
      <c r="D529" t="s">
        <v>8</v>
      </c>
      <c r="E529">
        <v>40.5</v>
      </c>
      <c r="F529" s="2">
        <v>7.75</v>
      </c>
      <c r="G529">
        <v>0</v>
      </c>
      <c r="H529">
        <v>0</v>
      </c>
      <c r="I529" s="3">
        <v>0.50624999999999998</v>
      </c>
      <c r="J529" s="3">
        <v>0.94200805302231327</v>
      </c>
      <c r="K529" s="5">
        <v>0</v>
      </c>
      <c r="L529">
        <v>0</v>
      </c>
      <c r="M529">
        <v>1</v>
      </c>
      <c r="N529">
        <v>0</v>
      </c>
      <c r="O529">
        <v>1</v>
      </c>
      <c r="P529">
        <v>1</v>
      </c>
      <c r="V529">
        <v>0.11442216893170096</v>
      </c>
      <c r="W529">
        <v>0.24722993055117909</v>
      </c>
      <c r="X529">
        <f t="shared" si="25"/>
        <v>0.11442216893170096</v>
      </c>
      <c r="Y529">
        <f t="shared" si="26"/>
        <v>0.24722993055117909</v>
      </c>
      <c r="Z529">
        <f t="shared" si="24"/>
        <v>0.36165209948288002</v>
      </c>
      <c r="AA529">
        <f>(Table135[[#This Row],[Survived]]-Z530)^2</f>
        <v>8.4693111610382787E-2</v>
      </c>
    </row>
    <row r="530" spans="1:27" x14ac:dyDescent="0.35">
      <c r="A530">
        <v>1</v>
      </c>
      <c r="B530" t="s">
        <v>9</v>
      </c>
      <c r="C530">
        <v>2</v>
      </c>
      <c r="D530" t="s">
        <v>10</v>
      </c>
      <c r="E530">
        <v>50</v>
      </c>
      <c r="F530" s="2">
        <v>10.5</v>
      </c>
      <c r="G530">
        <v>0</v>
      </c>
      <c r="H530">
        <v>0</v>
      </c>
      <c r="I530" s="3">
        <v>0.625</v>
      </c>
      <c r="J530" s="3">
        <v>1.0606978403536116</v>
      </c>
      <c r="K530" s="5">
        <v>0</v>
      </c>
      <c r="L530">
        <v>1</v>
      </c>
      <c r="M530">
        <v>1</v>
      </c>
      <c r="N530">
        <v>0</v>
      </c>
      <c r="O530">
        <v>0</v>
      </c>
      <c r="P530">
        <v>1</v>
      </c>
      <c r="V530">
        <v>0.11278961936514349</v>
      </c>
      <c r="W530">
        <v>0.17823119021792189</v>
      </c>
      <c r="X530">
        <f t="shared" si="25"/>
        <v>0.11278961936514349</v>
      </c>
      <c r="Y530">
        <f t="shared" si="26"/>
        <v>0.17823119021792189</v>
      </c>
      <c r="Z530">
        <f t="shared" si="24"/>
        <v>0.29102080958306537</v>
      </c>
      <c r="AA530">
        <f>(Table135[[#This Row],[Survived]]-Z531)^2</f>
        <v>0.32767709523618893</v>
      </c>
    </row>
    <row r="531" spans="1:27" x14ac:dyDescent="0.35">
      <c r="A531">
        <v>0</v>
      </c>
      <c r="B531" t="s">
        <v>9</v>
      </c>
      <c r="C531">
        <v>1</v>
      </c>
      <c r="D531" t="s">
        <v>8</v>
      </c>
      <c r="F531" s="2">
        <v>221.7792</v>
      </c>
      <c r="G531">
        <v>0</v>
      </c>
      <c r="H531">
        <v>0</v>
      </c>
      <c r="I531" s="3">
        <v>0</v>
      </c>
      <c r="J531" s="3">
        <v>2.3478746400613271</v>
      </c>
      <c r="K531" s="5">
        <v>1</v>
      </c>
      <c r="L531">
        <v>0</v>
      </c>
      <c r="M531">
        <v>1</v>
      </c>
      <c r="N531">
        <v>0</v>
      </c>
      <c r="O531">
        <v>1</v>
      </c>
      <c r="P531">
        <v>1</v>
      </c>
      <c r="V531">
        <v>0.17817572815899968</v>
      </c>
      <c r="W531">
        <v>0.24939340681345054</v>
      </c>
      <c r="X531">
        <f t="shared" si="25"/>
        <v>0.17817572815899968</v>
      </c>
      <c r="Y531">
        <f t="shared" si="26"/>
        <v>0.24939340681345054</v>
      </c>
      <c r="Z531">
        <f t="shared" si="24"/>
        <v>0.42756913497245019</v>
      </c>
      <c r="AA531">
        <f>(Table135[[#This Row],[Survived]]-Z532)^2</f>
        <v>0.13079224106037496</v>
      </c>
    </row>
    <row r="532" spans="1:27" x14ac:dyDescent="0.35">
      <c r="A532">
        <v>0</v>
      </c>
      <c r="B532" t="s">
        <v>9</v>
      </c>
      <c r="C532">
        <v>3</v>
      </c>
      <c r="D532" t="s">
        <v>8</v>
      </c>
      <c r="E532">
        <v>39</v>
      </c>
      <c r="F532" s="2">
        <v>7.9249999999999998</v>
      </c>
      <c r="G532">
        <v>0</v>
      </c>
      <c r="H532">
        <v>0</v>
      </c>
      <c r="I532" s="3">
        <v>0.48749999999999999</v>
      </c>
      <c r="J532" s="3">
        <v>0.95060822478423079</v>
      </c>
      <c r="K532" s="5">
        <v>0</v>
      </c>
      <c r="L532">
        <v>0</v>
      </c>
      <c r="M532">
        <v>1</v>
      </c>
      <c r="N532">
        <v>0</v>
      </c>
      <c r="O532">
        <v>1</v>
      </c>
      <c r="P532">
        <v>1</v>
      </c>
      <c r="V532">
        <v>0.11442216893170096</v>
      </c>
      <c r="W532">
        <v>0.24722993055117909</v>
      </c>
      <c r="X532">
        <f t="shared" si="25"/>
        <v>0.11442216893170096</v>
      </c>
      <c r="Y532">
        <f t="shared" si="26"/>
        <v>0.24722993055117909</v>
      </c>
      <c r="Z532">
        <f t="shared" si="24"/>
        <v>0.36165209948288002</v>
      </c>
      <c r="AA532">
        <f>(Table135[[#This Row],[Survived]]-Z533)^2</f>
        <v>0.16605579532076473</v>
      </c>
    </row>
    <row r="533" spans="1:27" x14ac:dyDescent="0.35">
      <c r="A533">
        <v>0</v>
      </c>
      <c r="B533" t="s">
        <v>9</v>
      </c>
      <c r="C533">
        <v>2</v>
      </c>
      <c r="D533" t="s">
        <v>8</v>
      </c>
      <c r="E533">
        <v>23</v>
      </c>
      <c r="F533" s="2">
        <v>11.5</v>
      </c>
      <c r="G533">
        <v>2</v>
      </c>
      <c r="H533">
        <v>1</v>
      </c>
      <c r="I533" s="3">
        <v>0.28749999999999998</v>
      </c>
      <c r="J533" s="3">
        <v>1.0969100130080565</v>
      </c>
      <c r="K533" s="5">
        <v>0</v>
      </c>
      <c r="L533">
        <v>1</v>
      </c>
      <c r="M533">
        <v>0</v>
      </c>
      <c r="N533">
        <v>1</v>
      </c>
      <c r="O533">
        <v>1</v>
      </c>
      <c r="P533">
        <v>1</v>
      </c>
      <c r="V533">
        <v>0.12213377831550143</v>
      </c>
      <c r="W533">
        <v>0.28536566379548445</v>
      </c>
      <c r="X533">
        <f t="shared" si="25"/>
        <v>0.12213377831550143</v>
      </c>
      <c r="Y533">
        <f t="shared" si="26"/>
        <v>0.28536566379548445</v>
      </c>
      <c r="Z533">
        <f t="shared" si="24"/>
        <v>0.40749944211098588</v>
      </c>
      <c r="AA533">
        <f>(Table135[[#This Row],[Survived]]-Z534)^2</f>
        <v>0.1100072060161244</v>
      </c>
    </row>
    <row r="534" spans="1:27" x14ac:dyDescent="0.35">
      <c r="A534">
        <v>1</v>
      </c>
      <c r="B534" t="s">
        <v>9</v>
      </c>
      <c r="C534">
        <v>2</v>
      </c>
      <c r="D534" t="s">
        <v>10</v>
      </c>
      <c r="E534">
        <v>2</v>
      </c>
      <c r="F534" s="2">
        <v>26</v>
      </c>
      <c r="G534">
        <v>1</v>
      </c>
      <c r="H534">
        <v>1</v>
      </c>
      <c r="I534" s="3">
        <v>2.5000000000000001E-2</v>
      </c>
      <c r="J534" s="3">
        <v>1.4313637641589874</v>
      </c>
      <c r="K534" s="5">
        <v>0</v>
      </c>
      <c r="L534">
        <v>1</v>
      </c>
      <c r="M534">
        <v>0</v>
      </c>
      <c r="N534">
        <v>1</v>
      </c>
      <c r="O534">
        <v>0</v>
      </c>
      <c r="P534">
        <v>1</v>
      </c>
      <c r="V534">
        <v>0.11664542405704373</v>
      </c>
      <c r="W534">
        <v>0.21502791827864112</v>
      </c>
      <c r="X534">
        <f t="shared" si="25"/>
        <v>0.11664542405704373</v>
      </c>
      <c r="Y534">
        <f t="shared" si="26"/>
        <v>0.21502791827864112</v>
      </c>
      <c r="Z534">
        <f t="shared" si="24"/>
        <v>0.33167334233568485</v>
      </c>
      <c r="AA534">
        <f>(Table135[[#This Row],[Survived]]-Z535)^2</f>
        <v>0.39283755016890298</v>
      </c>
    </row>
    <row r="535" spans="1:27" x14ac:dyDescent="0.35">
      <c r="A535">
        <v>0</v>
      </c>
      <c r="B535" t="s">
        <v>11</v>
      </c>
      <c r="C535">
        <v>3</v>
      </c>
      <c r="D535" t="s">
        <v>8</v>
      </c>
      <c r="F535" s="2">
        <v>7.2291999999999996</v>
      </c>
      <c r="G535">
        <v>0</v>
      </c>
      <c r="H535">
        <v>0</v>
      </c>
      <c r="I535" s="3">
        <v>0</v>
      </c>
      <c r="J535" s="3">
        <v>0.91535761741483168</v>
      </c>
      <c r="K535" s="5">
        <v>0</v>
      </c>
      <c r="L535">
        <v>0</v>
      </c>
      <c r="M535">
        <v>0</v>
      </c>
      <c r="N535">
        <v>1</v>
      </c>
      <c r="O535">
        <v>1</v>
      </c>
      <c r="P535">
        <v>1</v>
      </c>
      <c r="V535">
        <v>0.11442216893170096</v>
      </c>
      <c r="W535">
        <v>0.25881029029348912</v>
      </c>
      <c r="X535">
        <f t="shared" si="25"/>
        <v>0.11442216893170096</v>
      </c>
      <c r="Y535">
        <f t="shared" si="26"/>
        <v>0.25881029029348912</v>
      </c>
      <c r="Z535">
        <f t="shared" si="24"/>
        <v>0.37323245922519011</v>
      </c>
      <c r="AA535">
        <f>(Table135[[#This Row],[Survived]]-Z536)^2</f>
        <v>0.15266545711533219</v>
      </c>
    </row>
    <row r="536" spans="1:27" x14ac:dyDescent="0.35">
      <c r="A536">
        <v>0</v>
      </c>
      <c r="B536" t="s">
        <v>11</v>
      </c>
      <c r="C536">
        <v>3</v>
      </c>
      <c r="D536" t="s">
        <v>8</v>
      </c>
      <c r="E536">
        <v>17</v>
      </c>
      <c r="F536" s="2">
        <v>7.2291999999999996</v>
      </c>
      <c r="G536">
        <v>1</v>
      </c>
      <c r="H536">
        <v>1</v>
      </c>
      <c r="I536" s="3">
        <v>0.21249999999999999</v>
      </c>
      <c r="J536" s="3">
        <v>0.91535761741483168</v>
      </c>
      <c r="K536" s="5">
        <v>0</v>
      </c>
      <c r="L536">
        <v>0</v>
      </c>
      <c r="M536">
        <v>1</v>
      </c>
      <c r="N536">
        <v>0</v>
      </c>
      <c r="O536">
        <v>1</v>
      </c>
      <c r="P536">
        <v>1</v>
      </c>
      <c r="V536">
        <v>0.11827797362360119</v>
      </c>
      <c r="W536">
        <v>0.27244629886958827</v>
      </c>
      <c r="X536">
        <f t="shared" si="25"/>
        <v>0.11827797362360119</v>
      </c>
      <c r="Y536">
        <f t="shared" si="26"/>
        <v>0.27244629886958827</v>
      </c>
      <c r="Z536">
        <f t="shared" si="24"/>
        <v>0.39072427249318947</v>
      </c>
      <c r="AA536">
        <f>(Table135[[#This Row],[Survived]]-Z537)^2</f>
        <v>0.11476886369229188</v>
      </c>
    </row>
    <row r="537" spans="1:27" x14ac:dyDescent="0.35">
      <c r="A537">
        <v>1</v>
      </c>
      <c r="B537" t="s">
        <v>11</v>
      </c>
      <c r="C537">
        <v>3</v>
      </c>
      <c r="D537" t="s">
        <v>10</v>
      </c>
      <c r="F537" s="2">
        <v>22.3583</v>
      </c>
      <c r="G537">
        <v>0</v>
      </c>
      <c r="H537">
        <v>2</v>
      </c>
      <c r="I537" s="3">
        <v>0</v>
      </c>
      <c r="J537" s="3">
        <v>1.3684412319555557</v>
      </c>
      <c r="K537" s="5">
        <v>0</v>
      </c>
      <c r="L537">
        <v>0</v>
      </c>
      <c r="M537">
        <v>1</v>
      </c>
      <c r="N537">
        <v>0</v>
      </c>
      <c r="O537">
        <v>0</v>
      </c>
      <c r="P537">
        <v>1</v>
      </c>
      <c r="V537">
        <v>0.11278961936514349</v>
      </c>
      <c r="W537">
        <v>0.22598591648756808</v>
      </c>
      <c r="X537">
        <f t="shared" si="25"/>
        <v>0.11278961936514349</v>
      </c>
      <c r="Y537">
        <f t="shared" si="26"/>
        <v>0.22598591648756808</v>
      </c>
      <c r="Z537">
        <f t="shared" si="24"/>
        <v>0.33877553585271158</v>
      </c>
      <c r="AA537">
        <f>(Table135[[#This Row],[Survived]]-Z538)^2</f>
        <v>0.50265149244425211</v>
      </c>
    </row>
    <row r="538" spans="1:27" x14ac:dyDescent="0.35">
      <c r="A538">
        <v>0</v>
      </c>
      <c r="B538" t="s">
        <v>9</v>
      </c>
      <c r="C538">
        <v>3</v>
      </c>
      <c r="D538" t="s">
        <v>10</v>
      </c>
      <c r="E538">
        <v>30</v>
      </c>
      <c r="F538" s="2">
        <v>8.6624999999999996</v>
      </c>
      <c r="G538">
        <v>0</v>
      </c>
      <c r="H538">
        <v>0</v>
      </c>
      <c r="I538" s="3">
        <v>0.375</v>
      </c>
      <c r="J538" s="3">
        <v>0.98508950692638131</v>
      </c>
      <c r="K538" s="5">
        <v>0</v>
      </c>
      <c r="L538">
        <v>0</v>
      </c>
      <c r="M538">
        <v>1</v>
      </c>
      <c r="N538">
        <v>0</v>
      </c>
      <c r="O538">
        <v>0</v>
      </c>
      <c r="P538">
        <v>1</v>
      </c>
      <c r="V538">
        <v>0.11278961936514349</v>
      </c>
      <c r="W538">
        <v>0.17823119021792189</v>
      </c>
      <c r="X538">
        <f t="shared" si="25"/>
        <v>0.11278961936514349</v>
      </c>
      <c r="Y538">
        <f t="shared" si="26"/>
        <v>0.17823119021792189</v>
      </c>
      <c r="Z538">
        <f t="shared" si="24"/>
        <v>0.29102080958306537</v>
      </c>
      <c r="AA538">
        <f>(Table135[[#This Row],[Survived]]-Z539)^2</f>
        <v>0.12274925357818969</v>
      </c>
    </row>
    <row r="539" spans="1:27" x14ac:dyDescent="0.35">
      <c r="A539">
        <v>1</v>
      </c>
      <c r="B539" t="s">
        <v>9</v>
      </c>
      <c r="C539">
        <v>2</v>
      </c>
      <c r="D539" t="s">
        <v>10</v>
      </c>
      <c r="E539">
        <v>7</v>
      </c>
      <c r="F539" s="2">
        <v>26.25</v>
      </c>
      <c r="G539">
        <v>0</v>
      </c>
      <c r="H539">
        <v>2</v>
      </c>
      <c r="I539" s="3">
        <v>8.7499999999999994E-2</v>
      </c>
      <c r="J539" s="3">
        <v>1.4353665066126613</v>
      </c>
      <c r="K539" s="5">
        <v>0</v>
      </c>
      <c r="L539">
        <v>1</v>
      </c>
      <c r="M539">
        <v>0</v>
      </c>
      <c r="N539">
        <v>1</v>
      </c>
      <c r="O539">
        <v>0</v>
      </c>
      <c r="P539">
        <v>1</v>
      </c>
      <c r="V539">
        <v>0.11278961936514349</v>
      </c>
      <c r="W539">
        <v>0.23756627622987811</v>
      </c>
      <c r="X539">
        <f t="shared" si="25"/>
        <v>0.11278961936514349</v>
      </c>
      <c r="Y539">
        <f t="shared" si="26"/>
        <v>0.23756627622987811</v>
      </c>
      <c r="Z539">
        <f t="shared" si="24"/>
        <v>0.35035589559502162</v>
      </c>
      <c r="AA539">
        <f>(Table135[[#This Row],[Survived]]-Z540)^2</f>
        <v>0.32767709523618893</v>
      </c>
    </row>
    <row r="540" spans="1:27" x14ac:dyDescent="0.35">
      <c r="A540">
        <v>0</v>
      </c>
      <c r="B540" t="s">
        <v>9</v>
      </c>
      <c r="C540">
        <v>1</v>
      </c>
      <c r="D540" t="s">
        <v>8</v>
      </c>
      <c r="E540">
        <v>45</v>
      </c>
      <c r="F540" s="2">
        <v>26.55</v>
      </c>
      <c r="G540">
        <v>0</v>
      </c>
      <c r="H540">
        <v>0</v>
      </c>
      <c r="I540" s="3">
        <v>0.5625</v>
      </c>
      <c r="J540" s="3">
        <v>1.4401216031878039</v>
      </c>
      <c r="K540" s="5">
        <v>1</v>
      </c>
      <c r="L540">
        <v>0</v>
      </c>
      <c r="M540">
        <v>1</v>
      </c>
      <c r="N540">
        <v>0</v>
      </c>
      <c r="O540">
        <v>1</v>
      </c>
      <c r="P540">
        <v>1</v>
      </c>
      <c r="V540">
        <v>0.17817572815899968</v>
      </c>
      <c r="W540">
        <v>0.24939340681345054</v>
      </c>
      <c r="X540">
        <f t="shared" si="25"/>
        <v>0.17817572815899968</v>
      </c>
      <c r="Y540">
        <f t="shared" si="26"/>
        <v>0.24939340681345054</v>
      </c>
      <c r="Z540">
        <f t="shared" si="24"/>
        <v>0.42756913497245019</v>
      </c>
      <c r="AA540">
        <f>(Table135[[#This Row],[Survived]]-Z541)^2</f>
        <v>0.13580566728003018</v>
      </c>
    </row>
    <row r="541" spans="1:27" x14ac:dyDescent="0.35">
      <c r="A541">
        <v>1</v>
      </c>
      <c r="B541" t="s">
        <v>11</v>
      </c>
      <c r="C541">
        <v>1</v>
      </c>
      <c r="D541" t="s">
        <v>10</v>
      </c>
      <c r="E541">
        <v>30</v>
      </c>
      <c r="F541" s="2">
        <v>106.425</v>
      </c>
      <c r="G541">
        <v>0</v>
      </c>
      <c r="H541">
        <v>0</v>
      </c>
      <c r="I541" s="3">
        <v>0.375</v>
      </c>
      <c r="J541" s="3">
        <v>2.031105362355941</v>
      </c>
      <c r="K541" s="5">
        <v>1</v>
      </c>
      <c r="L541">
        <v>0</v>
      </c>
      <c r="M541">
        <v>0</v>
      </c>
      <c r="N541">
        <v>1</v>
      </c>
      <c r="O541">
        <v>0</v>
      </c>
      <c r="P541">
        <v>1</v>
      </c>
      <c r="V541">
        <v>0.1765431785924422</v>
      </c>
      <c r="W541">
        <v>0.1919750262225034</v>
      </c>
      <c r="X541">
        <f t="shared" si="25"/>
        <v>0.1765431785924422</v>
      </c>
      <c r="Y541">
        <f t="shared" si="26"/>
        <v>0.1919750262225034</v>
      </c>
      <c r="Z541">
        <f t="shared" si="24"/>
        <v>0.36851820481494557</v>
      </c>
      <c r="AA541">
        <f>(Table135[[#This Row],[Survived]]-Z542)^2</f>
        <v>0.40748804209461492</v>
      </c>
    </row>
    <row r="542" spans="1:27" x14ac:dyDescent="0.35">
      <c r="A542">
        <v>0</v>
      </c>
      <c r="B542" t="s">
        <v>9</v>
      </c>
      <c r="C542">
        <v>3</v>
      </c>
      <c r="D542" t="s">
        <v>8</v>
      </c>
      <c r="F542" s="2">
        <v>14.5</v>
      </c>
      <c r="G542">
        <v>0</v>
      </c>
      <c r="H542">
        <v>0</v>
      </c>
      <c r="I542" s="3">
        <v>0</v>
      </c>
      <c r="J542" s="3">
        <v>1.1903316981702914</v>
      </c>
      <c r="K542" s="5">
        <v>0</v>
      </c>
      <c r="L542">
        <v>0</v>
      </c>
      <c r="M542">
        <v>1</v>
      </c>
      <c r="N542">
        <v>0</v>
      </c>
      <c r="O542">
        <v>1</v>
      </c>
      <c r="P542">
        <v>1</v>
      </c>
      <c r="V542">
        <v>0.11442216893170096</v>
      </c>
      <c r="W542">
        <v>0.24722993055117909</v>
      </c>
      <c r="X542">
        <f t="shared" si="25"/>
        <v>0.11442216893170096</v>
      </c>
      <c r="Y542">
        <f t="shared" si="26"/>
        <v>0.24722993055117909</v>
      </c>
      <c r="Z542">
        <f t="shared" si="24"/>
        <v>0.36165209948288002</v>
      </c>
      <c r="AA542">
        <f>(Table135[[#This Row],[Survived]]-Z543)^2</f>
        <v>0.16377607729962781</v>
      </c>
    </row>
    <row r="543" spans="1:27" x14ac:dyDescent="0.35">
      <c r="A543">
        <v>1</v>
      </c>
      <c r="B543" t="s">
        <v>11</v>
      </c>
      <c r="C543">
        <v>1</v>
      </c>
      <c r="D543" t="s">
        <v>10</v>
      </c>
      <c r="E543">
        <v>22</v>
      </c>
      <c r="F543" s="2">
        <v>49.5</v>
      </c>
      <c r="G543">
        <v>0</v>
      </c>
      <c r="H543">
        <v>2</v>
      </c>
      <c r="I543" s="3">
        <v>0.27500000000000002</v>
      </c>
      <c r="J543" s="3">
        <v>1.7032913781186614</v>
      </c>
      <c r="K543" s="5">
        <v>1</v>
      </c>
      <c r="L543">
        <v>0</v>
      </c>
      <c r="M543">
        <v>1</v>
      </c>
      <c r="N543">
        <v>0</v>
      </c>
      <c r="O543">
        <v>0</v>
      </c>
      <c r="P543">
        <v>1</v>
      </c>
      <c r="V543">
        <v>0.1765431785924422</v>
      </c>
      <c r="W543">
        <v>0.22814939274983956</v>
      </c>
      <c r="X543">
        <f t="shared" si="25"/>
        <v>0.1765431785924422</v>
      </c>
      <c r="Y543">
        <f t="shared" si="26"/>
        <v>0.22814939274983956</v>
      </c>
      <c r="Z543">
        <f t="shared" si="24"/>
        <v>0.40469257134228176</v>
      </c>
      <c r="AA543">
        <f>(Table135[[#This Row],[Survived]]-Z544)^2</f>
        <v>0.35439093461506427</v>
      </c>
    </row>
    <row r="544" spans="1:27" x14ac:dyDescent="0.35">
      <c r="A544">
        <v>1</v>
      </c>
      <c r="B544" t="s">
        <v>9</v>
      </c>
      <c r="C544">
        <v>1</v>
      </c>
      <c r="D544" t="s">
        <v>10</v>
      </c>
      <c r="E544">
        <v>36</v>
      </c>
      <c r="F544" s="2">
        <v>71</v>
      </c>
      <c r="G544">
        <v>0</v>
      </c>
      <c r="H544">
        <v>2</v>
      </c>
      <c r="I544" s="3">
        <v>0.45</v>
      </c>
      <c r="J544" s="3">
        <v>1.8573324964312685</v>
      </c>
      <c r="K544" s="5">
        <v>1</v>
      </c>
      <c r="L544">
        <v>0</v>
      </c>
      <c r="M544">
        <v>1</v>
      </c>
      <c r="N544">
        <v>0</v>
      </c>
      <c r="O544">
        <v>0</v>
      </c>
      <c r="P544">
        <v>1</v>
      </c>
      <c r="V544">
        <v>0.1765431785924422</v>
      </c>
      <c r="W544">
        <v>0.22814939274983956</v>
      </c>
      <c r="X544">
        <f t="shared" si="25"/>
        <v>0.1765431785924422</v>
      </c>
      <c r="Y544">
        <f t="shared" si="26"/>
        <v>0.22814939274983956</v>
      </c>
      <c r="Z544">
        <f t="shared" si="24"/>
        <v>0.40469257134228176</v>
      </c>
      <c r="AA544">
        <f>(Table135[[#This Row],[Survived]]-Z545)^2</f>
        <v>0.41017008577102393</v>
      </c>
    </row>
    <row r="545" spans="1:27" x14ac:dyDescent="0.35">
      <c r="A545">
        <v>0</v>
      </c>
      <c r="B545" t="s">
        <v>9</v>
      </c>
      <c r="C545">
        <v>3</v>
      </c>
      <c r="D545" t="s">
        <v>10</v>
      </c>
      <c r="E545">
        <v>9</v>
      </c>
      <c r="F545" s="2">
        <v>31.274999999999999</v>
      </c>
      <c r="G545">
        <v>4</v>
      </c>
      <c r="H545">
        <v>2</v>
      </c>
      <c r="I545" s="3">
        <v>0.1125</v>
      </c>
      <c r="J545" s="3">
        <v>1.5088662509384578</v>
      </c>
      <c r="K545" s="5">
        <v>0</v>
      </c>
      <c r="L545">
        <v>0</v>
      </c>
      <c r="M545">
        <v>1</v>
      </c>
      <c r="N545">
        <v>0</v>
      </c>
      <c r="O545">
        <v>0</v>
      </c>
      <c r="P545">
        <v>1</v>
      </c>
      <c r="V545">
        <v>0.12821283813274442</v>
      </c>
      <c r="W545">
        <v>0.23134193722191251</v>
      </c>
      <c r="X545">
        <f t="shared" si="25"/>
        <v>0.12821283813274442</v>
      </c>
      <c r="Y545">
        <f t="shared" si="26"/>
        <v>0.23134193722191251</v>
      </c>
      <c r="Z545">
        <f t="shared" si="24"/>
        <v>0.35955477535465696</v>
      </c>
      <c r="AA545">
        <f>(Table135[[#This Row],[Survived]]-Z546)^2</f>
        <v>0.13774128850344391</v>
      </c>
    </row>
    <row r="546" spans="1:27" x14ac:dyDescent="0.35">
      <c r="A546">
        <v>0</v>
      </c>
      <c r="B546" t="s">
        <v>9</v>
      </c>
      <c r="C546">
        <v>3</v>
      </c>
      <c r="D546" t="s">
        <v>10</v>
      </c>
      <c r="E546">
        <v>11</v>
      </c>
      <c r="F546" s="2">
        <v>31.274999999999999</v>
      </c>
      <c r="G546">
        <v>4</v>
      </c>
      <c r="H546">
        <v>2</v>
      </c>
      <c r="I546" s="3">
        <v>0.13750000000000001</v>
      </c>
      <c r="J546" s="3">
        <v>1.5088662509384578</v>
      </c>
      <c r="K546" s="5">
        <v>0</v>
      </c>
      <c r="L546">
        <v>0</v>
      </c>
      <c r="M546">
        <v>0</v>
      </c>
      <c r="N546">
        <v>1</v>
      </c>
      <c r="O546">
        <v>0</v>
      </c>
      <c r="P546">
        <v>1</v>
      </c>
      <c r="V546">
        <v>0.12821283813274442</v>
      </c>
      <c r="W546">
        <v>0.24292229696422254</v>
      </c>
      <c r="X546">
        <f t="shared" si="25"/>
        <v>0.12821283813274442</v>
      </c>
      <c r="Y546">
        <f t="shared" si="26"/>
        <v>0.24292229696422254</v>
      </c>
      <c r="Z546">
        <f t="shared" si="24"/>
        <v>0.37113513509696694</v>
      </c>
      <c r="AA546">
        <f>(Table135[[#This Row],[Survived]]-Z547)^2</f>
        <v>0.13457665490578549</v>
      </c>
    </row>
    <row r="547" spans="1:27" x14ac:dyDescent="0.35">
      <c r="A547">
        <v>1</v>
      </c>
      <c r="B547" t="s">
        <v>9</v>
      </c>
      <c r="C547">
        <v>2</v>
      </c>
      <c r="D547" t="s">
        <v>8</v>
      </c>
      <c r="E547">
        <v>32</v>
      </c>
      <c r="F547" s="2">
        <v>26</v>
      </c>
      <c r="G547">
        <v>1</v>
      </c>
      <c r="H547">
        <v>0</v>
      </c>
      <c r="I547" s="3">
        <v>0.4</v>
      </c>
      <c r="J547" s="3">
        <v>1.4313637641589874</v>
      </c>
      <c r="K547" s="5">
        <v>0</v>
      </c>
      <c r="L547">
        <v>1</v>
      </c>
      <c r="M547">
        <v>1</v>
      </c>
      <c r="N547">
        <v>0</v>
      </c>
      <c r="O547">
        <v>1</v>
      </c>
      <c r="P547">
        <v>1</v>
      </c>
      <c r="V547">
        <v>0.11827797362360119</v>
      </c>
      <c r="W547">
        <v>0.24856893573476521</v>
      </c>
      <c r="X547">
        <f t="shared" si="25"/>
        <v>0.11827797362360119</v>
      </c>
      <c r="Y547">
        <f t="shared" si="26"/>
        <v>0.24856893573476521</v>
      </c>
      <c r="Z547">
        <f t="shared" si="24"/>
        <v>0.36684690935836639</v>
      </c>
      <c r="AA547">
        <f>(Table135[[#This Row],[Survived]]-Z548)^2</f>
        <v>0.32175674226447476</v>
      </c>
    </row>
    <row r="548" spans="1:27" x14ac:dyDescent="0.35">
      <c r="A548">
        <v>0</v>
      </c>
      <c r="B548" t="s">
        <v>11</v>
      </c>
      <c r="C548">
        <v>1</v>
      </c>
      <c r="D548" t="s">
        <v>8</v>
      </c>
      <c r="E548">
        <v>50</v>
      </c>
      <c r="F548" s="2">
        <v>106.425</v>
      </c>
      <c r="G548">
        <v>1</v>
      </c>
      <c r="H548">
        <v>0</v>
      </c>
      <c r="I548" s="3">
        <v>0.625</v>
      </c>
      <c r="J548" s="3">
        <v>2.031105362355941</v>
      </c>
      <c r="K548" s="5">
        <v>1</v>
      </c>
      <c r="L548">
        <v>0</v>
      </c>
      <c r="M548">
        <v>1</v>
      </c>
      <c r="N548">
        <v>0</v>
      </c>
      <c r="O548">
        <v>1</v>
      </c>
      <c r="P548">
        <v>1</v>
      </c>
      <c r="V548">
        <v>0.1820315328508999</v>
      </c>
      <c r="W548">
        <v>0.25073241199703666</v>
      </c>
      <c r="X548">
        <f t="shared" si="25"/>
        <v>0.1820315328508999</v>
      </c>
      <c r="Y548">
        <f t="shared" si="26"/>
        <v>0.25073241199703666</v>
      </c>
      <c r="Z548">
        <f t="shared" si="24"/>
        <v>0.43276394484793657</v>
      </c>
      <c r="AA548">
        <f>(Table135[[#This Row],[Survived]]-Z549)^2</f>
        <v>0.19285227870822921</v>
      </c>
    </row>
    <row r="549" spans="1:27" x14ac:dyDescent="0.35">
      <c r="A549">
        <v>0</v>
      </c>
      <c r="B549" t="s">
        <v>9</v>
      </c>
      <c r="C549">
        <v>1</v>
      </c>
      <c r="D549" t="s">
        <v>8</v>
      </c>
      <c r="E549">
        <v>64</v>
      </c>
      <c r="F549" s="2">
        <v>26</v>
      </c>
      <c r="G549">
        <v>0</v>
      </c>
      <c r="H549">
        <v>0</v>
      </c>
      <c r="I549" s="3">
        <v>0.8</v>
      </c>
      <c r="J549" s="3">
        <v>1.4313637641589874</v>
      </c>
      <c r="K549" s="5">
        <v>1</v>
      </c>
      <c r="L549">
        <v>0</v>
      </c>
      <c r="M549">
        <v>0</v>
      </c>
      <c r="N549">
        <v>1</v>
      </c>
      <c r="O549">
        <v>1</v>
      </c>
      <c r="P549">
        <v>1</v>
      </c>
      <c r="V549">
        <v>0.17817572815899968</v>
      </c>
      <c r="W549">
        <v>0.26097376655576054</v>
      </c>
      <c r="X549">
        <f t="shared" si="25"/>
        <v>0.17817572815899968</v>
      </c>
      <c r="Y549">
        <f t="shared" si="26"/>
        <v>0.26097376655576054</v>
      </c>
      <c r="Z549">
        <f t="shared" si="24"/>
        <v>0.43914949471476022</v>
      </c>
      <c r="AA549">
        <f>(Table135[[#This Row],[Survived]]-Z550)^2</f>
        <v>8.774369321121353E-2</v>
      </c>
    </row>
    <row r="550" spans="1:27" x14ac:dyDescent="0.35">
      <c r="A550">
        <v>1</v>
      </c>
      <c r="B550" t="s">
        <v>9</v>
      </c>
      <c r="C550">
        <v>2</v>
      </c>
      <c r="D550" t="s">
        <v>10</v>
      </c>
      <c r="E550">
        <v>19</v>
      </c>
      <c r="F550" s="2">
        <v>26</v>
      </c>
      <c r="G550">
        <v>1</v>
      </c>
      <c r="H550">
        <v>0</v>
      </c>
      <c r="I550" s="3">
        <v>0.23749999999999999</v>
      </c>
      <c r="J550" s="3">
        <v>1.4313637641589874</v>
      </c>
      <c r="K550" s="5">
        <v>0</v>
      </c>
      <c r="L550">
        <v>1</v>
      </c>
      <c r="M550">
        <v>1</v>
      </c>
      <c r="N550">
        <v>0</v>
      </c>
      <c r="O550">
        <v>0</v>
      </c>
      <c r="P550">
        <v>1</v>
      </c>
      <c r="V550">
        <v>0.11664542405704373</v>
      </c>
      <c r="W550">
        <v>0.17957019540150801</v>
      </c>
      <c r="X550">
        <f t="shared" si="25"/>
        <v>0.11664542405704373</v>
      </c>
      <c r="Y550">
        <f t="shared" si="26"/>
        <v>0.17957019540150801</v>
      </c>
      <c r="Z550">
        <f t="shared" si="24"/>
        <v>0.29621561945855174</v>
      </c>
      <c r="AA550">
        <f>(Table135[[#This Row],[Survived]]-Z551)^2</f>
        <v>0.40748804209461492</v>
      </c>
    </row>
    <row r="551" spans="1:27" x14ac:dyDescent="0.35">
      <c r="A551">
        <v>1</v>
      </c>
      <c r="B551" t="s">
        <v>11</v>
      </c>
      <c r="C551">
        <v>2</v>
      </c>
      <c r="D551" t="s">
        <v>8</v>
      </c>
      <c r="F551" s="2">
        <v>13.862500000000001</v>
      </c>
      <c r="G551">
        <v>0</v>
      </c>
      <c r="H551">
        <v>0</v>
      </c>
      <c r="I551" s="3">
        <v>0</v>
      </c>
      <c r="J551" s="3">
        <v>1.172091867626748</v>
      </c>
      <c r="K551" s="5">
        <v>0</v>
      </c>
      <c r="L551">
        <v>1</v>
      </c>
      <c r="M551">
        <v>1</v>
      </c>
      <c r="N551">
        <v>0</v>
      </c>
      <c r="O551">
        <v>1</v>
      </c>
      <c r="P551">
        <v>1</v>
      </c>
      <c r="V551">
        <v>0.11442216893170096</v>
      </c>
      <c r="W551">
        <v>0.24722993055117909</v>
      </c>
      <c r="X551">
        <f t="shared" si="25"/>
        <v>0.11442216893170096</v>
      </c>
      <c r="Y551">
        <f t="shared" si="26"/>
        <v>0.24722993055117909</v>
      </c>
      <c r="Z551">
        <f t="shared" si="24"/>
        <v>0.36165209948288002</v>
      </c>
      <c r="AA551">
        <f>(Table135[[#This Row],[Survived]]-Z552)^2</f>
        <v>0.35723975264714147</v>
      </c>
    </row>
    <row r="552" spans="1:27" x14ac:dyDescent="0.35">
      <c r="A552">
        <v>0</v>
      </c>
      <c r="B552" t="s">
        <v>9</v>
      </c>
      <c r="C552">
        <v>3</v>
      </c>
      <c r="D552" t="s">
        <v>8</v>
      </c>
      <c r="E552">
        <v>33</v>
      </c>
      <c r="F552" s="2">
        <v>20.524999999999999</v>
      </c>
      <c r="G552">
        <v>1</v>
      </c>
      <c r="H552">
        <v>1</v>
      </c>
      <c r="I552" s="3">
        <v>0.41249999999999998</v>
      </c>
      <c r="J552" s="3">
        <v>1.3329431601256923</v>
      </c>
      <c r="K552" s="5">
        <v>0</v>
      </c>
      <c r="L552">
        <v>0</v>
      </c>
      <c r="M552">
        <v>0</v>
      </c>
      <c r="N552">
        <v>1</v>
      </c>
      <c r="O552">
        <v>1</v>
      </c>
      <c r="P552">
        <v>1</v>
      </c>
      <c r="V552">
        <v>0.11827797362360119</v>
      </c>
      <c r="W552">
        <v>0.28402665861189835</v>
      </c>
      <c r="X552">
        <f t="shared" si="25"/>
        <v>0.11827797362360119</v>
      </c>
      <c r="Y552">
        <f t="shared" si="26"/>
        <v>0.28402665861189835</v>
      </c>
      <c r="Z552">
        <f t="shared" si="24"/>
        <v>0.40230463223549956</v>
      </c>
      <c r="AA552">
        <f>(Table135[[#This Row],[Survived]]-Z553)^2</f>
        <v>0.15266545711533219</v>
      </c>
    </row>
    <row r="553" spans="1:27" x14ac:dyDescent="0.35">
      <c r="A553">
        <v>1</v>
      </c>
      <c r="B553" t="s">
        <v>9</v>
      </c>
      <c r="C553">
        <v>2</v>
      </c>
      <c r="D553" t="s">
        <v>8</v>
      </c>
      <c r="E553">
        <v>8</v>
      </c>
      <c r="F553" s="2">
        <v>36.75</v>
      </c>
      <c r="G553">
        <v>1</v>
      </c>
      <c r="H553">
        <v>1</v>
      </c>
      <c r="I553" s="3">
        <v>0.1</v>
      </c>
      <c r="J553" s="3">
        <v>1.576916955965207</v>
      </c>
      <c r="K553" s="5">
        <v>0</v>
      </c>
      <c r="L553">
        <v>1</v>
      </c>
      <c r="M553">
        <v>1</v>
      </c>
      <c r="N553">
        <v>0</v>
      </c>
      <c r="O553">
        <v>1</v>
      </c>
      <c r="P553">
        <v>1</v>
      </c>
      <c r="V553">
        <v>0.11827797362360119</v>
      </c>
      <c r="W553">
        <v>0.27244629886958827</v>
      </c>
      <c r="X553">
        <f t="shared" si="25"/>
        <v>0.11827797362360119</v>
      </c>
      <c r="Y553">
        <f t="shared" si="26"/>
        <v>0.27244629886958827</v>
      </c>
      <c r="Z553">
        <f t="shared" si="24"/>
        <v>0.39072427249318947</v>
      </c>
      <c r="AA553">
        <f>(Table135[[#This Row],[Survived]]-Z554)^2</f>
        <v>0.38222576626894061</v>
      </c>
    </row>
    <row r="554" spans="1:27" x14ac:dyDescent="0.35">
      <c r="A554">
        <v>1</v>
      </c>
      <c r="B554" t="s">
        <v>11</v>
      </c>
      <c r="C554">
        <v>1</v>
      </c>
      <c r="D554" t="s">
        <v>8</v>
      </c>
      <c r="E554">
        <v>17</v>
      </c>
      <c r="F554" s="2">
        <v>110.88330000000001</v>
      </c>
      <c r="G554">
        <v>0</v>
      </c>
      <c r="H554">
        <v>2</v>
      </c>
      <c r="I554" s="3">
        <v>0.21249999999999999</v>
      </c>
      <c r="J554" s="3">
        <v>2.048765267412167</v>
      </c>
      <c r="K554" s="5">
        <v>1</v>
      </c>
      <c r="L554">
        <v>0</v>
      </c>
      <c r="M554">
        <v>0</v>
      </c>
      <c r="N554">
        <v>0</v>
      </c>
      <c r="O554">
        <v>1</v>
      </c>
      <c r="P554">
        <v>1</v>
      </c>
      <c r="V554">
        <v>0.17817572815899968</v>
      </c>
      <c r="W554">
        <v>0.20358017258170238</v>
      </c>
      <c r="X554">
        <f t="shared" si="25"/>
        <v>0.17817572815899968</v>
      </c>
      <c r="Y554">
        <f t="shared" si="26"/>
        <v>0.20358017258170238</v>
      </c>
      <c r="Z554">
        <f t="shared" si="24"/>
        <v>0.38175590074070209</v>
      </c>
      <c r="AA554">
        <f>(Table135[[#This Row],[Survived]]-Z555)^2</f>
        <v>0.39283755016890298</v>
      </c>
    </row>
    <row r="555" spans="1:27" x14ac:dyDescent="0.35">
      <c r="A555">
        <v>0</v>
      </c>
      <c r="B555" t="s">
        <v>9</v>
      </c>
      <c r="C555">
        <v>2</v>
      </c>
      <c r="D555" t="s">
        <v>8</v>
      </c>
      <c r="E555">
        <v>27</v>
      </c>
      <c r="F555" s="2">
        <v>26</v>
      </c>
      <c r="G555">
        <v>0</v>
      </c>
      <c r="H555">
        <v>0</v>
      </c>
      <c r="I555" s="3">
        <v>0.33750000000000002</v>
      </c>
      <c r="J555" s="3">
        <v>1.4313637641589874</v>
      </c>
      <c r="K555" s="5">
        <v>0</v>
      </c>
      <c r="L555">
        <v>1</v>
      </c>
      <c r="M555">
        <v>0</v>
      </c>
      <c r="N555">
        <v>1</v>
      </c>
      <c r="O555">
        <v>1</v>
      </c>
      <c r="P555">
        <v>1</v>
      </c>
      <c r="V555">
        <v>0.11442216893170096</v>
      </c>
      <c r="W555">
        <v>0.25881029029348912</v>
      </c>
      <c r="X555">
        <f t="shared" si="25"/>
        <v>0.11442216893170096</v>
      </c>
      <c r="Y555">
        <f t="shared" si="26"/>
        <v>0.25881029029348912</v>
      </c>
      <c r="Z555">
        <f t="shared" si="24"/>
        <v>0.37323245922519011</v>
      </c>
      <c r="AA555">
        <f>(Table135[[#This Row],[Survived]]-Z556)^2</f>
        <v>0.13079224106037496</v>
      </c>
    </row>
    <row r="556" spans="1:27" x14ac:dyDescent="0.35">
      <c r="A556">
        <v>0</v>
      </c>
      <c r="B556" t="s">
        <v>12</v>
      </c>
      <c r="C556">
        <v>3</v>
      </c>
      <c r="D556" t="s">
        <v>8</v>
      </c>
      <c r="F556" s="2">
        <v>7.8292000000000002</v>
      </c>
      <c r="G556">
        <v>0</v>
      </c>
      <c r="H556">
        <v>0</v>
      </c>
      <c r="I556" s="3">
        <v>0</v>
      </c>
      <c r="J556" s="3">
        <v>0.94592135461660087</v>
      </c>
      <c r="K556" s="5">
        <v>0</v>
      </c>
      <c r="L556">
        <v>0</v>
      </c>
      <c r="M556">
        <v>1</v>
      </c>
      <c r="N556">
        <v>0</v>
      </c>
      <c r="O556">
        <v>1</v>
      </c>
      <c r="P556">
        <v>1</v>
      </c>
      <c r="V556">
        <v>0.11442216893170096</v>
      </c>
      <c r="W556">
        <v>0.24722993055117909</v>
      </c>
      <c r="X556">
        <f t="shared" si="25"/>
        <v>0.11442216893170096</v>
      </c>
      <c r="Y556">
        <f t="shared" si="26"/>
        <v>0.24722993055117909</v>
      </c>
      <c r="Z556">
        <f t="shared" si="24"/>
        <v>0.36165209948288002</v>
      </c>
      <c r="AA556">
        <f>(Table135[[#This Row],[Survived]]-Z557)^2</f>
        <v>0.13079224106037496</v>
      </c>
    </row>
    <row r="557" spans="1:27" x14ac:dyDescent="0.35">
      <c r="A557">
        <v>1</v>
      </c>
      <c r="B557" t="s">
        <v>11</v>
      </c>
      <c r="C557">
        <v>3</v>
      </c>
      <c r="D557" t="s">
        <v>8</v>
      </c>
      <c r="E557">
        <v>22</v>
      </c>
      <c r="F557" s="2">
        <v>7.2249999999999996</v>
      </c>
      <c r="G557">
        <v>0</v>
      </c>
      <c r="H557">
        <v>0</v>
      </c>
      <c r="I557" s="3">
        <v>0.27500000000000002</v>
      </c>
      <c r="J557" s="3">
        <v>0.91513590662201194</v>
      </c>
      <c r="K557" s="5">
        <v>0</v>
      </c>
      <c r="L557">
        <v>0</v>
      </c>
      <c r="M557">
        <v>1</v>
      </c>
      <c r="N557">
        <v>0</v>
      </c>
      <c r="O557">
        <v>1</v>
      </c>
      <c r="P557">
        <v>1</v>
      </c>
      <c r="V557">
        <v>0.11442216893170096</v>
      </c>
      <c r="W557">
        <v>0.24722993055117909</v>
      </c>
      <c r="X557">
        <f t="shared" si="25"/>
        <v>0.11442216893170096</v>
      </c>
      <c r="Y557">
        <f t="shared" si="26"/>
        <v>0.24722993055117909</v>
      </c>
      <c r="Z557">
        <f t="shared" si="24"/>
        <v>0.36165209948288002</v>
      </c>
      <c r="AA557">
        <f>(Table135[[#This Row],[Survived]]-Z558)^2</f>
        <v>0.48636512902633372</v>
      </c>
    </row>
    <row r="558" spans="1:27" x14ac:dyDescent="0.35">
      <c r="A558">
        <v>1</v>
      </c>
      <c r="B558" t="s">
        <v>9</v>
      </c>
      <c r="C558">
        <v>3</v>
      </c>
      <c r="D558" t="s">
        <v>10</v>
      </c>
      <c r="E558">
        <v>22</v>
      </c>
      <c r="F558" s="2">
        <v>7.7750000000000004</v>
      </c>
      <c r="G558">
        <v>0</v>
      </c>
      <c r="H558">
        <v>0</v>
      </c>
      <c r="I558" s="3">
        <v>0.27500000000000002</v>
      </c>
      <c r="J558" s="3">
        <v>0.94324712513786169</v>
      </c>
      <c r="K558" s="5">
        <v>0</v>
      </c>
      <c r="L558">
        <v>0</v>
      </c>
      <c r="M558">
        <v>0</v>
      </c>
      <c r="N558">
        <v>1</v>
      </c>
      <c r="O558">
        <v>0</v>
      </c>
      <c r="P558">
        <v>1</v>
      </c>
      <c r="V558">
        <v>0.11278961936514349</v>
      </c>
      <c r="W558">
        <v>0.18981154996023192</v>
      </c>
      <c r="X558">
        <f t="shared" si="25"/>
        <v>0.11278961936514349</v>
      </c>
      <c r="Y558">
        <f t="shared" si="26"/>
        <v>0.18981154996023192</v>
      </c>
      <c r="Z558">
        <f t="shared" si="24"/>
        <v>0.3026011693253754</v>
      </c>
      <c r="AA558">
        <f>(Table135[[#This Row],[Survived]]-Z559)^2</f>
        <v>0.31455328927870868</v>
      </c>
    </row>
    <row r="559" spans="1:27" x14ac:dyDescent="0.35">
      <c r="A559">
        <v>0</v>
      </c>
      <c r="B559" t="s">
        <v>9</v>
      </c>
      <c r="C559">
        <v>1</v>
      </c>
      <c r="D559" t="s">
        <v>8</v>
      </c>
      <c r="E559">
        <v>62</v>
      </c>
      <c r="F559" s="2">
        <v>26.55</v>
      </c>
      <c r="G559">
        <v>0</v>
      </c>
      <c r="H559">
        <v>0</v>
      </c>
      <c r="I559" s="3">
        <v>0.77500000000000002</v>
      </c>
      <c r="J559" s="3">
        <v>1.4401216031878039</v>
      </c>
      <c r="K559" s="5">
        <v>1</v>
      </c>
      <c r="L559">
        <v>0</v>
      </c>
      <c r="M559">
        <v>0</v>
      </c>
      <c r="N559">
        <v>1</v>
      </c>
      <c r="O559">
        <v>1</v>
      </c>
      <c r="P559">
        <v>1</v>
      </c>
      <c r="V559">
        <v>0.17817572815899968</v>
      </c>
      <c r="W559">
        <v>0.26097376655576054</v>
      </c>
      <c r="X559">
        <f t="shared" si="25"/>
        <v>0.17817572815899968</v>
      </c>
      <c r="Y559">
        <f t="shared" si="26"/>
        <v>0.26097376655576054</v>
      </c>
      <c r="Z559">
        <f t="shared" si="24"/>
        <v>0.43914949471476022</v>
      </c>
      <c r="AA559">
        <f>(Table135[[#This Row],[Survived]]-Z560)^2</f>
        <v>0.13114005977977555</v>
      </c>
    </row>
    <row r="560" spans="1:27" x14ac:dyDescent="0.35">
      <c r="A560">
        <v>1</v>
      </c>
      <c r="B560" t="s">
        <v>11</v>
      </c>
      <c r="C560">
        <v>1</v>
      </c>
      <c r="D560" t="s">
        <v>10</v>
      </c>
      <c r="E560">
        <v>48</v>
      </c>
      <c r="F560" s="2">
        <v>39.6</v>
      </c>
      <c r="G560">
        <v>1</v>
      </c>
      <c r="H560">
        <v>0</v>
      </c>
      <c r="I560" s="3">
        <v>0.6</v>
      </c>
      <c r="J560" s="3">
        <v>1.608526033577194</v>
      </c>
      <c r="K560" s="5">
        <v>1</v>
      </c>
      <c r="L560">
        <v>0</v>
      </c>
      <c r="M560">
        <v>1</v>
      </c>
      <c r="N560">
        <v>0</v>
      </c>
      <c r="O560">
        <v>0</v>
      </c>
      <c r="P560">
        <v>1</v>
      </c>
      <c r="V560">
        <v>0.18039898328434245</v>
      </c>
      <c r="W560">
        <v>0.18173367166377949</v>
      </c>
      <c r="X560">
        <f t="shared" si="25"/>
        <v>0.18039898328434245</v>
      </c>
      <c r="Y560">
        <f t="shared" si="26"/>
        <v>0.18173367166377949</v>
      </c>
      <c r="Z560">
        <f t="shared" si="24"/>
        <v>0.36213265494812197</v>
      </c>
      <c r="AA560">
        <f>(Table135[[#This Row],[Survived]]-Z561)^2</f>
        <v>0.32767709523618893</v>
      </c>
    </row>
    <row r="561" spans="1:27" x14ac:dyDescent="0.35">
      <c r="A561">
        <v>0</v>
      </c>
      <c r="B561" t="s">
        <v>11</v>
      </c>
      <c r="C561">
        <v>1</v>
      </c>
      <c r="D561" t="s">
        <v>8</v>
      </c>
      <c r="F561" s="2">
        <v>227.52500000000001</v>
      </c>
      <c r="G561">
        <v>0</v>
      </c>
      <c r="H561">
        <v>0</v>
      </c>
      <c r="I561" s="3">
        <v>0</v>
      </c>
      <c r="J561" s="3">
        <v>2.3589337176143736</v>
      </c>
      <c r="K561" s="5">
        <v>1</v>
      </c>
      <c r="L561">
        <v>0</v>
      </c>
      <c r="M561">
        <v>1</v>
      </c>
      <c r="N561">
        <v>0</v>
      </c>
      <c r="O561">
        <v>1</v>
      </c>
      <c r="P561">
        <v>1</v>
      </c>
      <c r="V561">
        <v>0.17817572815899968</v>
      </c>
      <c r="W561">
        <v>0.24939340681345054</v>
      </c>
      <c r="X561">
        <f t="shared" si="25"/>
        <v>0.17817572815899968</v>
      </c>
      <c r="Y561">
        <f t="shared" si="26"/>
        <v>0.24939340681345054</v>
      </c>
      <c r="Z561">
        <f t="shared" si="24"/>
        <v>0.42756913497245019</v>
      </c>
      <c r="AA561">
        <f>(Table135[[#This Row],[Survived]]-Z562)^2</f>
        <v>8.5522357042531E-2</v>
      </c>
    </row>
    <row r="562" spans="1:27" x14ac:dyDescent="0.35">
      <c r="A562">
        <v>1</v>
      </c>
      <c r="B562" t="s">
        <v>9</v>
      </c>
      <c r="C562">
        <v>1</v>
      </c>
      <c r="D562" t="s">
        <v>10</v>
      </c>
      <c r="E562">
        <v>39</v>
      </c>
      <c r="F562" s="2">
        <v>79.650000000000006</v>
      </c>
      <c r="G562">
        <v>1</v>
      </c>
      <c r="H562">
        <v>1</v>
      </c>
      <c r="I562" s="3">
        <v>0.48749999999999999</v>
      </c>
      <c r="J562" s="3">
        <v>1.9066043717249803</v>
      </c>
      <c r="K562" s="5">
        <v>1</v>
      </c>
      <c r="L562">
        <v>0</v>
      </c>
      <c r="M562">
        <v>0</v>
      </c>
      <c r="N562">
        <v>0</v>
      </c>
      <c r="O562">
        <v>0</v>
      </c>
      <c r="P562">
        <v>1</v>
      </c>
      <c r="V562">
        <v>0.18039898328434245</v>
      </c>
      <c r="W562">
        <v>0.11204307429720821</v>
      </c>
      <c r="X562">
        <f t="shared" si="25"/>
        <v>0.18039898328434245</v>
      </c>
      <c r="Y562">
        <f t="shared" si="26"/>
        <v>0.11204307429720821</v>
      </c>
      <c r="Z562">
        <f t="shared" si="24"/>
        <v>0.29244205758155067</v>
      </c>
      <c r="AA562">
        <f>(Table135[[#This Row],[Survived]]-Z563)^2</f>
        <v>0.49531245429411014</v>
      </c>
    </row>
    <row r="563" spans="1:27" x14ac:dyDescent="0.35">
      <c r="A563">
        <v>1</v>
      </c>
      <c r="B563" t="s">
        <v>9</v>
      </c>
      <c r="C563">
        <v>3</v>
      </c>
      <c r="D563" t="s">
        <v>10</v>
      </c>
      <c r="E563">
        <v>36</v>
      </c>
      <c r="F563" s="2">
        <v>17.399999999999999</v>
      </c>
      <c r="G563">
        <v>1</v>
      </c>
      <c r="H563">
        <v>0</v>
      </c>
      <c r="I563" s="3">
        <v>0.45</v>
      </c>
      <c r="J563" s="3">
        <v>1.2648178230095364</v>
      </c>
      <c r="K563" s="5">
        <v>0</v>
      </c>
      <c r="L563">
        <v>0</v>
      </c>
      <c r="M563">
        <v>1</v>
      </c>
      <c r="N563">
        <v>0</v>
      </c>
      <c r="O563">
        <v>0</v>
      </c>
      <c r="P563">
        <v>1</v>
      </c>
      <c r="V563">
        <v>0.11664542405704373</v>
      </c>
      <c r="W563">
        <v>0.17957019540150801</v>
      </c>
      <c r="X563">
        <f t="shared" si="25"/>
        <v>0.11664542405704373</v>
      </c>
      <c r="Y563">
        <f t="shared" si="26"/>
        <v>0.17957019540150801</v>
      </c>
      <c r="Z563">
        <f t="shared" si="24"/>
        <v>0.29621561945855174</v>
      </c>
      <c r="AA563">
        <f>(Table135[[#This Row],[Survived]]-Z564)^2</f>
        <v>0.40748804209461492</v>
      </c>
    </row>
    <row r="564" spans="1:27" x14ac:dyDescent="0.35">
      <c r="A564">
        <v>0</v>
      </c>
      <c r="B564" t="s">
        <v>12</v>
      </c>
      <c r="C564">
        <v>3</v>
      </c>
      <c r="D564" t="s">
        <v>8</v>
      </c>
      <c r="F564" s="2">
        <v>7.75</v>
      </c>
      <c r="G564">
        <v>0</v>
      </c>
      <c r="H564">
        <v>0</v>
      </c>
      <c r="I564" s="3">
        <v>0</v>
      </c>
      <c r="J564" s="3">
        <v>0.94200805302231327</v>
      </c>
      <c r="K564" s="5">
        <v>0</v>
      </c>
      <c r="L564">
        <v>0</v>
      </c>
      <c r="M564">
        <v>1</v>
      </c>
      <c r="N564">
        <v>0</v>
      </c>
      <c r="O564">
        <v>1</v>
      </c>
      <c r="P564">
        <v>1</v>
      </c>
      <c r="V564">
        <v>0.11442216893170096</v>
      </c>
      <c r="W564">
        <v>0.24722993055117909</v>
      </c>
      <c r="X564">
        <f t="shared" si="25"/>
        <v>0.11442216893170096</v>
      </c>
      <c r="Y564">
        <f t="shared" si="26"/>
        <v>0.24722993055117909</v>
      </c>
      <c r="Z564">
        <f t="shared" si="24"/>
        <v>0.36165209948288002</v>
      </c>
      <c r="AA564">
        <f>(Table135[[#This Row],[Survived]]-Z565)^2</f>
        <v>0.13079224106037496</v>
      </c>
    </row>
    <row r="565" spans="1:27" x14ac:dyDescent="0.35">
      <c r="A565">
        <v>0</v>
      </c>
      <c r="B565" t="s">
        <v>9</v>
      </c>
      <c r="C565">
        <v>3</v>
      </c>
      <c r="D565" t="s">
        <v>8</v>
      </c>
      <c r="E565">
        <v>40</v>
      </c>
      <c r="F565" s="2">
        <v>7.8958000000000004</v>
      </c>
      <c r="G565">
        <v>0</v>
      </c>
      <c r="H565">
        <v>0</v>
      </c>
      <c r="I565" s="3">
        <v>0.5</v>
      </c>
      <c r="J565" s="3">
        <v>0.94918501031343461</v>
      </c>
      <c r="K565" s="5">
        <v>0</v>
      </c>
      <c r="L565">
        <v>0</v>
      </c>
      <c r="M565">
        <v>1</v>
      </c>
      <c r="N565">
        <v>0</v>
      </c>
      <c r="O565">
        <v>1</v>
      </c>
      <c r="P565">
        <v>1</v>
      </c>
      <c r="V565">
        <v>0.11442216893170096</v>
      </c>
      <c r="W565">
        <v>0.24722993055117909</v>
      </c>
      <c r="X565">
        <f t="shared" si="25"/>
        <v>0.11442216893170096</v>
      </c>
      <c r="Y565">
        <f t="shared" si="26"/>
        <v>0.24722993055117909</v>
      </c>
      <c r="Z565">
        <f t="shared" si="24"/>
        <v>0.36165209948288002</v>
      </c>
      <c r="AA565">
        <f>(Table135[[#This Row],[Survived]]-Z566)^2</f>
        <v>0.13079224106037496</v>
      </c>
    </row>
    <row r="566" spans="1:27" x14ac:dyDescent="0.35">
      <c r="A566">
        <v>0</v>
      </c>
      <c r="B566" t="s">
        <v>9</v>
      </c>
      <c r="C566">
        <v>2</v>
      </c>
      <c r="D566" t="s">
        <v>8</v>
      </c>
      <c r="E566">
        <v>28</v>
      </c>
      <c r="F566" s="2">
        <v>13.5</v>
      </c>
      <c r="G566">
        <v>0</v>
      </c>
      <c r="H566">
        <v>0</v>
      </c>
      <c r="I566" s="3">
        <v>0.35</v>
      </c>
      <c r="J566" s="3">
        <v>1.1613680022349748</v>
      </c>
      <c r="K566" s="5">
        <v>0</v>
      </c>
      <c r="L566">
        <v>1</v>
      </c>
      <c r="M566">
        <v>1</v>
      </c>
      <c r="N566">
        <v>0</v>
      </c>
      <c r="O566">
        <v>1</v>
      </c>
      <c r="P566">
        <v>1</v>
      </c>
      <c r="V566">
        <v>0.11442216893170096</v>
      </c>
      <c r="W566">
        <v>0.24722993055117909</v>
      </c>
      <c r="X566">
        <f t="shared" si="25"/>
        <v>0.11442216893170096</v>
      </c>
      <c r="Y566">
        <f t="shared" si="26"/>
        <v>0.24722993055117909</v>
      </c>
      <c r="Z566">
        <f t="shared" si="24"/>
        <v>0.36165209948288002</v>
      </c>
      <c r="AA566">
        <f>(Table135[[#This Row],[Survived]]-Z567)^2</f>
        <v>0.13079224106037496</v>
      </c>
    </row>
    <row r="567" spans="1:27" x14ac:dyDescent="0.35">
      <c r="A567">
        <v>0</v>
      </c>
      <c r="B567" t="s">
        <v>9</v>
      </c>
      <c r="C567">
        <v>3</v>
      </c>
      <c r="D567" t="s">
        <v>8</v>
      </c>
      <c r="F567" s="2">
        <v>8.0500000000000007</v>
      </c>
      <c r="G567">
        <v>0</v>
      </c>
      <c r="H567">
        <v>0</v>
      </c>
      <c r="I567" s="3">
        <v>0</v>
      </c>
      <c r="J567" s="3">
        <v>0.9566485792052033</v>
      </c>
      <c r="K567" s="5">
        <v>0</v>
      </c>
      <c r="L567">
        <v>0</v>
      </c>
      <c r="M567">
        <v>1</v>
      </c>
      <c r="N567">
        <v>0</v>
      </c>
      <c r="O567">
        <v>1</v>
      </c>
      <c r="P567">
        <v>1</v>
      </c>
      <c r="V567">
        <v>0.11442216893170096</v>
      </c>
      <c r="W567">
        <v>0.24722993055117909</v>
      </c>
      <c r="X567">
        <f t="shared" si="25"/>
        <v>0.11442216893170096</v>
      </c>
      <c r="Y567">
        <f t="shared" si="26"/>
        <v>0.24722993055117909</v>
      </c>
      <c r="Z567">
        <f t="shared" si="24"/>
        <v>0.36165209948288002</v>
      </c>
      <c r="AA567">
        <f>(Table135[[#This Row],[Survived]]-Z568)^2</f>
        <v>8.4693111610382787E-2</v>
      </c>
    </row>
    <row r="568" spans="1:27" x14ac:dyDescent="0.35">
      <c r="A568">
        <v>0</v>
      </c>
      <c r="B568" t="s">
        <v>9</v>
      </c>
      <c r="C568">
        <v>3</v>
      </c>
      <c r="D568" t="s">
        <v>10</v>
      </c>
      <c r="F568" s="2">
        <v>8.0500000000000007</v>
      </c>
      <c r="G568">
        <v>0</v>
      </c>
      <c r="H568">
        <v>0</v>
      </c>
      <c r="I568" s="3">
        <v>0</v>
      </c>
      <c r="J568" s="3">
        <v>0.9566485792052033</v>
      </c>
      <c r="K568" s="5">
        <v>0</v>
      </c>
      <c r="L568">
        <v>0</v>
      </c>
      <c r="M568">
        <v>1</v>
      </c>
      <c r="N568">
        <v>0</v>
      </c>
      <c r="O568">
        <v>0</v>
      </c>
      <c r="P568">
        <v>1</v>
      </c>
      <c r="V568">
        <v>0.11278961936514349</v>
      </c>
      <c r="W568">
        <v>0.17823119021792189</v>
      </c>
      <c r="X568">
        <f t="shared" si="25"/>
        <v>0.11278961936514349</v>
      </c>
      <c r="Y568">
        <f t="shared" si="26"/>
        <v>0.17823119021792189</v>
      </c>
      <c r="Z568">
        <f t="shared" si="24"/>
        <v>0.29102080958306537</v>
      </c>
      <c r="AA568">
        <f>(Table135[[#This Row],[Survived]]-Z569)^2</f>
        <v>0.13841504085048092</v>
      </c>
    </row>
    <row r="569" spans="1:27" x14ac:dyDescent="0.35">
      <c r="A569">
        <v>0</v>
      </c>
      <c r="B569" t="s">
        <v>9</v>
      </c>
      <c r="C569">
        <v>3</v>
      </c>
      <c r="D569" t="s">
        <v>8</v>
      </c>
      <c r="E569">
        <v>24</v>
      </c>
      <c r="F569" s="2">
        <v>24.15</v>
      </c>
      <c r="G569">
        <v>2</v>
      </c>
      <c r="H569">
        <v>0</v>
      </c>
      <c r="I569" s="3">
        <v>0.3</v>
      </c>
      <c r="J569" s="3">
        <v>1.4005379893919461</v>
      </c>
      <c r="K569" s="5">
        <v>0</v>
      </c>
      <c r="L569">
        <v>0</v>
      </c>
      <c r="M569">
        <v>1</v>
      </c>
      <c r="N569">
        <v>0</v>
      </c>
      <c r="O569">
        <v>1</v>
      </c>
      <c r="P569">
        <v>1</v>
      </c>
      <c r="V569">
        <v>0.12213377831550143</v>
      </c>
      <c r="W569">
        <v>0.24990794091835131</v>
      </c>
      <c r="X569">
        <f t="shared" si="25"/>
        <v>0.12213377831550143</v>
      </c>
      <c r="Y569">
        <f t="shared" si="26"/>
        <v>0.24990794091835131</v>
      </c>
      <c r="Z569">
        <f t="shared" si="24"/>
        <v>0.37204171923385276</v>
      </c>
      <c r="AA569">
        <f>(Table135[[#This Row],[Survived]]-Z570)^2</f>
        <v>0.13930246861928319</v>
      </c>
    </row>
    <row r="570" spans="1:27" x14ac:dyDescent="0.35">
      <c r="A570">
        <v>0</v>
      </c>
      <c r="B570" t="s">
        <v>9</v>
      </c>
      <c r="C570">
        <v>3</v>
      </c>
      <c r="D570" t="s">
        <v>8</v>
      </c>
      <c r="E570">
        <v>19</v>
      </c>
      <c r="F570" s="2">
        <v>7.8958000000000004</v>
      </c>
      <c r="G570">
        <v>0</v>
      </c>
      <c r="H570">
        <v>0</v>
      </c>
      <c r="I570" s="3">
        <v>0.23749999999999999</v>
      </c>
      <c r="J570" s="3">
        <v>0.94918501031343461</v>
      </c>
      <c r="K570" s="5">
        <v>0</v>
      </c>
      <c r="L570">
        <v>0</v>
      </c>
      <c r="M570">
        <v>0</v>
      </c>
      <c r="N570">
        <v>1</v>
      </c>
      <c r="O570">
        <v>1</v>
      </c>
      <c r="P570">
        <v>1</v>
      </c>
      <c r="V570">
        <v>0.11442216893170096</v>
      </c>
      <c r="W570">
        <v>0.25881029029348912</v>
      </c>
      <c r="X570">
        <f t="shared" si="25"/>
        <v>0.11442216893170096</v>
      </c>
      <c r="Y570">
        <f t="shared" si="26"/>
        <v>0.25881029029348912</v>
      </c>
      <c r="Z570">
        <f t="shared" si="24"/>
        <v>0.37323245922519011</v>
      </c>
      <c r="AA570">
        <f>(Table135[[#This Row],[Survived]]-Z571)^2</f>
        <v>0.14940564353637856</v>
      </c>
    </row>
    <row r="571" spans="1:27" x14ac:dyDescent="0.35">
      <c r="A571">
        <v>0</v>
      </c>
      <c r="B571" t="s">
        <v>9</v>
      </c>
      <c r="C571">
        <v>3</v>
      </c>
      <c r="D571" t="s">
        <v>10</v>
      </c>
      <c r="E571">
        <v>29</v>
      </c>
      <c r="F571" s="2">
        <v>21.074999999999999</v>
      </c>
      <c r="G571">
        <v>0</v>
      </c>
      <c r="H571">
        <v>4</v>
      </c>
      <c r="I571" s="3">
        <v>0.36249999999999999</v>
      </c>
      <c r="J571" s="3">
        <v>1.3439007122496063</v>
      </c>
      <c r="K571" s="5">
        <v>0</v>
      </c>
      <c r="L571">
        <v>0</v>
      </c>
      <c r="M571">
        <v>1</v>
      </c>
      <c r="N571">
        <v>0</v>
      </c>
      <c r="O571">
        <v>0</v>
      </c>
      <c r="P571">
        <v>1</v>
      </c>
      <c r="V571">
        <v>0.11278961936514349</v>
      </c>
      <c r="W571">
        <v>0.27374064275721421</v>
      </c>
      <c r="X571">
        <f t="shared" si="25"/>
        <v>0.11278961936514349</v>
      </c>
      <c r="Y571">
        <f t="shared" si="26"/>
        <v>0.27374064275721421</v>
      </c>
      <c r="Z571">
        <f t="shared" si="24"/>
        <v>0.38653026212235769</v>
      </c>
      <c r="AA571">
        <f>(Table135[[#This Row],[Survived]]-Z572)^2</f>
        <v>0.13079224106037496</v>
      </c>
    </row>
    <row r="572" spans="1:27" x14ac:dyDescent="0.35">
      <c r="A572">
        <v>0</v>
      </c>
      <c r="B572" t="s">
        <v>11</v>
      </c>
      <c r="C572">
        <v>3</v>
      </c>
      <c r="D572" t="s">
        <v>8</v>
      </c>
      <c r="F572" s="2">
        <v>7.2291999999999996</v>
      </c>
      <c r="G572">
        <v>0</v>
      </c>
      <c r="H572">
        <v>0</v>
      </c>
      <c r="I572" s="3">
        <v>0</v>
      </c>
      <c r="J572" s="3">
        <v>0.91535761741483168</v>
      </c>
      <c r="K572" s="5">
        <v>0</v>
      </c>
      <c r="L572">
        <v>0</v>
      </c>
      <c r="M572">
        <v>1</v>
      </c>
      <c r="N572">
        <v>0</v>
      </c>
      <c r="O572">
        <v>1</v>
      </c>
      <c r="P572">
        <v>1</v>
      </c>
      <c r="V572">
        <v>0.11442216893170096</v>
      </c>
      <c r="W572">
        <v>0.24722993055117909</v>
      </c>
      <c r="X572">
        <f t="shared" si="25"/>
        <v>0.11442216893170096</v>
      </c>
      <c r="Y572">
        <f t="shared" si="26"/>
        <v>0.24722993055117909</v>
      </c>
      <c r="Z572">
        <f t="shared" si="24"/>
        <v>0.36165209948288002</v>
      </c>
      <c r="AA572">
        <f>(Table135[[#This Row],[Survived]]-Z573)^2</f>
        <v>0.13079224106037496</v>
      </c>
    </row>
    <row r="573" spans="1:27" x14ac:dyDescent="0.35">
      <c r="A573">
        <v>1</v>
      </c>
      <c r="B573" t="s">
        <v>9</v>
      </c>
      <c r="C573">
        <v>3</v>
      </c>
      <c r="D573" t="s">
        <v>8</v>
      </c>
      <c r="E573">
        <v>32</v>
      </c>
      <c r="F573" s="2">
        <v>7.8541999999999996</v>
      </c>
      <c r="G573">
        <v>0</v>
      </c>
      <c r="H573">
        <v>0</v>
      </c>
      <c r="I573" s="3">
        <v>0.4</v>
      </c>
      <c r="J573" s="3">
        <v>0.94714932766263737</v>
      </c>
      <c r="K573" s="5">
        <v>0</v>
      </c>
      <c r="L573">
        <v>0</v>
      </c>
      <c r="M573">
        <v>1</v>
      </c>
      <c r="N573">
        <v>0</v>
      </c>
      <c r="O573">
        <v>1</v>
      </c>
      <c r="P573">
        <v>1</v>
      </c>
      <c r="V573">
        <v>0.11442216893170096</v>
      </c>
      <c r="W573">
        <v>0.24722993055117909</v>
      </c>
      <c r="X573">
        <f t="shared" si="25"/>
        <v>0.11442216893170096</v>
      </c>
      <c r="Y573">
        <f t="shared" si="26"/>
        <v>0.24722993055117909</v>
      </c>
      <c r="Z573">
        <f t="shared" si="24"/>
        <v>0.36165209948288002</v>
      </c>
      <c r="AA573">
        <f>(Table135[[#This Row],[Survived]]-Z574)^2</f>
        <v>0.40748804209461492</v>
      </c>
    </row>
    <row r="574" spans="1:27" x14ac:dyDescent="0.35">
      <c r="A574">
        <v>1</v>
      </c>
      <c r="B574" t="s">
        <v>9</v>
      </c>
      <c r="C574">
        <v>2</v>
      </c>
      <c r="D574" t="s">
        <v>8</v>
      </c>
      <c r="E574">
        <v>62</v>
      </c>
      <c r="F574" s="2">
        <v>10.5</v>
      </c>
      <c r="G574">
        <v>0</v>
      </c>
      <c r="H574">
        <v>0</v>
      </c>
      <c r="I574" s="3">
        <v>0.77500000000000002</v>
      </c>
      <c r="J574" s="3">
        <v>1.0606978403536116</v>
      </c>
      <c r="K574" s="5">
        <v>0</v>
      </c>
      <c r="L574">
        <v>1</v>
      </c>
      <c r="M574">
        <v>1</v>
      </c>
      <c r="N574">
        <v>0</v>
      </c>
      <c r="O574">
        <v>1</v>
      </c>
      <c r="P574">
        <v>1</v>
      </c>
      <c r="V574">
        <v>0.11442216893170096</v>
      </c>
      <c r="W574">
        <v>0.24722993055117909</v>
      </c>
      <c r="X574">
        <f t="shared" si="25"/>
        <v>0.11442216893170096</v>
      </c>
      <c r="Y574">
        <f t="shared" si="26"/>
        <v>0.24722993055117909</v>
      </c>
      <c r="Z574">
        <f t="shared" si="24"/>
        <v>0.36165209948288002</v>
      </c>
      <c r="AA574">
        <f>(Table135[[#This Row],[Survived]]-Z575)^2</f>
        <v>0.52742525756231651</v>
      </c>
    </row>
    <row r="575" spans="1:27" x14ac:dyDescent="0.35">
      <c r="A575">
        <v>1</v>
      </c>
      <c r="B575" t="s">
        <v>9</v>
      </c>
      <c r="C575">
        <v>1</v>
      </c>
      <c r="D575" t="s">
        <v>10</v>
      </c>
      <c r="E575">
        <v>53</v>
      </c>
      <c r="F575" s="2">
        <v>51.479199999999999</v>
      </c>
      <c r="G575">
        <v>2</v>
      </c>
      <c r="H575">
        <v>0</v>
      </c>
      <c r="I575" s="3">
        <v>0.66249999999999998</v>
      </c>
      <c r="J575" s="3">
        <v>1.7199872059744314</v>
      </c>
      <c r="K575" s="5">
        <v>1</v>
      </c>
      <c r="L575">
        <v>0</v>
      </c>
      <c r="M575">
        <v>0</v>
      </c>
      <c r="N575">
        <v>0</v>
      </c>
      <c r="O575">
        <v>0</v>
      </c>
      <c r="P575">
        <v>1</v>
      </c>
      <c r="V575">
        <v>0.18425478797624267</v>
      </c>
      <c r="W575">
        <v>8.9504716345971236E-2</v>
      </c>
      <c r="X575">
        <f t="shared" si="25"/>
        <v>0.18425478797624267</v>
      </c>
      <c r="Y575">
        <f t="shared" si="26"/>
        <v>8.9504716345971236E-2</v>
      </c>
      <c r="Z575">
        <f t="shared" si="24"/>
        <v>0.27375950432221391</v>
      </c>
      <c r="AA575">
        <f>(Table135[[#This Row],[Survived]]-Z576)^2</f>
        <v>0.32767709523618893</v>
      </c>
    </row>
    <row r="576" spans="1:27" x14ac:dyDescent="0.35">
      <c r="A576">
        <v>1</v>
      </c>
      <c r="B576" t="s">
        <v>9</v>
      </c>
      <c r="C576">
        <v>1</v>
      </c>
      <c r="D576" t="s">
        <v>8</v>
      </c>
      <c r="E576">
        <v>36</v>
      </c>
      <c r="F576" s="2">
        <v>26.387499999999999</v>
      </c>
      <c r="G576">
        <v>0</v>
      </c>
      <c r="H576">
        <v>0</v>
      </c>
      <c r="I576" s="3">
        <v>0.45</v>
      </c>
      <c r="J576" s="3">
        <v>1.4375523905687617</v>
      </c>
      <c r="K576" s="5">
        <v>1</v>
      </c>
      <c r="L576">
        <v>0</v>
      </c>
      <c r="M576">
        <v>1</v>
      </c>
      <c r="N576">
        <v>0</v>
      </c>
      <c r="O576">
        <v>1</v>
      </c>
      <c r="P576">
        <v>1</v>
      </c>
      <c r="V576">
        <v>0.17817572815899968</v>
      </c>
      <c r="W576">
        <v>0.24939340681345054</v>
      </c>
      <c r="X576">
        <f t="shared" si="25"/>
        <v>0.17817572815899968</v>
      </c>
      <c r="Y576">
        <f t="shared" si="26"/>
        <v>0.24939340681345054</v>
      </c>
      <c r="Z576">
        <f t="shared" si="24"/>
        <v>0.42756913497245019</v>
      </c>
      <c r="AA576">
        <f>(Table135[[#This Row],[Survived]]-Z577)^2</f>
        <v>0.50265149244425211</v>
      </c>
    </row>
    <row r="577" spans="1:27" x14ac:dyDescent="0.35">
      <c r="A577">
        <v>1</v>
      </c>
      <c r="B577" t="s">
        <v>12</v>
      </c>
      <c r="C577">
        <v>3</v>
      </c>
      <c r="D577" t="s">
        <v>10</v>
      </c>
      <c r="F577" s="2">
        <v>7.75</v>
      </c>
      <c r="G577">
        <v>0</v>
      </c>
      <c r="H577">
        <v>0</v>
      </c>
      <c r="I577" s="3">
        <v>0</v>
      </c>
      <c r="J577" s="3">
        <v>0.94200805302231327</v>
      </c>
      <c r="K577" s="5">
        <v>0</v>
      </c>
      <c r="L577">
        <v>0</v>
      </c>
      <c r="M577">
        <v>1</v>
      </c>
      <c r="N577">
        <v>0</v>
      </c>
      <c r="O577">
        <v>0</v>
      </c>
      <c r="P577">
        <v>1</v>
      </c>
      <c r="V577">
        <v>0.11278961936514349</v>
      </c>
      <c r="W577">
        <v>0.17823119021792189</v>
      </c>
      <c r="X577">
        <f t="shared" si="25"/>
        <v>0.11278961936514349</v>
      </c>
      <c r="Y577">
        <f t="shared" si="26"/>
        <v>0.17823119021792189</v>
      </c>
      <c r="Z577">
        <f t="shared" si="24"/>
        <v>0.29102080958306537</v>
      </c>
      <c r="AA577">
        <f>(Table135[[#This Row],[Survived]]-Z578)^2</f>
        <v>0.40748804209461492</v>
      </c>
    </row>
    <row r="578" spans="1:27" x14ac:dyDescent="0.35">
      <c r="A578">
        <v>0</v>
      </c>
      <c r="B578" t="s">
        <v>9</v>
      </c>
      <c r="C578">
        <v>3</v>
      </c>
      <c r="D578" t="s">
        <v>8</v>
      </c>
      <c r="E578">
        <v>16</v>
      </c>
      <c r="F578" s="2">
        <v>8.0500000000000007</v>
      </c>
      <c r="G578">
        <v>0</v>
      </c>
      <c r="H578">
        <v>0</v>
      </c>
      <c r="I578" s="3">
        <v>0.2</v>
      </c>
      <c r="J578" s="3">
        <v>0.9566485792052033</v>
      </c>
      <c r="K578" s="5">
        <v>0</v>
      </c>
      <c r="L578">
        <v>0</v>
      </c>
      <c r="M578">
        <v>1</v>
      </c>
      <c r="N578">
        <v>0</v>
      </c>
      <c r="O578">
        <v>1</v>
      </c>
      <c r="P578">
        <v>1</v>
      </c>
      <c r="V578">
        <v>0.11442216893170096</v>
      </c>
      <c r="W578">
        <v>0.24722993055117909</v>
      </c>
      <c r="X578">
        <f t="shared" si="25"/>
        <v>0.11442216893170096</v>
      </c>
      <c r="Y578">
        <f t="shared" si="26"/>
        <v>0.24722993055117909</v>
      </c>
      <c r="Z578">
        <f t="shared" si="24"/>
        <v>0.36165209948288002</v>
      </c>
      <c r="AA578">
        <f>(Table135[[#This Row],[Survived]]-Z579)^2</f>
        <v>0.13079224106037496</v>
      </c>
    </row>
    <row r="579" spans="1:27" x14ac:dyDescent="0.35">
      <c r="A579">
        <v>0</v>
      </c>
      <c r="B579" t="s">
        <v>9</v>
      </c>
      <c r="C579">
        <v>3</v>
      </c>
      <c r="D579" t="s">
        <v>8</v>
      </c>
      <c r="E579">
        <v>19</v>
      </c>
      <c r="F579" s="2">
        <v>14.5</v>
      </c>
      <c r="G579">
        <v>0</v>
      </c>
      <c r="H579">
        <v>0</v>
      </c>
      <c r="I579" s="3">
        <v>0.23749999999999999</v>
      </c>
      <c r="J579" s="3">
        <v>1.1903316981702914</v>
      </c>
      <c r="K579" s="5">
        <v>0</v>
      </c>
      <c r="L579">
        <v>0</v>
      </c>
      <c r="M579">
        <v>1</v>
      </c>
      <c r="N579">
        <v>0</v>
      </c>
      <c r="O579">
        <v>1</v>
      </c>
      <c r="P579">
        <v>1</v>
      </c>
      <c r="V579">
        <v>0.11442216893170096</v>
      </c>
      <c r="W579">
        <v>0.24722993055117909</v>
      </c>
      <c r="X579">
        <f t="shared" si="25"/>
        <v>0.11442216893170096</v>
      </c>
      <c r="Y579">
        <f t="shared" si="26"/>
        <v>0.24722993055117909</v>
      </c>
      <c r="Z579">
        <f t="shared" si="24"/>
        <v>0.36165209948288002</v>
      </c>
      <c r="AA579">
        <f>(Table135[[#This Row],[Survived]]-Z580)^2</f>
        <v>9.1567467677084513E-2</v>
      </c>
    </row>
    <row r="580" spans="1:27" x14ac:dyDescent="0.35">
      <c r="A580">
        <v>1</v>
      </c>
      <c r="B580" t="s">
        <v>9</v>
      </c>
      <c r="C580">
        <v>2</v>
      </c>
      <c r="D580" t="s">
        <v>10</v>
      </c>
      <c r="E580">
        <v>34</v>
      </c>
      <c r="F580" s="2">
        <v>13</v>
      </c>
      <c r="G580">
        <v>0</v>
      </c>
      <c r="H580">
        <v>0</v>
      </c>
      <c r="I580" s="3">
        <v>0.42499999999999999</v>
      </c>
      <c r="J580" s="3">
        <v>1.146128035678238</v>
      </c>
      <c r="K580" s="5">
        <v>0</v>
      </c>
      <c r="L580">
        <v>1</v>
      </c>
      <c r="M580">
        <v>0</v>
      </c>
      <c r="N580">
        <v>1</v>
      </c>
      <c r="O580">
        <v>0</v>
      </c>
      <c r="P580">
        <v>1</v>
      </c>
      <c r="V580">
        <v>0.11278961936514349</v>
      </c>
      <c r="W580">
        <v>0.18981154996023192</v>
      </c>
      <c r="X580">
        <f t="shared" si="25"/>
        <v>0.11278961936514349</v>
      </c>
      <c r="Y580">
        <f t="shared" si="26"/>
        <v>0.18981154996023192</v>
      </c>
      <c r="Z580">
        <f t="shared" si="24"/>
        <v>0.3026011693253754</v>
      </c>
      <c r="AA580">
        <f>(Table135[[#This Row],[Survived]]-Z581)^2</f>
        <v>0.40687474988353162</v>
      </c>
    </row>
    <row r="581" spans="1:27" x14ac:dyDescent="0.35">
      <c r="A581">
        <v>1</v>
      </c>
      <c r="B581" t="s">
        <v>9</v>
      </c>
      <c r="C581">
        <v>1</v>
      </c>
      <c r="D581" t="s">
        <v>10</v>
      </c>
      <c r="E581">
        <v>39</v>
      </c>
      <c r="F581" s="2">
        <v>55.9</v>
      </c>
      <c r="G581">
        <v>1</v>
      </c>
      <c r="H581">
        <v>0</v>
      </c>
      <c r="I581" s="3">
        <v>0.48749999999999999</v>
      </c>
      <c r="J581" s="3">
        <v>1.7551122663950711</v>
      </c>
      <c r="K581" s="5">
        <v>1</v>
      </c>
      <c r="L581">
        <v>0</v>
      </c>
      <c r="M581">
        <v>1</v>
      </c>
      <c r="N581">
        <v>0</v>
      </c>
      <c r="O581">
        <v>0</v>
      </c>
      <c r="P581">
        <v>1</v>
      </c>
      <c r="V581">
        <v>0.18039898328434245</v>
      </c>
      <c r="W581">
        <v>0.18173367166377949</v>
      </c>
      <c r="X581">
        <f t="shared" si="25"/>
        <v>0.18039898328434245</v>
      </c>
      <c r="Y581">
        <f t="shared" si="26"/>
        <v>0.18173367166377949</v>
      </c>
      <c r="Z581">
        <f t="shared" ref="Z581:Z644" si="27">X581+Y581</f>
        <v>0.36213265494812197</v>
      </c>
      <c r="AA581">
        <f>(Table135[[#This Row],[Survived]]-Z582)^2</f>
        <v>0.49531245429411014</v>
      </c>
    </row>
    <row r="582" spans="1:27" x14ac:dyDescent="0.35">
      <c r="A582">
        <v>0</v>
      </c>
      <c r="B582" t="s">
        <v>11</v>
      </c>
      <c r="C582">
        <v>3</v>
      </c>
      <c r="D582" t="s">
        <v>10</v>
      </c>
      <c r="F582" s="2">
        <v>14.458299999999999</v>
      </c>
      <c r="G582">
        <v>1</v>
      </c>
      <c r="H582">
        <v>0</v>
      </c>
      <c r="I582" s="3">
        <v>0</v>
      </c>
      <c r="J582" s="3">
        <v>1.1891617314183722</v>
      </c>
      <c r="K582" s="5">
        <v>0</v>
      </c>
      <c r="L582">
        <v>0</v>
      </c>
      <c r="M582">
        <v>1</v>
      </c>
      <c r="N582">
        <v>0</v>
      </c>
      <c r="O582">
        <v>0</v>
      </c>
      <c r="P582">
        <v>1</v>
      </c>
      <c r="V582">
        <v>0.11664542405704373</v>
      </c>
      <c r="W582">
        <v>0.17957019540150801</v>
      </c>
      <c r="X582">
        <f t="shared" ref="X582:X645" si="28">IF(V582&lt;0,0,V582)</f>
        <v>0.11664542405704373</v>
      </c>
      <c r="Y582">
        <f t="shared" ref="Y582:Y645" si="29">IF(W582&lt;0,0,W582)</f>
        <v>0.17957019540150801</v>
      </c>
      <c r="Z582">
        <f t="shared" si="27"/>
        <v>0.29621561945855174</v>
      </c>
      <c r="AA582">
        <f>(Table135[[#This Row],[Survived]]-Z583)^2</f>
        <v>0.13930246861928319</v>
      </c>
    </row>
    <row r="583" spans="1:27" x14ac:dyDescent="0.35">
      <c r="A583">
        <v>1</v>
      </c>
      <c r="B583" t="s">
        <v>9</v>
      </c>
      <c r="C583">
        <v>3</v>
      </c>
      <c r="D583" t="s">
        <v>8</v>
      </c>
      <c r="E583">
        <v>32</v>
      </c>
      <c r="F583" s="2">
        <v>7.9249999999999998</v>
      </c>
      <c r="G583">
        <v>0</v>
      </c>
      <c r="H583">
        <v>0</v>
      </c>
      <c r="I583" s="3">
        <v>0.4</v>
      </c>
      <c r="J583" s="3">
        <v>0.95060822478423079</v>
      </c>
      <c r="K583" s="5">
        <v>0</v>
      </c>
      <c r="L583">
        <v>0</v>
      </c>
      <c r="M583">
        <v>0</v>
      </c>
      <c r="N583">
        <v>1</v>
      </c>
      <c r="O583">
        <v>1</v>
      </c>
      <c r="P583">
        <v>1</v>
      </c>
      <c r="V583">
        <v>0.11442216893170096</v>
      </c>
      <c r="W583">
        <v>0.25881029029348912</v>
      </c>
      <c r="X583">
        <f t="shared" si="28"/>
        <v>0.11442216893170096</v>
      </c>
      <c r="Y583">
        <f t="shared" si="29"/>
        <v>0.25881029029348912</v>
      </c>
      <c r="Z583">
        <f t="shared" si="27"/>
        <v>0.37323245922519011</v>
      </c>
      <c r="AA583">
        <f>(Table135[[#This Row],[Survived]]-Z584)^2</f>
        <v>0.46227355231877293</v>
      </c>
    </row>
    <row r="584" spans="1:27" x14ac:dyDescent="0.35">
      <c r="A584">
        <v>1</v>
      </c>
      <c r="B584" t="s">
        <v>9</v>
      </c>
      <c r="C584">
        <v>2</v>
      </c>
      <c r="D584" t="s">
        <v>10</v>
      </c>
      <c r="E584">
        <v>25</v>
      </c>
      <c r="F584" s="2">
        <v>30</v>
      </c>
      <c r="G584">
        <v>1</v>
      </c>
      <c r="H584">
        <v>1</v>
      </c>
      <c r="I584" s="3">
        <v>0.3125</v>
      </c>
      <c r="J584" s="3">
        <v>1.4913616938342726</v>
      </c>
      <c r="K584" s="5">
        <v>0</v>
      </c>
      <c r="L584">
        <v>1</v>
      </c>
      <c r="M584">
        <v>1</v>
      </c>
      <c r="N584">
        <v>0</v>
      </c>
      <c r="O584">
        <v>0</v>
      </c>
      <c r="P584">
        <v>1</v>
      </c>
      <c r="V584">
        <v>0.11664542405704373</v>
      </c>
      <c r="W584">
        <v>0.20344755853633112</v>
      </c>
      <c r="X584">
        <f t="shared" si="28"/>
        <v>0.11664542405704373</v>
      </c>
      <c r="Y584">
        <f t="shared" si="29"/>
        <v>0.20344755853633112</v>
      </c>
      <c r="Z584">
        <f t="shared" si="27"/>
        <v>0.32009298259337482</v>
      </c>
      <c r="AA584">
        <f>(Table135[[#This Row],[Survived]]-Z585)^2</f>
        <v>0.36289735288871894</v>
      </c>
    </row>
    <row r="585" spans="1:27" x14ac:dyDescent="0.35">
      <c r="A585">
        <v>1</v>
      </c>
      <c r="B585" t="s">
        <v>11</v>
      </c>
      <c r="C585">
        <v>1</v>
      </c>
      <c r="D585" t="s">
        <v>10</v>
      </c>
      <c r="E585">
        <v>39</v>
      </c>
      <c r="F585" s="2">
        <v>110.88330000000001</v>
      </c>
      <c r="G585">
        <v>1</v>
      </c>
      <c r="H585">
        <v>1</v>
      </c>
      <c r="I585" s="3">
        <v>0.48749999999999999</v>
      </c>
      <c r="J585" s="3">
        <v>2.048765267412167</v>
      </c>
      <c r="K585" s="5">
        <v>1</v>
      </c>
      <c r="L585">
        <v>0</v>
      </c>
      <c r="M585">
        <v>0</v>
      </c>
      <c r="N585">
        <v>1</v>
      </c>
      <c r="O585">
        <v>0</v>
      </c>
      <c r="P585">
        <v>1</v>
      </c>
      <c r="V585">
        <v>0.18039898328434245</v>
      </c>
      <c r="W585">
        <v>0.2171913945409126</v>
      </c>
      <c r="X585">
        <f t="shared" si="28"/>
        <v>0.18039898328434245</v>
      </c>
      <c r="Y585">
        <f t="shared" si="29"/>
        <v>0.2171913945409126</v>
      </c>
      <c r="Z585">
        <f t="shared" si="27"/>
        <v>0.39759037782525508</v>
      </c>
      <c r="AA585">
        <f>(Table135[[#This Row],[Survived]]-Z586)^2</f>
        <v>0.39283755016890298</v>
      </c>
    </row>
    <row r="586" spans="1:27" x14ac:dyDescent="0.35">
      <c r="A586">
        <v>0</v>
      </c>
      <c r="B586" t="s">
        <v>9</v>
      </c>
      <c r="C586">
        <v>2</v>
      </c>
      <c r="D586" t="s">
        <v>8</v>
      </c>
      <c r="E586">
        <v>54</v>
      </c>
      <c r="F586" s="2">
        <v>26</v>
      </c>
      <c r="G586">
        <v>0</v>
      </c>
      <c r="H586">
        <v>0</v>
      </c>
      <c r="I586" s="3">
        <v>0.67500000000000004</v>
      </c>
      <c r="J586" s="3">
        <v>1.4313637641589874</v>
      </c>
      <c r="K586" s="5">
        <v>0</v>
      </c>
      <c r="L586">
        <v>1</v>
      </c>
      <c r="M586">
        <v>0</v>
      </c>
      <c r="N586">
        <v>1</v>
      </c>
      <c r="O586">
        <v>1</v>
      </c>
      <c r="P586">
        <v>1</v>
      </c>
      <c r="V586">
        <v>0.11442216893170096</v>
      </c>
      <c r="W586">
        <v>0.25881029029348912</v>
      </c>
      <c r="X586">
        <f t="shared" si="28"/>
        <v>0.11442216893170096</v>
      </c>
      <c r="Y586">
        <f t="shared" si="29"/>
        <v>0.25881029029348912</v>
      </c>
      <c r="Z586">
        <f t="shared" si="27"/>
        <v>0.37323245922519011</v>
      </c>
      <c r="AA586">
        <f>(Table135[[#This Row],[Survived]]-Z587)^2</f>
        <v>0.18281536518108932</v>
      </c>
    </row>
    <row r="587" spans="1:27" x14ac:dyDescent="0.35">
      <c r="A587">
        <v>0</v>
      </c>
      <c r="B587" t="s">
        <v>11</v>
      </c>
      <c r="C587">
        <v>1</v>
      </c>
      <c r="D587" t="s">
        <v>8</v>
      </c>
      <c r="E587">
        <v>36</v>
      </c>
      <c r="F587" s="2">
        <v>40.125</v>
      </c>
      <c r="G587">
        <v>0</v>
      </c>
      <c r="H587">
        <v>0</v>
      </c>
      <c r="I587" s="3">
        <v>0.45</v>
      </c>
      <c r="J587" s="3">
        <v>1.6141059109580307</v>
      </c>
      <c r="K587" s="5">
        <v>1</v>
      </c>
      <c r="L587">
        <v>0</v>
      </c>
      <c r="M587">
        <v>1</v>
      </c>
      <c r="N587">
        <v>0</v>
      </c>
      <c r="O587">
        <v>1</v>
      </c>
      <c r="P587">
        <v>1</v>
      </c>
      <c r="V587">
        <v>0.17817572815899968</v>
      </c>
      <c r="W587">
        <v>0.24939340681345054</v>
      </c>
      <c r="X587">
        <f t="shared" si="28"/>
        <v>0.17817572815899968</v>
      </c>
      <c r="Y587">
        <f t="shared" si="29"/>
        <v>0.24939340681345054</v>
      </c>
      <c r="Z587">
        <f t="shared" si="27"/>
        <v>0.42756913497245019</v>
      </c>
      <c r="AA587">
        <f>(Table135[[#This Row],[Survived]]-Z588)^2</f>
        <v>0.13079224106037496</v>
      </c>
    </row>
    <row r="588" spans="1:27" x14ac:dyDescent="0.35">
      <c r="A588">
        <v>0</v>
      </c>
      <c r="B588" t="s">
        <v>11</v>
      </c>
      <c r="C588">
        <v>3</v>
      </c>
      <c r="D588" t="s">
        <v>8</v>
      </c>
      <c r="F588" s="2">
        <v>8.7125000000000004</v>
      </c>
      <c r="G588">
        <v>0</v>
      </c>
      <c r="H588">
        <v>0</v>
      </c>
      <c r="I588" s="3">
        <v>0</v>
      </c>
      <c r="J588" s="3">
        <v>0.98733103180897075</v>
      </c>
      <c r="K588" s="5">
        <v>0</v>
      </c>
      <c r="L588">
        <v>0</v>
      </c>
      <c r="M588">
        <v>1</v>
      </c>
      <c r="N588">
        <v>0</v>
      </c>
      <c r="O588">
        <v>1</v>
      </c>
      <c r="P588">
        <v>1</v>
      </c>
      <c r="V588">
        <v>0.11442216893170096</v>
      </c>
      <c r="W588">
        <v>0.24722993055117909</v>
      </c>
      <c r="X588">
        <f t="shared" si="28"/>
        <v>0.11442216893170096</v>
      </c>
      <c r="Y588">
        <f t="shared" si="29"/>
        <v>0.24722993055117909</v>
      </c>
      <c r="Z588">
        <f t="shared" si="27"/>
        <v>0.36165209948288002</v>
      </c>
      <c r="AA588">
        <f>(Table135[[#This Row],[Survived]]-Z589)^2</f>
        <v>0.17328315315375725</v>
      </c>
    </row>
    <row r="589" spans="1:27" x14ac:dyDescent="0.35">
      <c r="A589">
        <v>1</v>
      </c>
      <c r="B589" t="s">
        <v>9</v>
      </c>
      <c r="C589">
        <v>1</v>
      </c>
      <c r="D589" t="s">
        <v>10</v>
      </c>
      <c r="E589">
        <v>18</v>
      </c>
      <c r="F589" s="2">
        <v>79.650000000000006</v>
      </c>
      <c r="G589">
        <v>0</v>
      </c>
      <c r="H589">
        <v>2</v>
      </c>
      <c r="I589" s="3">
        <v>0.22500000000000001</v>
      </c>
      <c r="J589" s="3">
        <v>1.9066043717249803</v>
      </c>
      <c r="K589" s="5">
        <v>1</v>
      </c>
      <c r="L589">
        <v>0</v>
      </c>
      <c r="M589">
        <v>0</v>
      </c>
      <c r="N589">
        <v>1</v>
      </c>
      <c r="O589">
        <v>0</v>
      </c>
      <c r="P589">
        <v>1</v>
      </c>
      <c r="V589">
        <v>0.1765431785924422</v>
      </c>
      <c r="W589">
        <v>0.23972975249214956</v>
      </c>
      <c r="X589">
        <f t="shared" si="28"/>
        <v>0.1765431785924422</v>
      </c>
      <c r="Y589">
        <f t="shared" si="29"/>
        <v>0.23972975249214956</v>
      </c>
      <c r="Z589">
        <f t="shared" si="27"/>
        <v>0.41627293108459174</v>
      </c>
      <c r="AA589">
        <f>(Table135[[#This Row],[Survived]]-Z590)^2</f>
        <v>0.40748804209461492</v>
      </c>
    </row>
    <row r="590" spans="1:27" x14ac:dyDescent="0.35">
      <c r="A590">
        <v>0</v>
      </c>
      <c r="B590" t="s">
        <v>9</v>
      </c>
      <c r="C590">
        <v>2</v>
      </c>
      <c r="D590" t="s">
        <v>8</v>
      </c>
      <c r="E590">
        <v>47</v>
      </c>
      <c r="F590" s="2">
        <v>15</v>
      </c>
      <c r="G590">
        <v>0</v>
      </c>
      <c r="H590">
        <v>0</v>
      </c>
      <c r="I590" s="3">
        <v>0.58750000000000002</v>
      </c>
      <c r="J590" s="3">
        <v>1.2041199826559248</v>
      </c>
      <c r="K590" s="5">
        <v>0</v>
      </c>
      <c r="L590">
        <v>1</v>
      </c>
      <c r="M590">
        <v>1</v>
      </c>
      <c r="N590">
        <v>0</v>
      </c>
      <c r="O590">
        <v>1</v>
      </c>
      <c r="P590">
        <v>1</v>
      </c>
      <c r="V590">
        <v>0.11442216893170096</v>
      </c>
      <c r="W590">
        <v>0.24722993055117909</v>
      </c>
      <c r="X590">
        <f t="shared" si="28"/>
        <v>0.11442216893170096</v>
      </c>
      <c r="Y590">
        <f t="shared" si="29"/>
        <v>0.24722993055117909</v>
      </c>
      <c r="Z590">
        <f t="shared" si="27"/>
        <v>0.36165209948288002</v>
      </c>
      <c r="AA590">
        <f>(Table135[[#This Row],[Survived]]-Z591)^2</f>
        <v>0.20852128415620561</v>
      </c>
    </row>
    <row r="591" spans="1:27" x14ac:dyDescent="0.35">
      <c r="A591">
        <v>1</v>
      </c>
      <c r="B591" t="s">
        <v>11</v>
      </c>
      <c r="C591">
        <v>1</v>
      </c>
      <c r="D591" t="s">
        <v>8</v>
      </c>
      <c r="E591">
        <v>60</v>
      </c>
      <c r="F591" s="2">
        <v>79.2</v>
      </c>
      <c r="G591">
        <v>1</v>
      </c>
      <c r="H591">
        <v>1</v>
      </c>
      <c r="I591" s="3">
        <v>0.75</v>
      </c>
      <c r="J591" s="3">
        <v>1.9041743682841634</v>
      </c>
      <c r="K591" s="5">
        <v>1</v>
      </c>
      <c r="L591">
        <v>0</v>
      </c>
      <c r="M591">
        <v>1</v>
      </c>
      <c r="N591">
        <v>0</v>
      </c>
      <c r="O591">
        <v>1</v>
      </c>
      <c r="P591">
        <v>1</v>
      </c>
      <c r="V591">
        <v>0.1820315328508999</v>
      </c>
      <c r="W591">
        <v>0.2746097751318598</v>
      </c>
      <c r="X591">
        <f t="shared" si="28"/>
        <v>0.1820315328508999</v>
      </c>
      <c r="Y591">
        <f t="shared" si="29"/>
        <v>0.2746097751318598</v>
      </c>
      <c r="Z591">
        <f t="shared" si="27"/>
        <v>0.4566413079827597</v>
      </c>
      <c r="AA591">
        <f>(Table135[[#This Row],[Survived]]-Z592)^2</f>
        <v>0.40748804209461492</v>
      </c>
    </row>
    <row r="592" spans="1:27" x14ac:dyDescent="0.35">
      <c r="A592">
        <v>0</v>
      </c>
      <c r="B592" t="s">
        <v>9</v>
      </c>
      <c r="C592">
        <v>3</v>
      </c>
      <c r="D592" t="s">
        <v>8</v>
      </c>
      <c r="E592">
        <v>22</v>
      </c>
      <c r="F592" s="2">
        <v>8.0500000000000007</v>
      </c>
      <c r="G592">
        <v>0</v>
      </c>
      <c r="H592">
        <v>0</v>
      </c>
      <c r="I592" s="3">
        <v>0.27500000000000002</v>
      </c>
      <c r="J592" s="3">
        <v>0.9566485792052033</v>
      </c>
      <c r="K592" s="5">
        <v>0</v>
      </c>
      <c r="L592">
        <v>0</v>
      </c>
      <c r="M592">
        <v>1</v>
      </c>
      <c r="N592">
        <v>0</v>
      </c>
      <c r="O592">
        <v>1</v>
      </c>
      <c r="P592">
        <v>1</v>
      </c>
      <c r="V592">
        <v>0.11442216893170096</v>
      </c>
      <c r="W592">
        <v>0.24722993055117909</v>
      </c>
      <c r="X592">
        <f t="shared" si="28"/>
        <v>0.11442216893170096</v>
      </c>
      <c r="Y592">
        <f t="shared" si="29"/>
        <v>0.24722993055117909</v>
      </c>
      <c r="Z592">
        <f t="shared" si="27"/>
        <v>0.36165209948288002</v>
      </c>
      <c r="AA592">
        <f>(Table135[[#This Row],[Survived]]-Z593)^2</f>
        <v>0.13930246861928319</v>
      </c>
    </row>
    <row r="593" spans="1:27" x14ac:dyDescent="0.35">
      <c r="A593">
        <v>0</v>
      </c>
      <c r="B593" t="s">
        <v>9</v>
      </c>
      <c r="C593">
        <v>3</v>
      </c>
      <c r="D593" t="s">
        <v>8</v>
      </c>
      <c r="F593" s="2">
        <v>8.0500000000000007</v>
      </c>
      <c r="G593">
        <v>0</v>
      </c>
      <c r="H593">
        <v>0</v>
      </c>
      <c r="I593" s="3">
        <v>0</v>
      </c>
      <c r="J593" s="3">
        <v>0.9566485792052033</v>
      </c>
      <c r="K593" s="5">
        <v>0</v>
      </c>
      <c r="L593">
        <v>0</v>
      </c>
      <c r="M593">
        <v>0</v>
      </c>
      <c r="N593">
        <v>1</v>
      </c>
      <c r="O593">
        <v>1</v>
      </c>
      <c r="P593">
        <v>1</v>
      </c>
      <c r="V593">
        <v>0.11442216893170096</v>
      </c>
      <c r="W593">
        <v>0.25881029029348912</v>
      </c>
      <c r="X593">
        <f t="shared" si="28"/>
        <v>0.11442216893170096</v>
      </c>
      <c r="Y593">
        <f t="shared" si="29"/>
        <v>0.25881029029348912</v>
      </c>
      <c r="Z593">
        <f t="shared" si="27"/>
        <v>0.37323245922519011</v>
      </c>
      <c r="AA593">
        <f>(Table135[[#This Row],[Survived]]-Z594)^2</f>
        <v>0.13079224106037496</v>
      </c>
    </row>
    <row r="594" spans="1:27" x14ac:dyDescent="0.35">
      <c r="A594">
        <v>0</v>
      </c>
      <c r="B594" t="s">
        <v>9</v>
      </c>
      <c r="C594">
        <v>3</v>
      </c>
      <c r="D594" t="s">
        <v>8</v>
      </c>
      <c r="E594">
        <v>35</v>
      </c>
      <c r="F594" s="2">
        <v>7.125</v>
      </c>
      <c r="G594">
        <v>0</v>
      </c>
      <c r="H594">
        <v>0</v>
      </c>
      <c r="I594" s="3">
        <v>0.4375</v>
      </c>
      <c r="J594" s="3">
        <v>0.90982336965091204</v>
      </c>
      <c r="K594" s="5">
        <v>0</v>
      </c>
      <c r="L594">
        <v>0</v>
      </c>
      <c r="M594">
        <v>1</v>
      </c>
      <c r="N594">
        <v>0</v>
      </c>
      <c r="O594">
        <v>1</v>
      </c>
      <c r="P594">
        <v>1</v>
      </c>
      <c r="V594">
        <v>0.11442216893170096</v>
      </c>
      <c r="W594">
        <v>0.24722993055117909</v>
      </c>
      <c r="X594">
        <f t="shared" si="28"/>
        <v>0.11442216893170096</v>
      </c>
      <c r="Y594">
        <f t="shared" si="29"/>
        <v>0.24722993055117909</v>
      </c>
      <c r="Z594">
        <f t="shared" si="27"/>
        <v>0.36165209948288002</v>
      </c>
      <c r="AA594">
        <f>(Table135[[#This Row],[Survived]]-Z595)^2</f>
        <v>7.212699510326416E-2</v>
      </c>
    </row>
    <row r="595" spans="1:27" x14ac:dyDescent="0.35">
      <c r="A595">
        <v>1</v>
      </c>
      <c r="B595" t="s">
        <v>11</v>
      </c>
      <c r="C595">
        <v>1</v>
      </c>
      <c r="D595" t="s">
        <v>10</v>
      </c>
      <c r="E595">
        <v>52</v>
      </c>
      <c r="F595" s="2">
        <v>78.2667</v>
      </c>
      <c r="G595">
        <v>1</v>
      </c>
      <c r="H595">
        <v>0</v>
      </c>
      <c r="I595" s="3">
        <v>0.65</v>
      </c>
      <c r="J595" s="3">
        <v>1.8990907781931157</v>
      </c>
      <c r="K595" s="5">
        <v>1</v>
      </c>
      <c r="L595">
        <v>0</v>
      </c>
      <c r="M595">
        <v>0</v>
      </c>
      <c r="N595">
        <v>0</v>
      </c>
      <c r="O595">
        <v>0</v>
      </c>
      <c r="P595">
        <v>1</v>
      </c>
      <c r="V595">
        <v>0.18039898328434245</v>
      </c>
      <c r="W595">
        <v>8.8165711162385127E-2</v>
      </c>
      <c r="X595">
        <f t="shared" si="28"/>
        <v>0.18039898328434245</v>
      </c>
      <c r="Y595">
        <f t="shared" si="29"/>
        <v>8.8165711162385127E-2</v>
      </c>
      <c r="Z595">
        <f t="shared" si="27"/>
        <v>0.26856469444672759</v>
      </c>
      <c r="AA595">
        <f>(Table135[[#This Row],[Survived]]-Z596)^2</f>
        <v>0.40748804209461492</v>
      </c>
    </row>
    <row r="596" spans="1:27" x14ac:dyDescent="0.35">
      <c r="A596">
        <v>0</v>
      </c>
      <c r="B596" t="s">
        <v>9</v>
      </c>
      <c r="C596">
        <v>3</v>
      </c>
      <c r="D596" t="s">
        <v>8</v>
      </c>
      <c r="E596">
        <v>47</v>
      </c>
      <c r="F596" s="2">
        <v>7.25</v>
      </c>
      <c r="G596">
        <v>0</v>
      </c>
      <c r="H596">
        <v>0</v>
      </c>
      <c r="I596" s="3">
        <v>0.58750000000000002</v>
      </c>
      <c r="J596" s="3">
        <v>0.91645394854992512</v>
      </c>
      <c r="K596" s="5">
        <v>0</v>
      </c>
      <c r="L596">
        <v>0</v>
      </c>
      <c r="M596">
        <v>1</v>
      </c>
      <c r="N596">
        <v>0</v>
      </c>
      <c r="O596">
        <v>1</v>
      </c>
      <c r="P596">
        <v>1</v>
      </c>
      <c r="V596">
        <v>0.11442216893170096</v>
      </c>
      <c r="W596">
        <v>0.24722993055117909</v>
      </c>
      <c r="X596">
        <f t="shared" si="28"/>
        <v>0.11442216893170096</v>
      </c>
      <c r="Y596">
        <f t="shared" si="29"/>
        <v>0.24722993055117909</v>
      </c>
      <c r="Z596">
        <f t="shared" si="27"/>
        <v>0.36165209948288002</v>
      </c>
      <c r="AA596">
        <f>(Table135[[#This Row],[Survived]]-Z597)^2</f>
        <v>0.11476886369229188</v>
      </c>
    </row>
    <row r="597" spans="1:27" x14ac:dyDescent="0.35">
      <c r="A597">
        <v>0</v>
      </c>
      <c r="B597" t="s">
        <v>12</v>
      </c>
      <c r="C597">
        <v>3</v>
      </c>
      <c r="D597" t="s">
        <v>10</v>
      </c>
      <c r="F597" s="2">
        <v>7.75</v>
      </c>
      <c r="G597">
        <v>0</v>
      </c>
      <c r="H597">
        <v>2</v>
      </c>
      <c r="I597" s="3">
        <v>0</v>
      </c>
      <c r="J597" s="3">
        <v>0.94200805302231327</v>
      </c>
      <c r="K597" s="5">
        <v>0</v>
      </c>
      <c r="L597">
        <v>0</v>
      </c>
      <c r="M597">
        <v>1</v>
      </c>
      <c r="N597">
        <v>0</v>
      </c>
      <c r="O597">
        <v>0</v>
      </c>
      <c r="P597">
        <v>1</v>
      </c>
      <c r="V597">
        <v>0.11278961936514349</v>
      </c>
      <c r="W597">
        <v>0.22598591648756808</v>
      </c>
      <c r="X597">
        <f t="shared" si="28"/>
        <v>0.11278961936514349</v>
      </c>
      <c r="Y597">
        <f t="shared" si="29"/>
        <v>0.22598591648756808</v>
      </c>
      <c r="Z597">
        <f t="shared" si="27"/>
        <v>0.33877553585271158</v>
      </c>
      <c r="AA597">
        <f>(Table135[[#This Row],[Survived]]-Z598)^2</f>
        <v>0.13457665490578549</v>
      </c>
    </row>
    <row r="598" spans="1:27" x14ac:dyDescent="0.35">
      <c r="A598">
        <v>0</v>
      </c>
      <c r="B598" t="s">
        <v>9</v>
      </c>
      <c r="C598">
        <v>2</v>
      </c>
      <c r="D598" t="s">
        <v>8</v>
      </c>
      <c r="E598">
        <v>37</v>
      </c>
      <c r="F598" s="2">
        <v>26</v>
      </c>
      <c r="G598">
        <v>1</v>
      </c>
      <c r="H598">
        <v>0</v>
      </c>
      <c r="I598" s="3">
        <v>0.46250000000000002</v>
      </c>
      <c r="J598" s="3">
        <v>1.4313637641589874</v>
      </c>
      <c r="K598" s="5">
        <v>0</v>
      </c>
      <c r="L598">
        <v>1</v>
      </c>
      <c r="M598">
        <v>1</v>
      </c>
      <c r="N598">
        <v>0</v>
      </c>
      <c r="O598">
        <v>1</v>
      </c>
      <c r="P598">
        <v>1</v>
      </c>
      <c r="V598">
        <v>0.11827797362360119</v>
      </c>
      <c r="W598">
        <v>0.24856893573476521</v>
      </c>
      <c r="X598">
        <f t="shared" si="28"/>
        <v>0.11827797362360119</v>
      </c>
      <c r="Y598">
        <f t="shared" si="29"/>
        <v>0.24856893573476521</v>
      </c>
      <c r="Z598">
        <f t="shared" si="27"/>
        <v>0.36684690935836639</v>
      </c>
      <c r="AA598">
        <f>(Table135[[#This Row],[Survived]]-Z599)^2</f>
        <v>0.15266545711533219</v>
      </c>
    </row>
    <row r="599" spans="1:27" x14ac:dyDescent="0.35">
      <c r="A599">
        <v>0</v>
      </c>
      <c r="B599" t="s">
        <v>9</v>
      </c>
      <c r="C599">
        <v>3</v>
      </c>
      <c r="D599" t="s">
        <v>8</v>
      </c>
      <c r="E599">
        <v>36</v>
      </c>
      <c r="F599" s="2">
        <v>24.15</v>
      </c>
      <c r="G599">
        <v>1</v>
      </c>
      <c r="H599">
        <v>1</v>
      </c>
      <c r="I599" s="3">
        <v>0.45</v>
      </c>
      <c r="J599" s="3">
        <v>1.4005379893919461</v>
      </c>
      <c r="K599" s="5">
        <v>0</v>
      </c>
      <c r="L599">
        <v>0</v>
      </c>
      <c r="M599">
        <v>1</v>
      </c>
      <c r="N599">
        <v>0</v>
      </c>
      <c r="O599">
        <v>1</v>
      </c>
      <c r="P599">
        <v>1</v>
      </c>
      <c r="V599">
        <v>0.11827797362360119</v>
      </c>
      <c r="W599">
        <v>0.27244629886958827</v>
      </c>
      <c r="X599">
        <f t="shared" si="28"/>
        <v>0.11827797362360119</v>
      </c>
      <c r="Y599">
        <f t="shared" si="29"/>
        <v>0.27244629886958827</v>
      </c>
      <c r="Z599">
        <f t="shared" si="27"/>
        <v>0.39072427249318947</v>
      </c>
      <c r="AA599">
        <f>(Table135[[#This Row],[Survived]]-Z600)^2</f>
        <v>9.1567467677084513E-2</v>
      </c>
    </row>
    <row r="600" spans="1:27" x14ac:dyDescent="0.35">
      <c r="A600">
        <v>1</v>
      </c>
      <c r="B600" t="s">
        <v>9</v>
      </c>
      <c r="C600">
        <v>2</v>
      </c>
      <c r="D600" t="s">
        <v>10</v>
      </c>
      <c r="F600" s="2">
        <v>33</v>
      </c>
      <c r="G600">
        <v>0</v>
      </c>
      <c r="H600">
        <v>0</v>
      </c>
      <c r="I600" s="3">
        <v>0</v>
      </c>
      <c r="J600" s="3">
        <v>1.5314789170422551</v>
      </c>
      <c r="K600" s="5">
        <v>0</v>
      </c>
      <c r="L600">
        <v>1</v>
      </c>
      <c r="M600">
        <v>0</v>
      </c>
      <c r="N600">
        <v>1</v>
      </c>
      <c r="O600">
        <v>0</v>
      </c>
      <c r="P600">
        <v>1</v>
      </c>
      <c r="V600">
        <v>0.11278961936514349</v>
      </c>
      <c r="W600">
        <v>0.18981154996023192</v>
      </c>
      <c r="X600">
        <f t="shared" si="28"/>
        <v>0.11278961936514349</v>
      </c>
      <c r="Y600">
        <f t="shared" si="29"/>
        <v>0.18981154996023192</v>
      </c>
      <c r="Z600">
        <f t="shared" si="27"/>
        <v>0.3026011693253754</v>
      </c>
      <c r="AA600">
        <f>(Table135[[#This Row],[Survived]]-Z601)^2</f>
        <v>0.39283755016890298</v>
      </c>
    </row>
    <row r="601" spans="1:27" x14ac:dyDescent="0.35">
      <c r="A601">
        <v>0</v>
      </c>
      <c r="B601" t="s">
        <v>9</v>
      </c>
      <c r="C601">
        <v>3</v>
      </c>
      <c r="D601" t="s">
        <v>8</v>
      </c>
      <c r="E601">
        <v>49</v>
      </c>
      <c r="F601" s="2">
        <v>0</v>
      </c>
      <c r="G601">
        <v>0</v>
      </c>
      <c r="H601">
        <v>0</v>
      </c>
      <c r="I601" s="3">
        <v>0.61250000000000004</v>
      </c>
      <c r="J601" s="3">
        <v>0</v>
      </c>
      <c r="K601" s="5">
        <v>0</v>
      </c>
      <c r="L601">
        <v>0</v>
      </c>
      <c r="M601">
        <v>0</v>
      </c>
      <c r="N601">
        <v>1</v>
      </c>
      <c r="O601">
        <v>1</v>
      </c>
      <c r="P601">
        <v>1</v>
      </c>
      <c r="V601">
        <v>0.11442216893170096</v>
      </c>
      <c r="W601">
        <v>0.25881029029348912</v>
      </c>
      <c r="X601">
        <f t="shared" si="28"/>
        <v>0.11442216893170096</v>
      </c>
      <c r="Y601">
        <f t="shared" si="29"/>
        <v>0.25881029029348912</v>
      </c>
      <c r="Z601">
        <f t="shared" si="27"/>
        <v>0.37323245922519011</v>
      </c>
      <c r="AA601">
        <f>(Table135[[#This Row],[Survived]]-Z602)^2</f>
        <v>0.13079224106037496</v>
      </c>
    </row>
    <row r="602" spans="1:27" x14ac:dyDescent="0.35">
      <c r="A602">
        <v>0</v>
      </c>
      <c r="B602" t="s">
        <v>11</v>
      </c>
      <c r="C602">
        <v>3</v>
      </c>
      <c r="D602" t="s">
        <v>8</v>
      </c>
      <c r="F602" s="2">
        <v>7.2249999999999996</v>
      </c>
      <c r="G602">
        <v>0</v>
      </c>
      <c r="H602">
        <v>0</v>
      </c>
      <c r="I602" s="3">
        <v>0</v>
      </c>
      <c r="J602" s="3">
        <v>0.91513590662201194</v>
      </c>
      <c r="K602" s="5">
        <v>0</v>
      </c>
      <c r="L602">
        <v>0</v>
      </c>
      <c r="M602">
        <v>1</v>
      </c>
      <c r="N602">
        <v>0</v>
      </c>
      <c r="O602">
        <v>1</v>
      </c>
      <c r="P602">
        <v>1</v>
      </c>
      <c r="V602">
        <v>0.11442216893170096</v>
      </c>
      <c r="W602">
        <v>0.24722993055117909</v>
      </c>
      <c r="X602">
        <f t="shared" si="28"/>
        <v>0.11442216893170096</v>
      </c>
      <c r="Y602">
        <f t="shared" si="29"/>
        <v>0.24722993055117909</v>
      </c>
      <c r="Z602">
        <f t="shared" si="27"/>
        <v>0.36165209948288002</v>
      </c>
      <c r="AA602">
        <f>(Table135[[#This Row],[Survived]]-Z603)^2</f>
        <v>0.18728463196034789</v>
      </c>
    </row>
    <row r="603" spans="1:27" x14ac:dyDescent="0.35">
      <c r="A603">
        <v>1</v>
      </c>
      <c r="B603" t="s">
        <v>11</v>
      </c>
      <c r="C603">
        <v>1</v>
      </c>
      <c r="D603" t="s">
        <v>8</v>
      </c>
      <c r="E603">
        <v>49</v>
      </c>
      <c r="F603" s="2">
        <v>56.929200000000002</v>
      </c>
      <c r="G603">
        <v>1</v>
      </c>
      <c r="H603">
        <v>0</v>
      </c>
      <c r="I603" s="3">
        <v>0.61250000000000004</v>
      </c>
      <c r="J603" s="3">
        <v>1.7628975309505581</v>
      </c>
      <c r="K603" s="5">
        <v>1</v>
      </c>
      <c r="L603">
        <v>0</v>
      </c>
      <c r="M603">
        <v>1</v>
      </c>
      <c r="N603">
        <v>0</v>
      </c>
      <c r="O603">
        <v>1</v>
      </c>
      <c r="P603">
        <v>1</v>
      </c>
      <c r="V603">
        <v>0.1820315328508999</v>
      </c>
      <c r="W603">
        <v>0.25073241199703666</v>
      </c>
      <c r="X603">
        <f t="shared" si="28"/>
        <v>0.1820315328508999</v>
      </c>
      <c r="Y603">
        <f t="shared" si="29"/>
        <v>0.25073241199703666</v>
      </c>
      <c r="Z603">
        <f t="shared" si="27"/>
        <v>0.43276394484793657</v>
      </c>
      <c r="AA603">
        <f>(Table135[[#This Row],[Survived]]-Z604)^2</f>
        <v>0.45523656299154253</v>
      </c>
    </row>
    <row r="604" spans="1:27" x14ac:dyDescent="0.35">
      <c r="A604">
        <v>1</v>
      </c>
      <c r="B604" t="s">
        <v>9</v>
      </c>
      <c r="C604">
        <v>2</v>
      </c>
      <c r="D604" t="s">
        <v>10</v>
      </c>
      <c r="E604">
        <v>24</v>
      </c>
      <c r="F604" s="2">
        <v>27</v>
      </c>
      <c r="G604">
        <v>2</v>
      </c>
      <c r="H604">
        <v>1</v>
      </c>
      <c r="I604" s="3">
        <v>0.3</v>
      </c>
      <c r="J604" s="3">
        <v>1.4471580313422192</v>
      </c>
      <c r="K604" s="5">
        <v>0</v>
      </c>
      <c r="L604">
        <v>1</v>
      </c>
      <c r="M604">
        <v>1</v>
      </c>
      <c r="N604">
        <v>0</v>
      </c>
      <c r="O604">
        <v>0</v>
      </c>
      <c r="P604">
        <v>1</v>
      </c>
      <c r="V604">
        <v>0.12050122874894396</v>
      </c>
      <c r="W604">
        <v>0.20478656371991721</v>
      </c>
      <c r="X604">
        <f t="shared" si="28"/>
        <v>0.12050122874894396</v>
      </c>
      <c r="Y604">
        <f t="shared" si="29"/>
        <v>0.20478656371991721</v>
      </c>
      <c r="Z604">
        <f t="shared" si="27"/>
        <v>0.32528779246886119</v>
      </c>
      <c r="AA604">
        <f>(Table135[[#This Row],[Survived]]-Z605)^2</f>
        <v>0.40748804209461492</v>
      </c>
    </row>
    <row r="605" spans="1:27" x14ac:dyDescent="0.35">
      <c r="A605">
        <v>0</v>
      </c>
      <c r="B605" t="s">
        <v>9</v>
      </c>
      <c r="C605">
        <v>3</v>
      </c>
      <c r="D605" t="s">
        <v>8</v>
      </c>
      <c r="F605" s="2">
        <v>7.8958000000000004</v>
      </c>
      <c r="G605">
        <v>0</v>
      </c>
      <c r="H605">
        <v>0</v>
      </c>
      <c r="I605" s="3">
        <v>0</v>
      </c>
      <c r="J605" s="3">
        <v>0.94918501031343461</v>
      </c>
      <c r="K605" s="5">
        <v>0</v>
      </c>
      <c r="L605">
        <v>0</v>
      </c>
      <c r="M605">
        <v>1</v>
      </c>
      <c r="N605">
        <v>0</v>
      </c>
      <c r="O605">
        <v>1</v>
      </c>
      <c r="P605">
        <v>1</v>
      </c>
      <c r="V605">
        <v>0.11442216893170096</v>
      </c>
      <c r="W605">
        <v>0.24722993055117909</v>
      </c>
      <c r="X605">
        <f t="shared" si="28"/>
        <v>0.11442216893170096</v>
      </c>
      <c r="Y605">
        <f t="shared" si="29"/>
        <v>0.24722993055117909</v>
      </c>
      <c r="Z605">
        <f t="shared" si="27"/>
        <v>0.36165209948288002</v>
      </c>
      <c r="AA605">
        <f>(Table135[[#This Row],[Survived]]-Z606)^2</f>
        <v>0.19285227870822921</v>
      </c>
    </row>
    <row r="606" spans="1:27" x14ac:dyDescent="0.35">
      <c r="A606">
        <v>0</v>
      </c>
      <c r="B606" t="s">
        <v>9</v>
      </c>
      <c r="C606">
        <v>1</v>
      </c>
      <c r="D606" t="s">
        <v>8</v>
      </c>
      <c r="F606" s="2">
        <v>42.4</v>
      </c>
      <c r="G606">
        <v>0</v>
      </c>
      <c r="H606">
        <v>0</v>
      </c>
      <c r="I606" s="3">
        <v>0</v>
      </c>
      <c r="J606" s="3">
        <v>1.6374897295125106</v>
      </c>
      <c r="K606" s="5">
        <v>1</v>
      </c>
      <c r="L606">
        <v>0</v>
      </c>
      <c r="M606">
        <v>0</v>
      </c>
      <c r="N606">
        <v>1</v>
      </c>
      <c r="O606">
        <v>1</v>
      </c>
      <c r="P606">
        <v>1</v>
      </c>
      <c r="V606">
        <v>0.17817572815899968</v>
      </c>
      <c r="W606">
        <v>0.26097376655576054</v>
      </c>
      <c r="X606">
        <f t="shared" si="28"/>
        <v>0.17817572815899968</v>
      </c>
      <c r="Y606">
        <f t="shared" si="29"/>
        <v>0.26097376655576054</v>
      </c>
      <c r="Z606">
        <f t="shared" si="27"/>
        <v>0.43914949471476022</v>
      </c>
      <c r="AA606">
        <f>(Table135[[#This Row],[Survived]]-Z607)^2</f>
        <v>0.13079224106037496</v>
      </c>
    </row>
    <row r="607" spans="1:27" x14ac:dyDescent="0.35">
      <c r="A607">
        <v>0</v>
      </c>
      <c r="B607" t="s">
        <v>9</v>
      </c>
      <c r="C607">
        <v>3</v>
      </c>
      <c r="D607" t="s">
        <v>8</v>
      </c>
      <c r="E607">
        <v>44</v>
      </c>
      <c r="F607" s="2">
        <v>8.0500000000000007</v>
      </c>
      <c r="G607">
        <v>0</v>
      </c>
      <c r="H607">
        <v>0</v>
      </c>
      <c r="I607" s="3">
        <v>0.55000000000000004</v>
      </c>
      <c r="J607" s="3">
        <v>0.9566485792052033</v>
      </c>
      <c r="K607" s="5">
        <v>0</v>
      </c>
      <c r="L607">
        <v>0</v>
      </c>
      <c r="M607">
        <v>1</v>
      </c>
      <c r="N607">
        <v>0</v>
      </c>
      <c r="O607">
        <v>1</v>
      </c>
      <c r="P607">
        <v>1</v>
      </c>
      <c r="V607">
        <v>0.11442216893170096</v>
      </c>
      <c r="W607">
        <v>0.24722993055117909</v>
      </c>
      <c r="X607">
        <f t="shared" si="28"/>
        <v>0.11442216893170096</v>
      </c>
      <c r="Y607">
        <f t="shared" si="29"/>
        <v>0.24722993055117909</v>
      </c>
      <c r="Z607">
        <f t="shared" si="27"/>
        <v>0.36165209948288002</v>
      </c>
      <c r="AA607">
        <f>(Table135[[#This Row],[Survived]]-Z608)^2</f>
        <v>0.18281536518108932</v>
      </c>
    </row>
    <row r="608" spans="1:27" x14ac:dyDescent="0.35">
      <c r="A608">
        <v>1</v>
      </c>
      <c r="B608" t="s">
        <v>11</v>
      </c>
      <c r="C608">
        <v>1</v>
      </c>
      <c r="D608" t="s">
        <v>8</v>
      </c>
      <c r="E608">
        <v>35</v>
      </c>
      <c r="F608" s="2">
        <v>26.55</v>
      </c>
      <c r="G608">
        <v>0</v>
      </c>
      <c r="H608">
        <v>0</v>
      </c>
      <c r="I608" s="3">
        <v>0.4375</v>
      </c>
      <c r="J608" s="3">
        <v>1.4401216031878039</v>
      </c>
      <c r="K608" s="5">
        <v>1</v>
      </c>
      <c r="L608">
        <v>0</v>
      </c>
      <c r="M608">
        <v>1</v>
      </c>
      <c r="N608">
        <v>0</v>
      </c>
      <c r="O608">
        <v>1</v>
      </c>
      <c r="P608">
        <v>1</v>
      </c>
      <c r="V608">
        <v>0.17817572815899968</v>
      </c>
      <c r="W608">
        <v>0.24939340681345054</v>
      </c>
      <c r="X608">
        <f t="shared" si="28"/>
        <v>0.17817572815899968</v>
      </c>
      <c r="Y608">
        <f t="shared" si="29"/>
        <v>0.24939340681345054</v>
      </c>
      <c r="Z608">
        <f t="shared" si="27"/>
        <v>0.42756913497245019</v>
      </c>
      <c r="AA608">
        <f>(Table135[[#This Row],[Survived]]-Z609)^2</f>
        <v>0.40088283618905268</v>
      </c>
    </row>
    <row r="609" spans="1:27" x14ac:dyDescent="0.35">
      <c r="A609">
        <v>0</v>
      </c>
      <c r="B609" t="s">
        <v>9</v>
      </c>
      <c r="C609">
        <v>3</v>
      </c>
      <c r="D609" t="s">
        <v>8</v>
      </c>
      <c r="E609">
        <v>36</v>
      </c>
      <c r="F609" s="2">
        <v>15.55</v>
      </c>
      <c r="G609">
        <v>1</v>
      </c>
      <c r="H609">
        <v>0</v>
      </c>
      <c r="I609" s="3">
        <v>0.45</v>
      </c>
      <c r="J609" s="3">
        <v>1.2187979981117376</v>
      </c>
      <c r="K609" s="5">
        <v>0</v>
      </c>
      <c r="L609">
        <v>0</v>
      </c>
      <c r="M609">
        <v>1</v>
      </c>
      <c r="N609">
        <v>0</v>
      </c>
      <c r="O609">
        <v>1</v>
      </c>
      <c r="P609">
        <v>1</v>
      </c>
      <c r="V609">
        <v>0.11827797362360119</v>
      </c>
      <c r="W609">
        <v>0.24856893573476521</v>
      </c>
      <c r="X609">
        <f t="shared" si="28"/>
        <v>0.11827797362360119</v>
      </c>
      <c r="Y609">
        <f t="shared" si="29"/>
        <v>0.24856893573476521</v>
      </c>
      <c r="Z609">
        <f t="shared" si="27"/>
        <v>0.36684690935836639</v>
      </c>
      <c r="AA609">
        <f>(Table135[[#This Row],[Survived]]-Z610)^2</f>
        <v>0.13930246861928319</v>
      </c>
    </row>
    <row r="610" spans="1:27" x14ac:dyDescent="0.35">
      <c r="A610">
        <v>0</v>
      </c>
      <c r="B610" t="s">
        <v>9</v>
      </c>
      <c r="C610">
        <v>3</v>
      </c>
      <c r="D610" t="s">
        <v>8</v>
      </c>
      <c r="E610">
        <v>30</v>
      </c>
      <c r="F610" s="2">
        <v>7.8958000000000004</v>
      </c>
      <c r="G610">
        <v>0</v>
      </c>
      <c r="H610">
        <v>0</v>
      </c>
      <c r="I610" s="3">
        <v>0.375</v>
      </c>
      <c r="J610" s="3">
        <v>0.94918501031343461</v>
      </c>
      <c r="K610" s="5">
        <v>0</v>
      </c>
      <c r="L610">
        <v>0</v>
      </c>
      <c r="M610">
        <v>0</v>
      </c>
      <c r="N610">
        <v>1</v>
      </c>
      <c r="O610">
        <v>1</v>
      </c>
      <c r="P610">
        <v>1</v>
      </c>
      <c r="V610">
        <v>0.11442216893170096</v>
      </c>
      <c r="W610">
        <v>0.25881029029348912</v>
      </c>
      <c r="X610">
        <f t="shared" si="28"/>
        <v>0.11442216893170096</v>
      </c>
      <c r="Y610">
        <f t="shared" si="29"/>
        <v>0.25881029029348912</v>
      </c>
      <c r="Z610">
        <f t="shared" si="27"/>
        <v>0.37323245922519011</v>
      </c>
      <c r="AA610">
        <f>(Table135[[#This Row],[Survived]]-Z611)^2</f>
        <v>0.18281536518108932</v>
      </c>
    </row>
    <row r="611" spans="1:27" x14ac:dyDescent="0.35">
      <c r="A611">
        <v>1</v>
      </c>
      <c r="B611" t="s">
        <v>9</v>
      </c>
      <c r="C611">
        <v>1</v>
      </c>
      <c r="D611" t="s">
        <v>8</v>
      </c>
      <c r="E611">
        <v>27</v>
      </c>
      <c r="F611" s="2">
        <v>30.5</v>
      </c>
      <c r="G611">
        <v>0</v>
      </c>
      <c r="H611">
        <v>0</v>
      </c>
      <c r="I611" s="3">
        <v>0.33750000000000002</v>
      </c>
      <c r="J611" s="3">
        <v>1.4983105537896004</v>
      </c>
      <c r="K611" s="5">
        <v>1</v>
      </c>
      <c r="L611">
        <v>0</v>
      </c>
      <c r="M611">
        <v>1</v>
      </c>
      <c r="N611">
        <v>0</v>
      </c>
      <c r="O611">
        <v>1</v>
      </c>
      <c r="P611">
        <v>1</v>
      </c>
      <c r="V611">
        <v>0.17817572815899968</v>
      </c>
      <c r="W611">
        <v>0.24939340681345054</v>
      </c>
      <c r="X611">
        <f t="shared" si="28"/>
        <v>0.17817572815899968</v>
      </c>
      <c r="Y611">
        <f t="shared" si="29"/>
        <v>0.24939340681345054</v>
      </c>
      <c r="Z611">
        <f t="shared" si="27"/>
        <v>0.42756913497245019</v>
      </c>
      <c r="AA611">
        <f>(Table135[[#This Row],[Survived]]-Z612)^2</f>
        <v>0.43037490728398009</v>
      </c>
    </row>
    <row r="612" spans="1:27" x14ac:dyDescent="0.35">
      <c r="A612">
        <v>1</v>
      </c>
      <c r="B612" t="s">
        <v>11</v>
      </c>
      <c r="C612">
        <v>2</v>
      </c>
      <c r="D612" t="s">
        <v>10</v>
      </c>
      <c r="E612">
        <v>22</v>
      </c>
      <c r="F612" s="2">
        <v>41.5792</v>
      </c>
      <c r="G612">
        <v>1</v>
      </c>
      <c r="H612">
        <v>2</v>
      </c>
      <c r="I612" s="3">
        <v>0.27500000000000002</v>
      </c>
      <c r="J612" s="3">
        <v>1.6291974974299364</v>
      </c>
      <c r="K612" s="5">
        <v>0</v>
      </c>
      <c r="L612">
        <v>1</v>
      </c>
      <c r="M612">
        <v>1</v>
      </c>
      <c r="N612">
        <v>0</v>
      </c>
      <c r="O612">
        <v>0</v>
      </c>
      <c r="P612">
        <v>1</v>
      </c>
      <c r="V612">
        <v>0.11664542405704373</v>
      </c>
      <c r="W612">
        <v>0.2273249216711542</v>
      </c>
      <c r="X612">
        <f t="shared" si="28"/>
        <v>0.11664542405704373</v>
      </c>
      <c r="Y612">
        <f t="shared" si="29"/>
        <v>0.2273249216711542</v>
      </c>
      <c r="Z612">
        <f t="shared" si="27"/>
        <v>0.34397034572819796</v>
      </c>
      <c r="AA612">
        <f>(Table135[[#This Row],[Survived]]-Z613)^2</f>
        <v>0.41352893509982563</v>
      </c>
    </row>
    <row r="613" spans="1:27" x14ac:dyDescent="0.35">
      <c r="A613">
        <v>1</v>
      </c>
      <c r="B613" t="s">
        <v>9</v>
      </c>
      <c r="C613">
        <v>1</v>
      </c>
      <c r="D613" t="s">
        <v>10</v>
      </c>
      <c r="E613">
        <v>40</v>
      </c>
      <c r="F613" s="2">
        <v>153.46250000000001</v>
      </c>
      <c r="G613">
        <v>0</v>
      </c>
      <c r="H613">
        <v>0</v>
      </c>
      <c r="I613" s="3">
        <v>0.5</v>
      </c>
      <c r="J613" s="3">
        <v>2.1888230596841365</v>
      </c>
      <c r="K613" s="5">
        <v>1</v>
      </c>
      <c r="L613">
        <v>0</v>
      </c>
      <c r="M613">
        <v>1</v>
      </c>
      <c r="N613">
        <v>0</v>
      </c>
      <c r="O613">
        <v>0</v>
      </c>
      <c r="P613">
        <v>1</v>
      </c>
      <c r="V613">
        <v>0.1765431785924422</v>
      </c>
      <c r="W613">
        <v>0.18039466648019337</v>
      </c>
      <c r="X613">
        <f t="shared" si="28"/>
        <v>0.1765431785924422</v>
      </c>
      <c r="Y613">
        <f t="shared" si="29"/>
        <v>0.18039466648019337</v>
      </c>
      <c r="Z613">
        <f t="shared" si="27"/>
        <v>0.3569378450726356</v>
      </c>
      <c r="AA613">
        <f>(Table135[[#This Row],[Survived]]-Z614)^2</f>
        <v>0.45963725358849433</v>
      </c>
    </row>
    <row r="614" spans="1:27" x14ac:dyDescent="0.35">
      <c r="A614">
        <v>0</v>
      </c>
      <c r="B614" t="s">
        <v>9</v>
      </c>
      <c r="C614">
        <v>3</v>
      </c>
      <c r="D614" t="s">
        <v>10</v>
      </c>
      <c r="E614">
        <v>39</v>
      </c>
      <c r="F614" s="2">
        <v>31.274999999999999</v>
      </c>
      <c r="G614">
        <v>1</v>
      </c>
      <c r="H614">
        <v>5</v>
      </c>
      <c r="I614" s="3">
        <v>0.48749999999999999</v>
      </c>
      <c r="J614" s="3">
        <v>1.5088662509384578</v>
      </c>
      <c r="K614" s="5">
        <v>0</v>
      </c>
      <c r="L614">
        <v>0</v>
      </c>
      <c r="M614">
        <v>0</v>
      </c>
      <c r="N614">
        <v>0</v>
      </c>
      <c r="O614">
        <v>0</v>
      </c>
      <c r="P614">
        <v>1</v>
      </c>
      <c r="V614">
        <v>0.11664542405704373</v>
      </c>
      <c r="W614">
        <v>0.20538905057422907</v>
      </c>
      <c r="X614">
        <f t="shared" si="28"/>
        <v>0.11664542405704373</v>
      </c>
      <c r="Y614">
        <f t="shared" si="29"/>
        <v>0.20538905057422907</v>
      </c>
      <c r="Z614">
        <f t="shared" si="27"/>
        <v>0.32203447463127277</v>
      </c>
      <c r="AA614">
        <f>(Table135[[#This Row],[Survived]]-Z615)^2</f>
        <v>7.1869105573444517E-2</v>
      </c>
    </row>
    <row r="615" spans="1:27" x14ac:dyDescent="0.35">
      <c r="A615">
        <v>0</v>
      </c>
      <c r="B615" t="s">
        <v>9</v>
      </c>
      <c r="C615">
        <v>3</v>
      </c>
      <c r="D615" t="s">
        <v>8</v>
      </c>
      <c r="F615" s="2">
        <v>7.05</v>
      </c>
      <c r="G615">
        <v>0</v>
      </c>
      <c r="H615">
        <v>0</v>
      </c>
      <c r="I615" s="3">
        <v>0</v>
      </c>
      <c r="J615" s="3">
        <v>0.90579588036786851</v>
      </c>
      <c r="K615" s="5">
        <v>0</v>
      </c>
      <c r="L615">
        <v>0</v>
      </c>
      <c r="M615">
        <v>0</v>
      </c>
      <c r="N615">
        <v>0</v>
      </c>
      <c r="O615">
        <v>1</v>
      </c>
      <c r="P615">
        <v>1</v>
      </c>
      <c r="V615">
        <v>0.11442216893170096</v>
      </c>
      <c r="W615">
        <v>0.15366197004978471</v>
      </c>
      <c r="X615">
        <f t="shared" si="28"/>
        <v>0.11442216893170096</v>
      </c>
      <c r="Y615">
        <f t="shared" si="29"/>
        <v>0.15366197004978471</v>
      </c>
      <c r="Z615">
        <f t="shared" si="27"/>
        <v>0.26808413898148564</v>
      </c>
      <c r="AA615">
        <f>(Table135[[#This Row],[Survived]]-Z616)^2</f>
        <v>8.774369321121353E-2</v>
      </c>
    </row>
    <row r="616" spans="1:27" x14ac:dyDescent="0.35">
      <c r="A616">
        <v>1</v>
      </c>
      <c r="B616" t="s">
        <v>12</v>
      </c>
      <c r="C616">
        <v>3</v>
      </c>
      <c r="D616" t="s">
        <v>10</v>
      </c>
      <c r="F616" s="2">
        <v>15.5</v>
      </c>
      <c r="G616">
        <v>1</v>
      </c>
      <c r="H616">
        <v>0</v>
      </c>
      <c r="I616" s="3">
        <v>0</v>
      </c>
      <c r="J616" s="3">
        <v>1.2174839442139063</v>
      </c>
      <c r="K616" s="5">
        <v>0</v>
      </c>
      <c r="L616">
        <v>0</v>
      </c>
      <c r="M616">
        <v>1</v>
      </c>
      <c r="N616">
        <v>0</v>
      </c>
      <c r="O616">
        <v>0</v>
      </c>
      <c r="P616">
        <v>1</v>
      </c>
      <c r="V616">
        <v>0.11664542405704373</v>
      </c>
      <c r="W616">
        <v>0.17957019540150801</v>
      </c>
      <c r="X616">
        <f t="shared" si="28"/>
        <v>0.11664542405704373</v>
      </c>
      <c r="Y616">
        <f t="shared" si="29"/>
        <v>0.17957019540150801</v>
      </c>
      <c r="Z616">
        <f t="shared" si="27"/>
        <v>0.29621561945855174</v>
      </c>
      <c r="AA616">
        <f>(Table135[[#This Row],[Survived]]-Z617)^2</f>
        <v>0.40748804209461492</v>
      </c>
    </row>
    <row r="617" spans="1:27" x14ac:dyDescent="0.35">
      <c r="A617">
        <v>0</v>
      </c>
      <c r="B617" t="s">
        <v>12</v>
      </c>
      <c r="C617">
        <v>3</v>
      </c>
      <c r="D617" t="s">
        <v>8</v>
      </c>
      <c r="F617" s="2">
        <v>7.75</v>
      </c>
      <c r="G617">
        <v>0</v>
      </c>
      <c r="H617">
        <v>0</v>
      </c>
      <c r="I617" s="3">
        <v>0</v>
      </c>
      <c r="J617" s="3">
        <v>0.94200805302231327</v>
      </c>
      <c r="K617" s="5">
        <v>0</v>
      </c>
      <c r="L617">
        <v>0</v>
      </c>
      <c r="M617">
        <v>1</v>
      </c>
      <c r="N617">
        <v>0</v>
      </c>
      <c r="O617">
        <v>1</v>
      </c>
      <c r="P617">
        <v>1</v>
      </c>
      <c r="V617">
        <v>0.11442216893170096</v>
      </c>
      <c r="W617">
        <v>0.24722993055117909</v>
      </c>
      <c r="X617">
        <f t="shared" si="28"/>
        <v>0.11442216893170096</v>
      </c>
      <c r="Y617">
        <f t="shared" si="29"/>
        <v>0.24722993055117909</v>
      </c>
      <c r="Z617">
        <f t="shared" si="27"/>
        <v>0.36165209948288002</v>
      </c>
      <c r="AA617">
        <f>(Table135[[#This Row],[Survived]]-Z618)^2</f>
        <v>0.13079224106037496</v>
      </c>
    </row>
    <row r="618" spans="1:27" x14ac:dyDescent="0.35">
      <c r="A618">
        <v>0</v>
      </c>
      <c r="B618" t="s">
        <v>9</v>
      </c>
      <c r="C618">
        <v>3</v>
      </c>
      <c r="D618" t="s">
        <v>8</v>
      </c>
      <c r="E618">
        <v>35</v>
      </c>
      <c r="F618" s="2">
        <v>8.0500000000000007</v>
      </c>
      <c r="G618">
        <v>0</v>
      </c>
      <c r="H618">
        <v>0</v>
      </c>
      <c r="I618" s="3">
        <v>0.4375</v>
      </c>
      <c r="J618" s="3">
        <v>0.9566485792052033</v>
      </c>
      <c r="K618" s="5">
        <v>0</v>
      </c>
      <c r="L618">
        <v>0</v>
      </c>
      <c r="M618">
        <v>1</v>
      </c>
      <c r="N618">
        <v>0</v>
      </c>
      <c r="O618">
        <v>1</v>
      </c>
      <c r="P618">
        <v>1</v>
      </c>
      <c r="V618">
        <v>0.11442216893170096</v>
      </c>
      <c r="W618">
        <v>0.24722993055117909</v>
      </c>
      <c r="X618">
        <f t="shared" si="28"/>
        <v>0.11442216893170096</v>
      </c>
      <c r="Y618">
        <f t="shared" si="29"/>
        <v>0.24722993055117909</v>
      </c>
      <c r="Z618">
        <f t="shared" si="27"/>
        <v>0.36165209948288002</v>
      </c>
      <c r="AA618">
        <f>(Table135[[#This Row],[Survived]]-Z619)^2</f>
        <v>0.11831559874037603</v>
      </c>
    </row>
    <row r="619" spans="1:27" x14ac:dyDescent="0.35">
      <c r="A619">
        <v>1</v>
      </c>
      <c r="B619" t="s">
        <v>9</v>
      </c>
      <c r="C619">
        <v>2</v>
      </c>
      <c r="D619" t="s">
        <v>10</v>
      </c>
      <c r="E619">
        <v>24</v>
      </c>
      <c r="F619" s="2">
        <v>65</v>
      </c>
      <c r="G619">
        <v>1</v>
      </c>
      <c r="H619">
        <v>2</v>
      </c>
      <c r="I619" s="3">
        <v>0.3</v>
      </c>
      <c r="J619" s="3">
        <v>1.8195439355418688</v>
      </c>
      <c r="K619" s="5">
        <v>0</v>
      </c>
      <c r="L619">
        <v>1</v>
      </c>
      <c r="M619">
        <v>1</v>
      </c>
      <c r="N619">
        <v>0</v>
      </c>
      <c r="O619">
        <v>0</v>
      </c>
      <c r="P619">
        <v>1</v>
      </c>
      <c r="V619">
        <v>0.11664542405704373</v>
      </c>
      <c r="W619">
        <v>0.2273249216711542</v>
      </c>
      <c r="X619">
        <f t="shared" si="28"/>
        <v>0.11664542405704373</v>
      </c>
      <c r="Y619">
        <f t="shared" si="29"/>
        <v>0.2273249216711542</v>
      </c>
      <c r="Z619">
        <f t="shared" si="27"/>
        <v>0.34397034572819796</v>
      </c>
      <c r="AA619">
        <f>(Table135[[#This Row],[Survived]]-Z620)^2</f>
        <v>0.3712169121289533</v>
      </c>
    </row>
    <row r="620" spans="1:27" x14ac:dyDescent="0.35">
      <c r="A620">
        <v>0</v>
      </c>
      <c r="B620" t="s">
        <v>9</v>
      </c>
      <c r="C620">
        <v>3</v>
      </c>
      <c r="D620" t="s">
        <v>8</v>
      </c>
      <c r="E620">
        <v>34</v>
      </c>
      <c r="F620" s="2">
        <v>14.4</v>
      </c>
      <c r="G620">
        <v>1</v>
      </c>
      <c r="H620">
        <v>1</v>
      </c>
      <c r="I620" s="3">
        <v>0.42499999999999999</v>
      </c>
      <c r="J620" s="3">
        <v>1.1875207208364631</v>
      </c>
      <c r="K620" s="5">
        <v>0</v>
      </c>
      <c r="L620">
        <v>0</v>
      </c>
      <c r="M620">
        <v>1</v>
      </c>
      <c r="N620">
        <v>0</v>
      </c>
      <c r="O620">
        <v>1</v>
      </c>
      <c r="P620">
        <v>1</v>
      </c>
      <c r="V620">
        <v>0.11827797362360119</v>
      </c>
      <c r="W620">
        <v>0.27244629886958827</v>
      </c>
      <c r="X620">
        <f t="shared" si="28"/>
        <v>0.11827797362360119</v>
      </c>
      <c r="Y620">
        <f t="shared" si="29"/>
        <v>0.27244629886958827</v>
      </c>
      <c r="Z620">
        <f t="shared" si="27"/>
        <v>0.39072427249318947</v>
      </c>
      <c r="AA620">
        <f>(Table135[[#This Row],[Survived]]-Z621)^2</f>
        <v>8.774369321121353E-2</v>
      </c>
    </row>
    <row r="621" spans="1:27" x14ac:dyDescent="0.35">
      <c r="A621">
        <v>0</v>
      </c>
      <c r="B621" t="s">
        <v>9</v>
      </c>
      <c r="C621">
        <v>3</v>
      </c>
      <c r="D621" t="s">
        <v>10</v>
      </c>
      <c r="E621">
        <v>26</v>
      </c>
      <c r="F621" s="2">
        <v>16.100000000000001</v>
      </c>
      <c r="G621">
        <v>1</v>
      </c>
      <c r="H621">
        <v>0</v>
      </c>
      <c r="I621" s="3">
        <v>0.32500000000000001</v>
      </c>
      <c r="J621" s="3">
        <v>1.2329961103921538</v>
      </c>
      <c r="K621" s="5">
        <v>0</v>
      </c>
      <c r="L621">
        <v>0</v>
      </c>
      <c r="M621">
        <v>1</v>
      </c>
      <c r="N621">
        <v>0</v>
      </c>
      <c r="O621">
        <v>0</v>
      </c>
      <c r="P621">
        <v>1</v>
      </c>
      <c r="V621">
        <v>0.11664542405704373</v>
      </c>
      <c r="W621">
        <v>0.17957019540150801</v>
      </c>
      <c r="X621">
        <f t="shared" si="28"/>
        <v>0.11664542405704373</v>
      </c>
      <c r="Y621">
        <f t="shared" si="29"/>
        <v>0.17957019540150801</v>
      </c>
      <c r="Z621">
        <f t="shared" si="27"/>
        <v>0.29621561945855174</v>
      </c>
      <c r="AA621">
        <f>(Table135[[#This Row],[Survived]]-Z622)^2</f>
        <v>0.11348015197416879</v>
      </c>
    </row>
    <row r="622" spans="1:27" x14ac:dyDescent="0.35">
      <c r="A622">
        <v>1</v>
      </c>
      <c r="B622" t="s">
        <v>9</v>
      </c>
      <c r="C622">
        <v>2</v>
      </c>
      <c r="D622" t="s">
        <v>10</v>
      </c>
      <c r="E622">
        <v>4</v>
      </c>
      <c r="F622" s="2">
        <v>39</v>
      </c>
      <c r="G622">
        <v>2</v>
      </c>
      <c r="H622">
        <v>1</v>
      </c>
      <c r="I622" s="3">
        <v>0.05</v>
      </c>
      <c r="J622" s="3">
        <v>1.6020599913279623</v>
      </c>
      <c r="K622" s="5">
        <v>0</v>
      </c>
      <c r="L622">
        <v>1</v>
      </c>
      <c r="M622">
        <v>0</v>
      </c>
      <c r="N622">
        <v>1</v>
      </c>
      <c r="O622">
        <v>0</v>
      </c>
      <c r="P622">
        <v>1</v>
      </c>
      <c r="V622">
        <v>0.12050122874894396</v>
      </c>
      <c r="W622">
        <v>0.21636692346222722</v>
      </c>
      <c r="X622">
        <f t="shared" si="28"/>
        <v>0.12050122874894396</v>
      </c>
      <c r="Y622">
        <f t="shared" si="29"/>
        <v>0.21636692346222722</v>
      </c>
      <c r="Z622">
        <f t="shared" si="27"/>
        <v>0.33686815221117117</v>
      </c>
      <c r="AA622">
        <f>(Table135[[#This Row],[Survived]]-Z623)^2</f>
        <v>0.40748804209461492</v>
      </c>
    </row>
    <row r="623" spans="1:27" x14ac:dyDescent="0.35">
      <c r="A623">
        <v>0</v>
      </c>
      <c r="B623" t="s">
        <v>9</v>
      </c>
      <c r="C623">
        <v>2</v>
      </c>
      <c r="D623" t="s">
        <v>8</v>
      </c>
      <c r="E623">
        <v>26</v>
      </c>
      <c r="F623" s="2">
        <v>10.5</v>
      </c>
      <c r="G623">
        <v>0</v>
      </c>
      <c r="H623">
        <v>0</v>
      </c>
      <c r="I623" s="3">
        <v>0.32500000000000001</v>
      </c>
      <c r="J623" s="3">
        <v>1.0606978403536116</v>
      </c>
      <c r="K623" s="5">
        <v>0</v>
      </c>
      <c r="L623">
        <v>1</v>
      </c>
      <c r="M623">
        <v>1</v>
      </c>
      <c r="N623">
        <v>0</v>
      </c>
      <c r="O623">
        <v>1</v>
      </c>
      <c r="P623">
        <v>1</v>
      </c>
      <c r="V623">
        <v>0.11442216893170096</v>
      </c>
      <c r="W623">
        <v>0.24722993055117909</v>
      </c>
      <c r="X623">
        <f t="shared" si="28"/>
        <v>0.11442216893170096</v>
      </c>
      <c r="Y623">
        <f t="shared" si="29"/>
        <v>0.24722993055117909</v>
      </c>
      <c r="Z623">
        <f t="shared" si="27"/>
        <v>0.36165209948288002</v>
      </c>
      <c r="AA623">
        <f>(Table135[[#This Row],[Survived]]-Z624)^2</f>
        <v>0.14320719799899576</v>
      </c>
    </row>
    <row r="624" spans="1:27" x14ac:dyDescent="0.35">
      <c r="A624">
        <v>0</v>
      </c>
      <c r="B624" t="s">
        <v>11</v>
      </c>
      <c r="C624">
        <v>3</v>
      </c>
      <c r="D624" t="s">
        <v>8</v>
      </c>
      <c r="E624">
        <v>27</v>
      </c>
      <c r="F624" s="2">
        <v>14.4542</v>
      </c>
      <c r="G624">
        <v>1</v>
      </c>
      <c r="H624">
        <v>0</v>
      </c>
      <c r="I624" s="3">
        <v>0.33750000000000002</v>
      </c>
      <c r="J624" s="3">
        <v>1.1890465283525415</v>
      </c>
      <c r="K624" s="5">
        <v>0</v>
      </c>
      <c r="L624">
        <v>0</v>
      </c>
      <c r="M624">
        <v>0</v>
      </c>
      <c r="N624">
        <v>1</v>
      </c>
      <c r="O624">
        <v>1</v>
      </c>
      <c r="P624">
        <v>1</v>
      </c>
      <c r="V624">
        <v>0.11827797362360119</v>
      </c>
      <c r="W624">
        <v>0.26014929547707522</v>
      </c>
      <c r="X624">
        <f t="shared" si="28"/>
        <v>0.11827797362360119</v>
      </c>
      <c r="Y624">
        <f t="shared" si="29"/>
        <v>0.26014929547707522</v>
      </c>
      <c r="Z624">
        <f t="shared" si="27"/>
        <v>0.37842726910067642</v>
      </c>
      <c r="AA624">
        <f>(Table135[[#This Row],[Survived]]-Z625)^2</f>
        <v>0.18728463196034789</v>
      </c>
    </row>
    <row r="625" spans="1:27" x14ac:dyDescent="0.35">
      <c r="A625">
        <v>1</v>
      </c>
      <c r="B625" t="s">
        <v>9</v>
      </c>
      <c r="C625">
        <v>1</v>
      </c>
      <c r="D625" t="s">
        <v>8</v>
      </c>
      <c r="E625">
        <v>42</v>
      </c>
      <c r="F625" s="2">
        <v>52.554200000000002</v>
      </c>
      <c r="G625">
        <v>1</v>
      </c>
      <c r="H625">
        <v>0</v>
      </c>
      <c r="I625" s="3">
        <v>0.52500000000000002</v>
      </c>
      <c r="J625" s="3">
        <v>1.7287935361444735</v>
      </c>
      <c r="K625" s="5">
        <v>1</v>
      </c>
      <c r="L625">
        <v>0</v>
      </c>
      <c r="M625">
        <v>1</v>
      </c>
      <c r="N625">
        <v>0</v>
      </c>
      <c r="O625">
        <v>1</v>
      </c>
      <c r="P625">
        <v>1</v>
      </c>
      <c r="V625">
        <v>0.1820315328508999</v>
      </c>
      <c r="W625">
        <v>0.25073241199703666</v>
      </c>
      <c r="X625">
        <f t="shared" si="28"/>
        <v>0.1820315328508999</v>
      </c>
      <c r="Y625">
        <f t="shared" si="29"/>
        <v>0.25073241199703666</v>
      </c>
      <c r="Z625">
        <f t="shared" si="27"/>
        <v>0.43276394484793657</v>
      </c>
      <c r="AA625">
        <f>(Table135[[#This Row],[Survived]]-Z626)^2</f>
        <v>0.3712169121289533</v>
      </c>
    </row>
    <row r="626" spans="1:27" x14ac:dyDescent="0.35">
      <c r="A626">
        <v>1</v>
      </c>
      <c r="B626" t="s">
        <v>11</v>
      </c>
      <c r="C626">
        <v>3</v>
      </c>
      <c r="D626" t="s">
        <v>8</v>
      </c>
      <c r="E626">
        <v>20</v>
      </c>
      <c r="F626" s="2">
        <v>15.7417</v>
      </c>
      <c r="G626">
        <v>1</v>
      </c>
      <c r="H626">
        <v>1</v>
      </c>
      <c r="I626" s="3">
        <v>0.25</v>
      </c>
      <c r="J626" s="3">
        <v>1.2237995553975871</v>
      </c>
      <c r="K626" s="5">
        <v>0</v>
      </c>
      <c r="L626">
        <v>0</v>
      </c>
      <c r="M626">
        <v>1</v>
      </c>
      <c r="N626">
        <v>0</v>
      </c>
      <c r="O626">
        <v>1</v>
      </c>
      <c r="P626">
        <v>1</v>
      </c>
      <c r="V626">
        <v>0.11827797362360119</v>
      </c>
      <c r="W626">
        <v>0.27244629886958827</v>
      </c>
      <c r="X626">
        <f t="shared" si="28"/>
        <v>0.11827797362360119</v>
      </c>
      <c r="Y626">
        <f t="shared" si="29"/>
        <v>0.27244629886958827</v>
      </c>
      <c r="Z626">
        <f t="shared" si="27"/>
        <v>0.39072427249318947</v>
      </c>
      <c r="AA626">
        <f>(Table135[[#This Row],[Survived]]-Z627)^2</f>
        <v>0.40748804209461492</v>
      </c>
    </row>
    <row r="627" spans="1:27" x14ac:dyDescent="0.35">
      <c r="A627">
        <v>0</v>
      </c>
      <c r="B627" t="s">
        <v>9</v>
      </c>
      <c r="C627">
        <v>3</v>
      </c>
      <c r="D627" t="s">
        <v>8</v>
      </c>
      <c r="E627">
        <v>21</v>
      </c>
      <c r="F627" s="2">
        <v>7.8541999999999996</v>
      </c>
      <c r="G627">
        <v>0</v>
      </c>
      <c r="H627">
        <v>0</v>
      </c>
      <c r="I627" s="3">
        <v>0.26250000000000001</v>
      </c>
      <c r="J627" s="3">
        <v>0.94714932766263737</v>
      </c>
      <c r="K627" s="5">
        <v>0</v>
      </c>
      <c r="L627">
        <v>0</v>
      </c>
      <c r="M627">
        <v>1</v>
      </c>
      <c r="N627">
        <v>0</v>
      </c>
      <c r="O627">
        <v>1</v>
      </c>
      <c r="P627">
        <v>1</v>
      </c>
      <c r="V627">
        <v>0.11442216893170096</v>
      </c>
      <c r="W627">
        <v>0.24722993055117909</v>
      </c>
      <c r="X627">
        <f t="shared" si="28"/>
        <v>0.11442216893170096</v>
      </c>
      <c r="Y627">
        <f t="shared" si="29"/>
        <v>0.24722993055117909</v>
      </c>
      <c r="Z627">
        <f t="shared" si="27"/>
        <v>0.36165209948288002</v>
      </c>
      <c r="AA627">
        <f>(Table135[[#This Row],[Survived]]-Z628)^2</f>
        <v>7.1869105573444517E-2</v>
      </c>
    </row>
    <row r="628" spans="1:27" x14ac:dyDescent="0.35">
      <c r="A628">
        <v>0</v>
      </c>
      <c r="B628" t="s">
        <v>9</v>
      </c>
      <c r="C628">
        <v>3</v>
      </c>
      <c r="D628" t="s">
        <v>8</v>
      </c>
      <c r="E628">
        <v>21</v>
      </c>
      <c r="F628" s="2">
        <v>16.100000000000001</v>
      </c>
      <c r="G628">
        <v>0</v>
      </c>
      <c r="H628">
        <v>0</v>
      </c>
      <c r="I628" s="3">
        <v>0.26250000000000001</v>
      </c>
      <c r="J628" s="3">
        <v>1.2329961103921538</v>
      </c>
      <c r="K628" s="5">
        <v>0</v>
      </c>
      <c r="L628">
        <v>0</v>
      </c>
      <c r="M628">
        <v>0</v>
      </c>
      <c r="N628">
        <v>0</v>
      </c>
      <c r="O628">
        <v>1</v>
      </c>
      <c r="P628">
        <v>1</v>
      </c>
      <c r="V628">
        <v>0.11442216893170096</v>
      </c>
      <c r="W628">
        <v>0.15366197004978471</v>
      </c>
      <c r="X628">
        <f t="shared" si="28"/>
        <v>0.11442216893170096</v>
      </c>
      <c r="Y628">
        <f t="shared" si="29"/>
        <v>0.15366197004978471</v>
      </c>
      <c r="Z628">
        <f t="shared" si="27"/>
        <v>0.26808413898148564</v>
      </c>
      <c r="AA628">
        <f>(Table135[[#This Row],[Survived]]-Z629)^2</f>
        <v>0.18281536518108932</v>
      </c>
    </row>
    <row r="629" spans="1:27" x14ac:dyDescent="0.35">
      <c r="A629">
        <v>0</v>
      </c>
      <c r="B629" t="s">
        <v>9</v>
      </c>
      <c r="C629">
        <v>1</v>
      </c>
      <c r="D629" t="s">
        <v>8</v>
      </c>
      <c r="E629">
        <v>61</v>
      </c>
      <c r="F629" s="2">
        <v>32.320799999999998</v>
      </c>
      <c r="G629">
        <v>0</v>
      </c>
      <c r="H629">
        <v>0</v>
      </c>
      <c r="I629" s="3">
        <v>0.76249999999999996</v>
      </c>
      <c r="J629" s="3">
        <v>1.5227154198480362</v>
      </c>
      <c r="K629" s="5">
        <v>1</v>
      </c>
      <c r="L629">
        <v>0</v>
      </c>
      <c r="M629">
        <v>1</v>
      </c>
      <c r="N629">
        <v>0</v>
      </c>
      <c r="O629">
        <v>1</v>
      </c>
      <c r="P629">
        <v>1</v>
      </c>
      <c r="V629">
        <v>0.17817572815899968</v>
      </c>
      <c r="W629">
        <v>0.24939340681345054</v>
      </c>
      <c r="X629">
        <f t="shared" si="28"/>
        <v>0.17817572815899968</v>
      </c>
      <c r="Y629">
        <f t="shared" si="29"/>
        <v>0.24939340681345054</v>
      </c>
      <c r="Z629">
        <f t="shared" si="27"/>
        <v>0.42756913497245019</v>
      </c>
      <c r="AA629">
        <f>(Table135[[#This Row],[Survived]]-Z630)^2</f>
        <v>0.13079224106037496</v>
      </c>
    </row>
    <row r="630" spans="1:27" x14ac:dyDescent="0.35">
      <c r="A630">
        <v>0</v>
      </c>
      <c r="B630" t="s">
        <v>12</v>
      </c>
      <c r="C630">
        <v>2</v>
      </c>
      <c r="D630" t="s">
        <v>8</v>
      </c>
      <c r="E630">
        <v>57</v>
      </c>
      <c r="F630" s="2">
        <v>12.35</v>
      </c>
      <c r="G630">
        <v>0</v>
      </c>
      <c r="H630">
        <v>0</v>
      </c>
      <c r="I630" s="3">
        <v>0.71250000000000002</v>
      </c>
      <c r="J630" s="3">
        <v>1.1254812657005939</v>
      </c>
      <c r="K630" s="5">
        <v>0</v>
      </c>
      <c r="L630">
        <v>1</v>
      </c>
      <c r="M630">
        <v>1</v>
      </c>
      <c r="N630">
        <v>0</v>
      </c>
      <c r="O630">
        <v>1</v>
      </c>
      <c r="P630">
        <v>1</v>
      </c>
      <c r="V630">
        <v>0.11442216893170096</v>
      </c>
      <c r="W630">
        <v>0.24722993055117909</v>
      </c>
      <c r="X630">
        <f t="shared" si="28"/>
        <v>0.11442216893170096</v>
      </c>
      <c r="Y630">
        <f t="shared" si="29"/>
        <v>0.24722993055117909</v>
      </c>
      <c r="Z630">
        <f t="shared" si="27"/>
        <v>0.36165209948288002</v>
      </c>
      <c r="AA630">
        <f>(Table135[[#This Row],[Survived]]-Z631)^2</f>
        <v>6.9363696099068922E-2</v>
      </c>
    </row>
    <row r="631" spans="1:27" x14ac:dyDescent="0.35">
      <c r="A631">
        <v>1</v>
      </c>
      <c r="B631" t="s">
        <v>9</v>
      </c>
      <c r="C631">
        <v>1</v>
      </c>
      <c r="D631" t="s">
        <v>10</v>
      </c>
      <c r="E631">
        <v>21</v>
      </c>
      <c r="F631" s="2">
        <v>77.958299999999994</v>
      </c>
      <c r="G631">
        <v>0</v>
      </c>
      <c r="H631">
        <v>0</v>
      </c>
      <c r="I631" s="3">
        <v>0.26250000000000001</v>
      </c>
      <c r="J631" s="3">
        <v>1.8973977892491294</v>
      </c>
      <c r="K631" s="5">
        <v>1</v>
      </c>
      <c r="L631">
        <v>0</v>
      </c>
      <c r="M631">
        <v>0</v>
      </c>
      <c r="N631">
        <v>0</v>
      </c>
      <c r="O631">
        <v>0</v>
      </c>
      <c r="P631">
        <v>1</v>
      </c>
      <c r="V631">
        <v>0.1765431785924422</v>
      </c>
      <c r="W631">
        <v>8.6826705978799004E-2</v>
      </c>
      <c r="X631">
        <f t="shared" si="28"/>
        <v>0.1765431785924422</v>
      </c>
      <c r="Y631">
        <f t="shared" si="29"/>
        <v>8.6826705978799004E-2</v>
      </c>
      <c r="Z631">
        <f t="shared" si="27"/>
        <v>0.26336988457124122</v>
      </c>
      <c r="AA631">
        <f>(Table135[[#This Row],[Survived]]-Z632)^2</f>
        <v>0.40748804209461492</v>
      </c>
    </row>
    <row r="632" spans="1:27" x14ac:dyDescent="0.35">
      <c r="A632">
        <v>0</v>
      </c>
      <c r="B632" t="s">
        <v>9</v>
      </c>
      <c r="C632">
        <v>3</v>
      </c>
      <c r="D632" t="s">
        <v>8</v>
      </c>
      <c r="E632">
        <v>26</v>
      </c>
      <c r="F632" s="2">
        <v>7.8958000000000004</v>
      </c>
      <c r="G632">
        <v>0</v>
      </c>
      <c r="H632">
        <v>0</v>
      </c>
      <c r="I632" s="3">
        <v>0.32500000000000001</v>
      </c>
      <c r="J632" s="3">
        <v>0.94918501031343461</v>
      </c>
      <c r="K632" s="5">
        <v>0</v>
      </c>
      <c r="L632">
        <v>0</v>
      </c>
      <c r="M632">
        <v>1</v>
      </c>
      <c r="N632">
        <v>0</v>
      </c>
      <c r="O632">
        <v>1</v>
      </c>
      <c r="P632">
        <v>1</v>
      </c>
      <c r="V632">
        <v>0.11442216893170096</v>
      </c>
      <c r="W632">
        <v>0.24722993055117909</v>
      </c>
      <c r="X632">
        <f t="shared" si="28"/>
        <v>0.11442216893170096</v>
      </c>
      <c r="Y632">
        <f t="shared" si="29"/>
        <v>0.24722993055117909</v>
      </c>
      <c r="Z632">
        <f t="shared" si="27"/>
        <v>0.36165209948288002</v>
      </c>
      <c r="AA632">
        <f>(Table135[[#This Row],[Survived]]-Z633)^2</f>
        <v>0.13079224106037496</v>
      </c>
    </row>
    <row r="633" spans="1:27" x14ac:dyDescent="0.35">
      <c r="A633">
        <v>0</v>
      </c>
      <c r="B633" t="s">
        <v>12</v>
      </c>
      <c r="C633">
        <v>3</v>
      </c>
      <c r="D633" t="s">
        <v>8</v>
      </c>
      <c r="F633" s="2">
        <v>7.7332999999999998</v>
      </c>
      <c r="G633">
        <v>0</v>
      </c>
      <c r="H633">
        <v>0</v>
      </c>
      <c r="I633" s="3">
        <v>0</v>
      </c>
      <c r="J633" s="3">
        <v>0.94117837898439327</v>
      </c>
      <c r="K633" s="5">
        <v>0</v>
      </c>
      <c r="L633">
        <v>0</v>
      </c>
      <c r="M633">
        <v>1</v>
      </c>
      <c r="N633">
        <v>0</v>
      </c>
      <c r="O633">
        <v>1</v>
      </c>
      <c r="P633">
        <v>1</v>
      </c>
      <c r="V633">
        <v>0.11442216893170096</v>
      </c>
      <c r="W633">
        <v>0.24722993055117909</v>
      </c>
      <c r="X633">
        <f t="shared" si="28"/>
        <v>0.11442216893170096</v>
      </c>
      <c r="Y633">
        <f t="shared" si="29"/>
        <v>0.24722993055117909</v>
      </c>
      <c r="Z633">
        <f t="shared" si="27"/>
        <v>0.36165209948288002</v>
      </c>
      <c r="AA633">
        <f>(Table135[[#This Row],[Survived]]-Z634)^2</f>
        <v>0.19285227870822921</v>
      </c>
    </row>
    <row r="634" spans="1:27" x14ac:dyDescent="0.35">
      <c r="A634">
        <v>1</v>
      </c>
      <c r="B634" t="s">
        <v>9</v>
      </c>
      <c r="C634">
        <v>1</v>
      </c>
      <c r="D634" t="s">
        <v>8</v>
      </c>
      <c r="E634">
        <v>80</v>
      </c>
      <c r="F634" s="2">
        <v>30</v>
      </c>
      <c r="G634">
        <v>0</v>
      </c>
      <c r="H634">
        <v>0</v>
      </c>
      <c r="I634" s="3">
        <v>1</v>
      </c>
      <c r="J634" s="3">
        <v>1.4913616938342726</v>
      </c>
      <c r="K634" s="5">
        <v>1</v>
      </c>
      <c r="L634">
        <v>0</v>
      </c>
      <c r="M634">
        <v>0</v>
      </c>
      <c r="N634">
        <v>1</v>
      </c>
      <c r="O634">
        <v>1</v>
      </c>
      <c r="P634">
        <v>1</v>
      </c>
      <c r="V634">
        <v>0.17817572815899968</v>
      </c>
      <c r="W634">
        <v>0.26097376655576054</v>
      </c>
      <c r="X634">
        <f t="shared" si="28"/>
        <v>0.17817572815899968</v>
      </c>
      <c r="Y634">
        <f t="shared" si="29"/>
        <v>0.26097376655576054</v>
      </c>
      <c r="Z634">
        <f t="shared" si="27"/>
        <v>0.43914949471476022</v>
      </c>
      <c r="AA634">
        <f>(Table135[[#This Row],[Survived]]-Z635)^2</f>
        <v>0.40748804209461492</v>
      </c>
    </row>
    <row r="635" spans="1:27" x14ac:dyDescent="0.35">
      <c r="A635">
        <v>0</v>
      </c>
      <c r="B635" t="s">
        <v>9</v>
      </c>
      <c r="C635">
        <v>3</v>
      </c>
      <c r="D635" t="s">
        <v>8</v>
      </c>
      <c r="E635">
        <v>51</v>
      </c>
      <c r="F635" s="2">
        <v>7.0541999999999998</v>
      </c>
      <c r="G635">
        <v>0</v>
      </c>
      <c r="H635">
        <v>0</v>
      </c>
      <c r="I635" s="3">
        <v>0.63749999999999996</v>
      </c>
      <c r="J635" s="3">
        <v>0.90602240970373726</v>
      </c>
      <c r="K635" s="5">
        <v>0</v>
      </c>
      <c r="L635">
        <v>0</v>
      </c>
      <c r="M635">
        <v>1</v>
      </c>
      <c r="N635">
        <v>0</v>
      </c>
      <c r="O635">
        <v>1</v>
      </c>
      <c r="P635">
        <v>1</v>
      </c>
      <c r="V635">
        <v>0.11442216893170096</v>
      </c>
      <c r="W635">
        <v>0.24722993055117909</v>
      </c>
      <c r="X635">
        <f t="shared" si="28"/>
        <v>0.11442216893170096</v>
      </c>
      <c r="Y635">
        <f t="shared" si="29"/>
        <v>0.24722993055117909</v>
      </c>
      <c r="Z635">
        <f t="shared" si="27"/>
        <v>0.36165209948288002</v>
      </c>
      <c r="AA635">
        <f>(Table135[[#This Row],[Survived]]-Z636)^2</f>
        <v>0.18281536518108932</v>
      </c>
    </row>
    <row r="636" spans="1:27" x14ac:dyDescent="0.35">
      <c r="A636">
        <v>1</v>
      </c>
      <c r="B636" t="s">
        <v>11</v>
      </c>
      <c r="C636">
        <v>1</v>
      </c>
      <c r="D636" t="s">
        <v>8</v>
      </c>
      <c r="E636">
        <v>32</v>
      </c>
      <c r="F636" s="2">
        <v>30.5</v>
      </c>
      <c r="G636">
        <v>0</v>
      </c>
      <c r="H636">
        <v>0</v>
      </c>
      <c r="I636" s="3">
        <v>0.4</v>
      </c>
      <c r="J636" s="3">
        <v>1.4983105537896004</v>
      </c>
      <c r="K636" s="5">
        <v>1</v>
      </c>
      <c r="L636">
        <v>0</v>
      </c>
      <c r="M636">
        <v>1</v>
      </c>
      <c r="N636">
        <v>0</v>
      </c>
      <c r="O636">
        <v>1</v>
      </c>
      <c r="P636">
        <v>1</v>
      </c>
      <c r="V636">
        <v>0.17817572815899968</v>
      </c>
      <c r="W636">
        <v>0.24939340681345054</v>
      </c>
      <c r="X636">
        <f t="shared" si="28"/>
        <v>0.17817572815899968</v>
      </c>
      <c r="Y636">
        <f t="shared" si="29"/>
        <v>0.24939340681345054</v>
      </c>
      <c r="Z636">
        <f t="shared" si="27"/>
        <v>0.42756913497245019</v>
      </c>
      <c r="AA636">
        <f>(Table135[[#This Row],[Survived]]-Z637)^2</f>
        <v>0.32767709523618893</v>
      </c>
    </row>
    <row r="637" spans="1:27" x14ac:dyDescent="0.35">
      <c r="A637">
        <v>0</v>
      </c>
      <c r="B637" t="s">
        <v>9</v>
      </c>
      <c r="C637">
        <v>1</v>
      </c>
      <c r="D637" t="s">
        <v>8</v>
      </c>
      <c r="F637" s="2">
        <v>0</v>
      </c>
      <c r="G637">
        <v>0</v>
      </c>
      <c r="H637">
        <v>0</v>
      </c>
      <c r="I637" s="3">
        <v>0</v>
      </c>
      <c r="J637" s="3">
        <v>0</v>
      </c>
      <c r="K637" s="5">
        <v>1</v>
      </c>
      <c r="L637">
        <v>0</v>
      </c>
      <c r="M637">
        <v>1</v>
      </c>
      <c r="N637">
        <v>0</v>
      </c>
      <c r="O637">
        <v>1</v>
      </c>
      <c r="P637">
        <v>1</v>
      </c>
      <c r="V637">
        <v>0.17817572815899968</v>
      </c>
      <c r="W637">
        <v>0.24939340681345054</v>
      </c>
      <c r="X637">
        <f t="shared" si="28"/>
        <v>0.17817572815899968</v>
      </c>
      <c r="Y637">
        <f t="shared" si="29"/>
        <v>0.24939340681345054</v>
      </c>
      <c r="Z637">
        <f t="shared" si="27"/>
        <v>0.42756913497245019</v>
      </c>
      <c r="AA637">
        <f>(Table135[[#This Row],[Survived]]-Z638)^2</f>
        <v>0.12557098513439896</v>
      </c>
    </row>
    <row r="638" spans="1:27" x14ac:dyDescent="0.35">
      <c r="A638">
        <v>0</v>
      </c>
      <c r="B638" t="s">
        <v>9</v>
      </c>
      <c r="C638">
        <v>3</v>
      </c>
      <c r="D638" t="s">
        <v>10</v>
      </c>
      <c r="E638">
        <v>9</v>
      </c>
      <c r="F638" s="2">
        <v>27.9</v>
      </c>
      <c r="G638">
        <v>3</v>
      </c>
      <c r="H638">
        <v>2</v>
      </c>
      <c r="I638" s="3">
        <v>0.1125</v>
      </c>
      <c r="J638" s="3">
        <v>1.4608978427565478</v>
      </c>
      <c r="K638" s="5">
        <v>0</v>
      </c>
      <c r="L638">
        <v>0</v>
      </c>
      <c r="M638">
        <v>1</v>
      </c>
      <c r="N638">
        <v>0</v>
      </c>
      <c r="O638">
        <v>0</v>
      </c>
      <c r="P638">
        <v>1</v>
      </c>
      <c r="V638">
        <v>0.1243570334408442</v>
      </c>
      <c r="W638">
        <v>0.23000293203832642</v>
      </c>
      <c r="X638">
        <f t="shared" si="28"/>
        <v>0.1243570334408442</v>
      </c>
      <c r="Y638">
        <f t="shared" si="29"/>
        <v>0.23000293203832642</v>
      </c>
      <c r="Z638">
        <f t="shared" si="27"/>
        <v>0.35435996547917059</v>
      </c>
      <c r="AA638">
        <f>(Table135[[#This Row],[Survived]]-Z639)^2</f>
        <v>8.4693111610382787E-2</v>
      </c>
    </row>
    <row r="639" spans="1:27" x14ac:dyDescent="0.35">
      <c r="A639">
        <v>1</v>
      </c>
      <c r="B639" t="s">
        <v>9</v>
      </c>
      <c r="C639">
        <v>2</v>
      </c>
      <c r="D639" t="s">
        <v>10</v>
      </c>
      <c r="E639">
        <v>28</v>
      </c>
      <c r="F639" s="2">
        <v>13</v>
      </c>
      <c r="G639">
        <v>0</v>
      </c>
      <c r="H639">
        <v>0</v>
      </c>
      <c r="I639" s="3">
        <v>0.35</v>
      </c>
      <c r="J639" s="3">
        <v>1.146128035678238</v>
      </c>
      <c r="K639" s="5">
        <v>0</v>
      </c>
      <c r="L639">
        <v>1</v>
      </c>
      <c r="M639">
        <v>1</v>
      </c>
      <c r="N639">
        <v>0</v>
      </c>
      <c r="O639">
        <v>0</v>
      </c>
      <c r="P639">
        <v>1</v>
      </c>
      <c r="V639">
        <v>0.11278961936514349</v>
      </c>
      <c r="W639">
        <v>0.17823119021792189</v>
      </c>
      <c r="X639">
        <f t="shared" si="28"/>
        <v>0.11278961936514349</v>
      </c>
      <c r="Y639">
        <f t="shared" si="29"/>
        <v>0.17823119021792189</v>
      </c>
      <c r="Z639">
        <f t="shared" si="27"/>
        <v>0.29102080958306537</v>
      </c>
      <c r="AA639">
        <f>(Table135[[#This Row],[Survived]]-Z640)^2</f>
        <v>0.40748804209461492</v>
      </c>
    </row>
    <row r="640" spans="1:27" x14ac:dyDescent="0.35">
      <c r="A640">
        <v>0</v>
      </c>
      <c r="B640" t="s">
        <v>9</v>
      </c>
      <c r="C640">
        <v>3</v>
      </c>
      <c r="D640" t="s">
        <v>8</v>
      </c>
      <c r="E640">
        <v>32</v>
      </c>
      <c r="F640" s="2">
        <v>7.9249999999999998</v>
      </c>
      <c r="G640">
        <v>0</v>
      </c>
      <c r="H640">
        <v>0</v>
      </c>
      <c r="I640" s="3">
        <v>0.4</v>
      </c>
      <c r="J640" s="3">
        <v>0.95060822478423079</v>
      </c>
      <c r="K640" s="5">
        <v>0</v>
      </c>
      <c r="L640">
        <v>0</v>
      </c>
      <c r="M640">
        <v>1</v>
      </c>
      <c r="N640">
        <v>0</v>
      </c>
      <c r="O640">
        <v>1</v>
      </c>
      <c r="P640">
        <v>1</v>
      </c>
      <c r="V640">
        <v>0.11442216893170096</v>
      </c>
      <c r="W640">
        <v>0.24722993055117909</v>
      </c>
      <c r="X640">
        <f t="shared" si="28"/>
        <v>0.11442216893170096</v>
      </c>
      <c r="Y640">
        <f t="shared" si="29"/>
        <v>0.24722993055117909</v>
      </c>
      <c r="Z640">
        <f t="shared" si="27"/>
        <v>0.36165209948288002</v>
      </c>
      <c r="AA640">
        <f>(Table135[[#This Row],[Survived]]-Z641)^2</f>
        <v>0.15266545711533219</v>
      </c>
    </row>
    <row r="641" spans="1:27" x14ac:dyDescent="0.35">
      <c r="A641">
        <v>0</v>
      </c>
      <c r="B641" t="s">
        <v>9</v>
      </c>
      <c r="C641">
        <v>2</v>
      </c>
      <c r="D641" t="s">
        <v>8</v>
      </c>
      <c r="E641">
        <v>31</v>
      </c>
      <c r="F641" s="2">
        <v>26.25</v>
      </c>
      <c r="G641">
        <v>1</v>
      </c>
      <c r="H641">
        <v>1</v>
      </c>
      <c r="I641" s="3">
        <v>0.38750000000000001</v>
      </c>
      <c r="J641" s="3">
        <v>1.4353665066126613</v>
      </c>
      <c r="K641" s="5">
        <v>0</v>
      </c>
      <c r="L641">
        <v>1</v>
      </c>
      <c r="M641">
        <v>1</v>
      </c>
      <c r="N641">
        <v>0</v>
      </c>
      <c r="O641">
        <v>1</v>
      </c>
      <c r="P641">
        <v>1</v>
      </c>
      <c r="V641">
        <v>0.11827797362360119</v>
      </c>
      <c r="W641">
        <v>0.27244629886958827</v>
      </c>
      <c r="X641">
        <f t="shared" si="28"/>
        <v>0.11827797362360119</v>
      </c>
      <c r="Y641">
        <f t="shared" si="29"/>
        <v>0.27244629886958827</v>
      </c>
      <c r="Z641">
        <f t="shared" si="27"/>
        <v>0.39072427249318947</v>
      </c>
      <c r="AA641">
        <f>(Table135[[#This Row],[Survived]]-Z642)^2</f>
        <v>0.16843441886923857</v>
      </c>
    </row>
    <row r="642" spans="1:27" x14ac:dyDescent="0.35">
      <c r="A642">
        <v>0</v>
      </c>
      <c r="B642" t="s">
        <v>9</v>
      </c>
      <c r="C642">
        <v>3</v>
      </c>
      <c r="D642" t="s">
        <v>10</v>
      </c>
      <c r="E642">
        <v>41</v>
      </c>
      <c r="F642" s="2">
        <v>39.6875</v>
      </c>
      <c r="G642">
        <v>0</v>
      </c>
      <c r="H642">
        <v>5</v>
      </c>
      <c r="I642" s="3">
        <v>0.51249999999999996</v>
      </c>
      <c r="J642" s="3">
        <v>1.6094610059122672</v>
      </c>
      <c r="K642" s="5">
        <v>0</v>
      </c>
      <c r="L642">
        <v>0</v>
      </c>
      <c r="M642">
        <v>1</v>
      </c>
      <c r="N642">
        <v>0</v>
      </c>
      <c r="O642">
        <v>0</v>
      </c>
      <c r="P642">
        <v>1</v>
      </c>
      <c r="V642">
        <v>0.11278961936514349</v>
      </c>
      <c r="W642">
        <v>0.29761800589203735</v>
      </c>
      <c r="X642">
        <f t="shared" si="28"/>
        <v>0.11278961936514349</v>
      </c>
      <c r="Y642">
        <f t="shared" si="29"/>
        <v>0.29761800589203735</v>
      </c>
      <c r="Z642">
        <f t="shared" si="27"/>
        <v>0.41040762525718083</v>
      </c>
      <c r="AA642">
        <f>(Table135[[#This Row],[Survived]]-Z643)^2</f>
        <v>0.14320719799899576</v>
      </c>
    </row>
    <row r="643" spans="1:27" x14ac:dyDescent="0.35">
      <c r="A643">
        <v>0</v>
      </c>
      <c r="B643" t="s">
        <v>9</v>
      </c>
      <c r="C643">
        <v>3</v>
      </c>
      <c r="D643" t="s">
        <v>8</v>
      </c>
      <c r="F643" s="2">
        <v>16.100000000000001</v>
      </c>
      <c r="G643">
        <v>1</v>
      </c>
      <c r="H643">
        <v>0</v>
      </c>
      <c r="I643" s="3">
        <v>0</v>
      </c>
      <c r="J643" s="3">
        <v>1.2329961103921538</v>
      </c>
      <c r="K643" s="5">
        <v>0</v>
      </c>
      <c r="L643">
        <v>0</v>
      </c>
      <c r="M643">
        <v>0</v>
      </c>
      <c r="N643">
        <v>1</v>
      </c>
      <c r="O643">
        <v>1</v>
      </c>
      <c r="P643">
        <v>1</v>
      </c>
      <c r="V643">
        <v>0.11827797362360119</v>
      </c>
      <c r="W643">
        <v>0.26014929547707522</v>
      </c>
      <c r="X643">
        <f t="shared" si="28"/>
        <v>0.11827797362360119</v>
      </c>
      <c r="Y643">
        <f t="shared" si="29"/>
        <v>0.26014929547707522</v>
      </c>
      <c r="Z643">
        <f t="shared" si="27"/>
        <v>0.37842726910067642</v>
      </c>
      <c r="AA643">
        <f>(Table135[[#This Row],[Survived]]-Z644)^2</f>
        <v>0.13079224106037496</v>
      </c>
    </row>
    <row r="644" spans="1:27" x14ac:dyDescent="0.35">
      <c r="A644">
        <v>0</v>
      </c>
      <c r="B644" t="s">
        <v>9</v>
      </c>
      <c r="C644">
        <v>3</v>
      </c>
      <c r="D644" t="s">
        <v>8</v>
      </c>
      <c r="E644">
        <v>20</v>
      </c>
      <c r="F644" s="2">
        <v>7.8541999999999996</v>
      </c>
      <c r="G644">
        <v>0</v>
      </c>
      <c r="H644">
        <v>0</v>
      </c>
      <c r="I644" s="3">
        <v>0.25</v>
      </c>
      <c r="J644" s="3">
        <v>0.94714932766263737</v>
      </c>
      <c r="K644" s="5">
        <v>0</v>
      </c>
      <c r="L644">
        <v>0</v>
      </c>
      <c r="M644">
        <v>1</v>
      </c>
      <c r="N644">
        <v>0</v>
      </c>
      <c r="O644">
        <v>1</v>
      </c>
      <c r="P644">
        <v>1</v>
      </c>
      <c r="V644">
        <v>0.11442216893170096</v>
      </c>
      <c r="W644">
        <v>0.24722993055117909</v>
      </c>
      <c r="X644">
        <f t="shared" si="28"/>
        <v>0.11442216893170096</v>
      </c>
      <c r="Y644">
        <f t="shared" si="29"/>
        <v>0.24722993055117909</v>
      </c>
      <c r="Z644">
        <f t="shared" si="27"/>
        <v>0.36165209948288002</v>
      </c>
      <c r="AA644">
        <f>(Table135[[#This Row],[Survived]]-Z645)^2</f>
        <v>0.1274046252450968</v>
      </c>
    </row>
    <row r="645" spans="1:27" x14ac:dyDescent="0.35">
      <c r="A645">
        <v>1</v>
      </c>
      <c r="B645" t="s">
        <v>11</v>
      </c>
      <c r="C645">
        <v>1</v>
      </c>
      <c r="D645" t="s">
        <v>10</v>
      </c>
      <c r="E645">
        <v>24</v>
      </c>
      <c r="F645" s="2">
        <v>69.3</v>
      </c>
      <c r="G645">
        <v>0</v>
      </c>
      <c r="H645">
        <v>0</v>
      </c>
      <c r="I645" s="3">
        <v>0.3</v>
      </c>
      <c r="J645" s="3">
        <v>1.8469553250198238</v>
      </c>
      <c r="K645" s="5">
        <v>1</v>
      </c>
      <c r="L645">
        <v>0</v>
      </c>
      <c r="M645">
        <v>1</v>
      </c>
      <c r="N645">
        <v>0</v>
      </c>
      <c r="O645">
        <v>0</v>
      </c>
      <c r="P645">
        <v>1</v>
      </c>
      <c r="V645">
        <v>0.1765431785924422</v>
      </c>
      <c r="W645">
        <v>0.18039466648019337</v>
      </c>
      <c r="X645">
        <f t="shared" si="28"/>
        <v>0.1765431785924422</v>
      </c>
      <c r="Y645">
        <f t="shared" si="29"/>
        <v>0.18039466648019337</v>
      </c>
      <c r="Z645">
        <f t="shared" ref="Z645:Z708" si="30">X645+Y645</f>
        <v>0.3569378450726356</v>
      </c>
      <c r="AA645">
        <f>(Table135[[#This Row],[Survived]]-Z646)^2</f>
        <v>0.40203167118024169</v>
      </c>
    </row>
    <row r="646" spans="1:27" x14ac:dyDescent="0.35">
      <c r="A646">
        <v>0</v>
      </c>
      <c r="B646" t="s">
        <v>9</v>
      </c>
      <c r="C646">
        <v>3</v>
      </c>
      <c r="D646" t="s">
        <v>10</v>
      </c>
      <c r="E646">
        <v>2</v>
      </c>
      <c r="F646" s="2">
        <v>27.9</v>
      </c>
      <c r="G646">
        <v>3</v>
      </c>
      <c r="H646">
        <v>2</v>
      </c>
      <c r="I646" s="3">
        <v>2.5000000000000001E-2</v>
      </c>
      <c r="J646" s="3">
        <v>1.4608978427565478</v>
      </c>
      <c r="K646" s="5">
        <v>0</v>
      </c>
      <c r="L646">
        <v>0</v>
      </c>
      <c r="M646">
        <v>0</v>
      </c>
      <c r="N646">
        <v>1</v>
      </c>
      <c r="O646">
        <v>0</v>
      </c>
      <c r="P646">
        <v>1</v>
      </c>
      <c r="V646">
        <v>0.1243570334408442</v>
      </c>
      <c r="W646">
        <v>0.24158329178063645</v>
      </c>
      <c r="X646">
        <f t="shared" ref="X646:X709" si="31">IF(V646&lt;0,0,V646)</f>
        <v>0.1243570334408442</v>
      </c>
      <c r="Y646">
        <f t="shared" ref="Y646:Y709" si="32">IF(W646&lt;0,0,W646)</f>
        <v>0.24158329178063645</v>
      </c>
      <c r="Z646">
        <f t="shared" si="30"/>
        <v>0.36594032522148068</v>
      </c>
      <c r="AA646">
        <f>(Table135[[#This Row],[Survived]]-Z647)^2</f>
        <v>0.13930246861928319</v>
      </c>
    </row>
    <row r="647" spans="1:27" x14ac:dyDescent="0.35">
      <c r="A647">
        <v>1</v>
      </c>
      <c r="B647" t="s">
        <v>9</v>
      </c>
      <c r="C647">
        <v>3</v>
      </c>
      <c r="D647" t="s">
        <v>8</v>
      </c>
      <c r="F647" s="2">
        <v>56.495800000000003</v>
      </c>
      <c r="G647">
        <v>0</v>
      </c>
      <c r="H647">
        <v>0</v>
      </c>
      <c r="I647" s="3">
        <v>0</v>
      </c>
      <c r="J647" s="3">
        <v>1.7596361211514699</v>
      </c>
      <c r="K647" s="5">
        <v>0</v>
      </c>
      <c r="L647">
        <v>0</v>
      </c>
      <c r="M647">
        <v>0</v>
      </c>
      <c r="N647">
        <v>1</v>
      </c>
      <c r="O647">
        <v>1</v>
      </c>
      <c r="P647">
        <v>1</v>
      </c>
      <c r="V647">
        <v>0.11442216893170096</v>
      </c>
      <c r="W647">
        <v>0.25881029029348912</v>
      </c>
      <c r="X647">
        <f t="shared" si="31"/>
        <v>0.11442216893170096</v>
      </c>
      <c r="Y647">
        <f t="shared" si="32"/>
        <v>0.25881029029348912</v>
      </c>
      <c r="Z647">
        <f t="shared" si="30"/>
        <v>0.37323245922519011</v>
      </c>
      <c r="AA647">
        <f>(Table135[[#This Row],[Survived]]-Z648)^2</f>
        <v>0.45523656299154253</v>
      </c>
    </row>
    <row r="648" spans="1:27" x14ac:dyDescent="0.35">
      <c r="A648">
        <v>1</v>
      </c>
      <c r="B648" t="s">
        <v>11</v>
      </c>
      <c r="C648">
        <v>3</v>
      </c>
      <c r="D648" t="s">
        <v>10</v>
      </c>
      <c r="E648">
        <v>0.75</v>
      </c>
      <c r="F648" s="2">
        <v>19.258299999999998</v>
      </c>
      <c r="G648">
        <v>2</v>
      </c>
      <c r="H648">
        <v>1</v>
      </c>
      <c r="I648" s="3">
        <v>9.3749999999999997E-3</v>
      </c>
      <c r="J648" s="3">
        <v>1.3066029982011584</v>
      </c>
      <c r="K648" s="5">
        <v>0</v>
      </c>
      <c r="L648">
        <v>0</v>
      </c>
      <c r="M648">
        <v>1</v>
      </c>
      <c r="N648">
        <v>0</v>
      </c>
      <c r="O648">
        <v>0</v>
      </c>
      <c r="P648">
        <v>1</v>
      </c>
      <c r="V648">
        <v>0.12050122874894396</v>
      </c>
      <c r="W648">
        <v>0.20478656371991721</v>
      </c>
      <c r="X648">
        <f t="shared" si="31"/>
        <v>0.12050122874894396</v>
      </c>
      <c r="Y648">
        <f t="shared" si="32"/>
        <v>0.20478656371991721</v>
      </c>
      <c r="Z648">
        <f t="shared" si="30"/>
        <v>0.32528779246886119</v>
      </c>
      <c r="AA648">
        <f>(Table135[[#This Row],[Survived]]-Z649)^2</f>
        <v>0.30875325184129659</v>
      </c>
    </row>
    <row r="649" spans="1:27" x14ac:dyDescent="0.35">
      <c r="A649">
        <v>1</v>
      </c>
      <c r="B649" t="s">
        <v>11</v>
      </c>
      <c r="C649">
        <v>1</v>
      </c>
      <c r="D649" t="s">
        <v>8</v>
      </c>
      <c r="E649">
        <v>48</v>
      </c>
      <c r="F649" s="2">
        <v>76.729200000000006</v>
      </c>
      <c r="G649">
        <v>1</v>
      </c>
      <c r="H649">
        <v>0</v>
      </c>
      <c r="I649" s="3">
        <v>0.6</v>
      </c>
      <c r="J649" s="3">
        <v>1.8905841979078102</v>
      </c>
      <c r="K649" s="5">
        <v>1</v>
      </c>
      <c r="L649">
        <v>0</v>
      </c>
      <c r="M649">
        <v>0</v>
      </c>
      <c r="N649">
        <v>1</v>
      </c>
      <c r="O649">
        <v>1</v>
      </c>
      <c r="P649">
        <v>1</v>
      </c>
      <c r="V649">
        <v>0.1820315328508999</v>
      </c>
      <c r="W649">
        <v>0.2623127717393467</v>
      </c>
      <c r="X649">
        <f t="shared" si="31"/>
        <v>0.1820315328508999</v>
      </c>
      <c r="Y649">
        <f t="shared" si="32"/>
        <v>0.2623127717393467</v>
      </c>
      <c r="Z649">
        <f t="shared" si="30"/>
        <v>0.4443443045902466</v>
      </c>
      <c r="AA649">
        <f>(Table135[[#This Row],[Survived]]-Z650)^2</f>
        <v>0.40748804209461492</v>
      </c>
    </row>
    <row r="650" spans="1:27" x14ac:dyDescent="0.35">
      <c r="A650">
        <v>0</v>
      </c>
      <c r="B650" t="s">
        <v>9</v>
      </c>
      <c r="C650">
        <v>3</v>
      </c>
      <c r="D650" t="s">
        <v>8</v>
      </c>
      <c r="E650">
        <v>19</v>
      </c>
      <c r="F650" s="2">
        <v>7.8958000000000004</v>
      </c>
      <c r="G650">
        <v>0</v>
      </c>
      <c r="H650">
        <v>0</v>
      </c>
      <c r="I650" s="3">
        <v>0.23749999999999999</v>
      </c>
      <c r="J650" s="3">
        <v>0.94918501031343461</v>
      </c>
      <c r="K650" s="5">
        <v>0</v>
      </c>
      <c r="L650">
        <v>0</v>
      </c>
      <c r="M650">
        <v>1</v>
      </c>
      <c r="N650">
        <v>0</v>
      </c>
      <c r="O650">
        <v>1</v>
      </c>
      <c r="P650">
        <v>1</v>
      </c>
      <c r="V650">
        <v>0.11442216893170096</v>
      </c>
      <c r="W650">
        <v>0.24722993055117909</v>
      </c>
      <c r="X650">
        <f t="shared" si="31"/>
        <v>0.11442216893170096</v>
      </c>
      <c r="Y650">
        <f t="shared" si="32"/>
        <v>0.24722993055117909</v>
      </c>
      <c r="Z650">
        <f t="shared" si="30"/>
        <v>0.36165209948288002</v>
      </c>
      <c r="AA650">
        <f>(Table135[[#This Row],[Survived]]-Z651)^2</f>
        <v>0.18281536518108932</v>
      </c>
    </row>
    <row r="651" spans="1:27" x14ac:dyDescent="0.35">
      <c r="A651">
        <v>1</v>
      </c>
      <c r="B651" t="s">
        <v>11</v>
      </c>
      <c r="C651">
        <v>1</v>
      </c>
      <c r="D651" t="s">
        <v>8</v>
      </c>
      <c r="E651">
        <v>56</v>
      </c>
      <c r="F651" s="2">
        <v>35.5</v>
      </c>
      <c r="G651">
        <v>0</v>
      </c>
      <c r="H651">
        <v>0</v>
      </c>
      <c r="I651" s="3">
        <v>0.7</v>
      </c>
      <c r="J651" s="3">
        <v>1.5622928644564746</v>
      </c>
      <c r="K651" s="5">
        <v>1</v>
      </c>
      <c r="L651">
        <v>0</v>
      </c>
      <c r="M651">
        <v>1</v>
      </c>
      <c r="N651">
        <v>0</v>
      </c>
      <c r="O651">
        <v>1</v>
      </c>
      <c r="P651">
        <v>1</v>
      </c>
      <c r="V651">
        <v>0.17817572815899968</v>
      </c>
      <c r="W651">
        <v>0.24939340681345054</v>
      </c>
      <c r="X651">
        <f t="shared" si="31"/>
        <v>0.17817572815899968</v>
      </c>
      <c r="Y651">
        <f t="shared" si="32"/>
        <v>0.24939340681345054</v>
      </c>
      <c r="Z651">
        <f t="shared" si="30"/>
        <v>0.42756913497245019</v>
      </c>
      <c r="AA651">
        <f>(Table135[[#This Row],[Survived]]-Z652)^2</f>
        <v>0.40748804209461492</v>
      </c>
    </row>
    <row r="652" spans="1:27" x14ac:dyDescent="0.35">
      <c r="A652">
        <v>0</v>
      </c>
      <c r="B652" t="s">
        <v>9</v>
      </c>
      <c r="C652">
        <v>3</v>
      </c>
      <c r="D652" t="s">
        <v>8</v>
      </c>
      <c r="F652" s="2">
        <v>7.55</v>
      </c>
      <c r="G652">
        <v>0</v>
      </c>
      <c r="H652">
        <v>0</v>
      </c>
      <c r="I652" s="3">
        <v>0</v>
      </c>
      <c r="J652" s="3">
        <v>0.9319661147281727</v>
      </c>
      <c r="K652" s="5">
        <v>0</v>
      </c>
      <c r="L652">
        <v>0</v>
      </c>
      <c r="M652">
        <v>1</v>
      </c>
      <c r="N652">
        <v>0</v>
      </c>
      <c r="O652">
        <v>1</v>
      </c>
      <c r="P652">
        <v>1</v>
      </c>
      <c r="V652">
        <v>0.11442216893170096</v>
      </c>
      <c r="W652">
        <v>0.24722993055117909</v>
      </c>
      <c r="X652">
        <f t="shared" si="31"/>
        <v>0.11442216893170096</v>
      </c>
      <c r="Y652">
        <f t="shared" si="32"/>
        <v>0.24722993055117909</v>
      </c>
      <c r="Z652">
        <f t="shared" si="30"/>
        <v>0.36165209948288002</v>
      </c>
      <c r="AA652">
        <f>(Table135[[#This Row],[Survived]]-Z653)^2</f>
        <v>8.4693111610382787E-2</v>
      </c>
    </row>
    <row r="653" spans="1:27" x14ac:dyDescent="0.35">
      <c r="A653">
        <v>1</v>
      </c>
      <c r="B653" t="s">
        <v>9</v>
      </c>
      <c r="C653">
        <v>3</v>
      </c>
      <c r="D653" t="s">
        <v>10</v>
      </c>
      <c r="E653">
        <v>23</v>
      </c>
      <c r="F653" s="2">
        <v>7.55</v>
      </c>
      <c r="G653">
        <v>0</v>
      </c>
      <c r="H653">
        <v>0</v>
      </c>
      <c r="I653" s="3">
        <v>0.28749999999999998</v>
      </c>
      <c r="J653" s="3">
        <v>0.9319661147281727</v>
      </c>
      <c r="K653" s="5">
        <v>0</v>
      </c>
      <c r="L653">
        <v>0</v>
      </c>
      <c r="M653">
        <v>1</v>
      </c>
      <c r="N653">
        <v>0</v>
      </c>
      <c r="O653">
        <v>0</v>
      </c>
      <c r="P653">
        <v>1</v>
      </c>
      <c r="V653">
        <v>0.11278961936514349</v>
      </c>
      <c r="W653">
        <v>0.17823119021792189</v>
      </c>
      <c r="X653">
        <f t="shared" si="31"/>
        <v>0.11278961936514349</v>
      </c>
      <c r="Y653">
        <f t="shared" si="32"/>
        <v>0.17823119021792189</v>
      </c>
      <c r="Z653">
        <f t="shared" si="30"/>
        <v>0.29102080958306537</v>
      </c>
      <c r="AA653">
        <f>(Table135[[#This Row],[Survived]]-Z654)^2</f>
        <v>0.40748804209461492</v>
      </c>
    </row>
    <row r="654" spans="1:27" x14ac:dyDescent="0.35">
      <c r="A654">
        <v>0</v>
      </c>
      <c r="B654" t="s">
        <v>9</v>
      </c>
      <c r="C654">
        <v>3</v>
      </c>
      <c r="D654" t="s">
        <v>8</v>
      </c>
      <c r="F654" s="2">
        <v>7.8958000000000004</v>
      </c>
      <c r="G654">
        <v>0</v>
      </c>
      <c r="H654">
        <v>0</v>
      </c>
      <c r="I654" s="3">
        <v>0</v>
      </c>
      <c r="J654" s="3">
        <v>0.94918501031343461</v>
      </c>
      <c r="K654" s="5">
        <v>0</v>
      </c>
      <c r="L654">
        <v>0</v>
      </c>
      <c r="M654">
        <v>1</v>
      </c>
      <c r="N654">
        <v>0</v>
      </c>
      <c r="O654">
        <v>1</v>
      </c>
      <c r="P654">
        <v>1</v>
      </c>
      <c r="V654">
        <v>0.11442216893170096</v>
      </c>
      <c r="W654">
        <v>0.24722993055117909</v>
      </c>
      <c r="X654">
        <f t="shared" si="31"/>
        <v>0.11442216893170096</v>
      </c>
      <c r="Y654">
        <f t="shared" si="32"/>
        <v>0.24722993055117909</v>
      </c>
      <c r="Z654">
        <f t="shared" si="30"/>
        <v>0.36165209948288002</v>
      </c>
      <c r="AA654">
        <f>(Table135[[#This Row],[Survived]]-Z655)^2</f>
        <v>4.8987062839798326E-2</v>
      </c>
    </row>
    <row r="655" spans="1:27" x14ac:dyDescent="0.35">
      <c r="A655">
        <v>1</v>
      </c>
      <c r="B655" t="s">
        <v>9</v>
      </c>
      <c r="C655">
        <v>2</v>
      </c>
      <c r="D655" t="s">
        <v>10</v>
      </c>
      <c r="E655">
        <v>18</v>
      </c>
      <c r="F655" s="2">
        <v>23</v>
      </c>
      <c r="G655">
        <v>0</v>
      </c>
      <c r="H655">
        <v>1</v>
      </c>
      <c r="I655" s="3">
        <v>0.22500000000000001</v>
      </c>
      <c r="J655" s="3">
        <v>1.3802112417116059</v>
      </c>
      <c r="K655" s="5">
        <v>0</v>
      </c>
      <c r="L655">
        <v>1</v>
      </c>
      <c r="M655">
        <v>0</v>
      </c>
      <c r="N655">
        <v>0</v>
      </c>
      <c r="O655">
        <v>0</v>
      </c>
      <c r="P655">
        <v>1</v>
      </c>
      <c r="V655">
        <v>0.11278961936514349</v>
      </c>
      <c r="W655">
        <v>0.10854059285135062</v>
      </c>
      <c r="X655">
        <f t="shared" si="31"/>
        <v>0.11278961936514349</v>
      </c>
      <c r="Y655">
        <f t="shared" si="32"/>
        <v>0.10854059285135062</v>
      </c>
      <c r="Z655">
        <f t="shared" si="30"/>
        <v>0.22133021221649413</v>
      </c>
      <c r="AA655">
        <f>(Table135[[#This Row],[Survived]]-Z656)^2</f>
        <v>0.53570082761047322</v>
      </c>
    </row>
    <row r="656" spans="1:27" x14ac:dyDescent="0.35">
      <c r="A656">
        <v>0</v>
      </c>
      <c r="B656" t="s">
        <v>9</v>
      </c>
      <c r="C656">
        <v>3</v>
      </c>
      <c r="D656" t="s">
        <v>8</v>
      </c>
      <c r="E656">
        <v>21</v>
      </c>
      <c r="F656" s="2">
        <v>8.4332999999999991</v>
      </c>
      <c r="G656">
        <v>0</v>
      </c>
      <c r="H656">
        <v>0</v>
      </c>
      <c r="I656" s="3">
        <v>0.26250000000000001</v>
      </c>
      <c r="J656" s="3">
        <v>0.97466364619243973</v>
      </c>
      <c r="K656" s="5">
        <v>0</v>
      </c>
      <c r="L656">
        <v>0</v>
      </c>
      <c r="M656">
        <v>0</v>
      </c>
      <c r="N656">
        <v>0</v>
      </c>
      <c r="O656">
        <v>1</v>
      </c>
      <c r="P656">
        <v>1</v>
      </c>
      <c r="V656">
        <v>0.11442216893170096</v>
      </c>
      <c r="W656">
        <v>0.15366197004978471</v>
      </c>
      <c r="X656">
        <f t="shared" si="31"/>
        <v>0.11442216893170096</v>
      </c>
      <c r="Y656">
        <f t="shared" si="32"/>
        <v>0.15366197004978471</v>
      </c>
      <c r="Z656">
        <f t="shared" si="30"/>
        <v>0.26808413898148564</v>
      </c>
      <c r="AA656">
        <f>(Table135[[#This Row],[Survived]]-Z657)^2</f>
        <v>8.4693111610382787E-2</v>
      </c>
    </row>
    <row r="657" spans="1:27" x14ac:dyDescent="0.35">
      <c r="A657">
        <v>1</v>
      </c>
      <c r="B657" t="s">
        <v>12</v>
      </c>
      <c r="C657">
        <v>3</v>
      </c>
      <c r="D657" t="s">
        <v>10</v>
      </c>
      <c r="F657" s="2">
        <v>7.8292000000000002</v>
      </c>
      <c r="G657">
        <v>0</v>
      </c>
      <c r="H657">
        <v>0</v>
      </c>
      <c r="I657" s="3">
        <v>0</v>
      </c>
      <c r="J657" s="3">
        <v>0.94592135461660087</v>
      </c>
      <c r="K657" s="5">
        <v>0</v>
      </c>
      <c r="L657">
        <v>0</v>
      </c>
      <c r="M657">
        <v>1</v>
      </c>
      <c r="N657">
        <v>0</v>
      </c>
      <c r="O657">
        <v>0</v>
      </c>
      <c r="P657">
        <v>1</v>
      </c>
      <c r="V657">
        <v>0.11278961936514349</v>
      </c>
      <c r="W657">
        <v>0.17823119021792189</v>
      </c>
      <c r="X657">
        <f t="shared" si="31"/>
        <v>0.11278961936514349</v>
      </c>
      <c r="Y657">
        <f t="shared" si="32"/>
        <v>0.17823119021792189</v>
      </c>
      <c r="Z657">
        <f t="shared" si="30"/>
        <v>0.29102080958306537</v>
      </c>
      <c r="AA657">
        <f>(Table135[[#This Row],[Survived]]-Z658)^2</f>
        <v>0.50265149244425211</v>
      </c>
    </row>
    <row r="658" spans="1:27" x14ac:dyDescent="0.35">
      <c r="A658">
        <v>0</v>
      </c>
      <c r="B658" t="s">
        <v>12</v>
      </c>
      <c r="C658">
        <v>3</v>
      </c>
      <c r="D658" t="s">
        <v>10</v>
      </c>
      <c r="E658">
        <v>18</v>
      </c>
      <c r="F658" s="2">
        <v>6.75</v>
      </c>
      <c r="G658">
        <v>0</v>
      </c>
      <c r="H658">
        <v>0</v>
      </c>
      <c r="I658" s="3">
        <v>0.22500000000000001</v>
      </c>
      <c r="J658" s="3">
        <v>0.88930170250631024</v>
      </c>
      <c r="K658" s="5">
        <v>0</v>
      </c>
      <c r="L658">
        <v>0</v>
      </c>
      <c r="M658">
        <v>1</v>
      </c>
      <c r="N658">
        <v>0</v>
      </c>
      <c r="O658">
        <v>0</v>
      </c>
      <c r="P658">
        <v>1</v>
      </c>
      <c r="V658">
        <v>0.11278961936514349</v>
      </c>
      <c r="W658">
        <v>0.17823119021792189</v>
      </c>
      <c r="X658">
        <f t="shared" si="31"/>
        <v>0.11278961936514349</v>
      </c>
      <c r="Y658">
        <f t="shared" si="32"/>
        <v>0.17823119021792189</v>
      </c>
      <c r="Z658">
        <f t="shared" si="30"/>
        <v>0.29102080958306537</v>
      </c>
      <c r="AA658">
        <f>(Table135[[#This Row],[Survived]]-Z659)^2</f>
        <v>7.7547634302583449E-2</v>
      </c>
    </row>
    <row r="659" spans="1:27" x14ac:dyDescent="0.35">
      <c r="A659">
        <v>0</v>
      </c>
      <c r="B659" t="s">
        <v>9</v>
      </c>
      <c r="C659">
        <v>2</v>
      </c>
      <c r="D659" t="s">
        <v>8</v>
      </c>
      <c r="E659">
        <v>24</v>
      </c>
      <c r="F659" s="2">
        <v>73.5</v>
      </c>
      <c r="G659">
        <v>2</v>
      </c>
      <c r="H659">
        <v>0</v>
      </c>
      <c r="I659" s="3">
        <v>0.3</v>
      </c>
      <c r="J659" s="3">
        <v>1.8721562727482928</v>
      </c>
      <c r="K659" s="5">
        <v>0</v>
      </c>
      <c r="L659">
        <v>1</v>
      </c>
      <c r="M659">
        <v>0</v>
      </c>
      <c r="N659">
        <v>0</v>
      </c>
      <c r="O659">
        <v>1</v>
      </c>
      <c r="P659">
        <v>1</v>
      </c>
      <c r="V659">
        <v>0.12213377831550143</v>
      </c>
      <c r="W659">
        <v>0.15633998041695696</v>
      </c>
      <c r="X659">
        <f t="shared" si="31"/>
        <v>0.12213377831550143</v>
      </c>
      <c r="Y659">
        <f t="shared" si="32"/>
        <v>0.15633998041695696</v>
      </c>
      <c r="Z659">
        <f t="shared" si="30"/>
        <v>0.27847375873245839</v>
      </c>
      <c r="AA659">
        <f>(Table135[[#This Row],[Survived]]-Z660)^2</f>
        <v>0.13079224106037496</v>
      </c>
    </row>
    <row r="660" spans="1:27" x14ac:dyDescent="0.35">
      <c r="A660">
        <v>0</v>
      </c>
      <c r="B660" t="s">
        <v>9</v>
      </c>
      <c r="C660">
        <v>3</v>
      </c>
      <c r="D660" t="s">
        <v>8</v>
      </c>
      <c r="F660" s="2">
        <v>7.8958000000000004</v>
      </c>
      <c r="G660">
        <v>0</v>
      </c>
      <c r="H660">
        <v>0</v>
      </c>
      <c r="I660" s="3">
        <v>0</v>
      </c>
      <c r="J660" s="3">
        <v>0.94918501031343461</v>
      </c>
      <c r="K660" s="5">
        <v>0</v>
      </c>
      <c r="L660">
        <v>0</v>
      </c>
      <c r="M660">
        <v>1</v>
      </c>
      <c r="N660">
        <v>0</v>
      </c>
      <c r="O660">
        <v>1</v>
      </c>
      <c r="P660">
        <v>1</v>
      </c>
      <c r="V660">
        <v>0.11442216893170096</v>
      </c>
      <c r="W660">
        <v>0.24722993055117909</v>
      </c>
      <c r="X660">
        <f t="shared" si="31"/>
        <v>0.11442216893170096</v>
      </c>
      <c r="Y660">
        <f t="shared" si="32"/>
        <v>0.24722993055117909</v>
      </c>
      <c r="Z660">
        <f t="shared" si="30"/>
        <v>0.36165209948288002</v>
      </c>
      <c r="AA660">
        <f>(Table135[[#This Row],[Survived]]-Z661)^2</f>
        <v>0.1100072060161244</v>
      </c>
    </row>
    <row r="661" spans="1:27" x14ac:dyDescent="0.35">
      <c r="A661">
        <v>0</v>
      </c>
      <c r="B661" t="s">
        <v>12</v>
      </c>
      <c r="C661">
        <v>3</v>
      </c>
      <c r="D661" t="s">
        <v>10</v>
      </c>
      <c r="E661">
        <v>32</v>
      </c>
      <c r="F661" s="2">
        <v>15.5</v>
      </c>
      <c r="G661">
        <v>1</v>
      </c>
      <c r="H661">
        <v>1</v>
      </c>
      <c r="I661" s="3">
        <v>0.4</v>
      </c>
      <c r="J661" s="3">
        <v>1.2174839442139063</v>
      </c>
      <c r="K661" s="5">
        <v>0</v>
      </c>
      <c r="L661">
        <v>0</v>
      </c>
      <c r="M661">
        <v>0</v>
      </c>
      <c r="N661">
        <v>1</v>
      </c>
      <c r="O661">
        <v>0</v>
      </c>
      <c r="P661">
        <v>1</v>
      </c>
      <c r="V661">
        <v>0.11664542405704373</v>
      </c>
      <c r="W661">
        <v>0.21502791827864112</v>
      </c>
      <c r="X661">
        <f t="shared" si="31"/>
        <v>0.11664542405704373</v>
      </c>
      <c r="Y661">
        <f t="shared" si="32"/>
        <v>0.21502791827864112</v>
      </c>
      <c r="Z661">
        <f t="shared" si="30"/>
        <v>0.33167334233568485</v>
      </c>
      <c r="AA661">
        <f>(Table135[[#This Row],[Survived]]-Z662)^2</f>
        <v>0.13079224106037496</v>
      </c>
    </row>
    <row r="662" spans="1:27" x14ac:dyDescent="0.35">
      <c r="A662">
        <v>0</v>
      </c>
      <c r="B662" t="s">
        <v>9</v>
      </c>
      <c r="C662">
        <v>2</v>
      </c>
      <c r="D662" t="s">
        <v>8</v>
      </c>
      <c r="E662">
        <v>23</v>
      </c>
      <c r="F662" s="2">
        <v>13</v>
      </c>
      <c r="G662">
        <v>0</v>
      </c>
      <c r="H662">
        <v>0</v>
      </c>
      <c r="I662" s="3">
        <v>0.28749999999999998</v>
      </c>
      <c r="J662" s="3">
        <v>1.146128035678238</v>
      </c>
      <c r="K662" s="5">
        <v>0</v>
      </c>
      <c r="L662">
        <v>1</v>
      </c>
      <c r="M662">
        <v>1</v>
      </c>
      <c r="N662">
        <v>0</v>
      </c>
      <c r="O662">
        <v>1</v>
      </c>
      <c r="P662">
        <v>1</v>
      </c>
      <c r="V662">
        <v>0.11442216893170096</v>
      </c>
      <c r="W662">
        <v>0.24722993055117909</v>
      </c>
      <c r="X662">
        <f t="shared" si="31"/>
        <v>0.11442216893170096</v>
      </c>
      <c r="Y662">
        <f t="shared" si="32"/>
        <v>0.24722993055117909</v>
      </c>
      <c r="Z662">
        <f t="shared" si="30"/>
        <v>0.36165209948288002</v>
      </c>
      <c r="AA662">
        <f>(Table135[[#This Row],[Survived]]-Z663)^2</f>
        <v>0.23707572041243166</v>
      </c>
    </row>
    <row r="663" spans="1:27" x14ac:dyDescent="0.35">
      <c r="A663">
        <v>0</v>
      </c>
      <c r="B663" t="s">
        <v>11</v>
      </c>
      <c r="C663">
        <v>1</v>
      </c>
      <c r="D663" t="s">
        <v>8</v>
      </c>
      <c r="E663">
        <v>58</v>
      </c>
      <c r="F663" s="2">
        <v>113.27500000000001</v>
      </c>
      <c r="G663">
        <v>0</v>
      </c>
      <c r="H663">
        <v>2</v>
      </c>
      <c r="I663" s="3">
        <v>0.72499999999999998</v>
      </c>
      <c r="J663" s="3">
        <v>2.0579512299613683</v>
      </c>
      <c r="K663" s="5">
        <v>1</v>
      </c>
      <c r="L663">
        <v>0</v>
      </c>
      <c r="M663">
        <v>0</v>
      </c>
      <c r="N663">
        <v>1</v>
      </c>
      <c r="O663">
        <v>1</v>
      </c>
      <c r="P663">
        <v>1</v>
      </c>
      <c r="V663">
        <v>0.17817572815899968</v>
      </c>
      <c r="W663">
        <v>0.30872849282540671</v>
      </c>
      <c r="X663">
        <f t="shared" si="31"/>
        <v>0.17817572815899968</v>
      </c>
      <c r="Y663">
        <f t="shared" si="32"/>
        <v>0.30872849282540671</v>
      </c>
      <c r="Z663">
        <f t="shared" si="30"/>
        <v>0.48690422098440639</v>
      </c>
      <c r="AA663">
        <f>(Table135[[#This Row],[Survived]]-Z664)^2</f>
        <v>0.19180787083889128</v>
      </c>
    </row>
    <row r="664" spans="1:27" x14ac:dyDescent="0.35">
      <c r="A664">
        <v>1</v>
      </c>
      <c r="B664" t="s">
        <v>9</v>
      </c>
      <c r="C664">
        <v>1</v>
      </c>
      <c r="D664" t="s">
        <v>8</v>
      </c>
      <c r="E664">
        <v>50</v>
      </c>
      <c r="F664" s="2">
        <v>133.65</v>
      </c>
      <c r="G664">
        <v>2</v>
      </c>
      <c r="H664">
        <v>0</v>
      </c>
      <c r="I664" s="3">
        <v>0.625</v>
      </c>
      <c r="J664" s="3">
        <v>2.1292063577475293</v>
      </c>
      <c r="K664" s="5">
        <v>1</v>
      </c>
      <c r="L664">
        <v>0</v>
      </c>
      <c r="M664">
        <v>1</v>
      </c>
      <c r="N664">
        <v>0</v>
      </c>
      <c r="O664">
        <v>1</v>
      </c>
      <c r="P664">
        <v>1</v>
      </c>
      <c r="V664">
        <v>0.18588733754280012</v>
      </c>
      <c r="W664">
        <v>0.25207141718062276</v>
      </c>
      <c r="X664">
        <f t="shared" si="31"/>
        <v>0.18588733754280012</v>
      </c>
      <c r="Y664">
        <f t="shared" si="32"/>
        <v>0.25207141718062276</v>
      </c>
      <c r="Z664">
        <f t="shared" si="30"/>
        <v>0.43795875472342288</v>
      </c>
      <c r="AA664">
        <f>(Table135[[#This Row],[Survived]]-Z665)^2</f>
        <v>0.40748804209461492</v>
      </c>
    </row>
    <row r="665" spans="1:27" x14ac:dyDescent="0.35">
      <c r="A665">
        <v>0</v>
      </c>
      <c r="B665" t="s">
        <v>11</v>
      </c>
      <c r="C665">
        <v>3</v>
      </c>
      <c r="D665" t="s">
        <v>8</v>
      </c>
      <c r="E665">
        <v>40</v>
      </c>
      <c r="F665" s="2">
        <v>7.2249999999999996</v>
      </c>
      <c r="G665">
        <v>0</v>
      </c>
      <c r="H665">
        <v>0</v>
      </c>
      <c r="I665" s="3">
        <v>0.5</v>
      </c>
      <c r="J665" s="3">
        <v>0.91513590662201194</v>
      </c>
      <c r="K665" s="5">
        <v>0</v>
      </c>
      <c r="L665">
        <v>0</v>
      </c>
      <c r="M665">
        <v>1</v>
      </c>
      <c r="N665">
        <v>0</v>
      </c>
      <c r="O665">
        <v>1</v>
      </c>
      <c r="P665">
        <v>1</v>
      </c>
      <c r="V665">
        <v>0.11442216893170096</v>
      </c>
      <c r="W665">
        <v>0.24722993055117909</v>
      </c>
      <c r="X665">
        <f t="shared" si="31"/>
        <v>0.11442216893170096</v>
      </c>
      <c r="Y665">
        <f t="shared" si="32"/>
        <v>0.24722993055117909</v>
      </c>
      <c r="Z665">
        <f t="shared" si="30"/>
        <v>0.36165209948288002</v>
      </c>
      <c r="AA665">
        <f>(Table135[[#This Row],[Survived]]-Z666)^2</f>
        <v>0.18281536518108932</v>
      </c>
    </row>
    <row r="666" spans="1:27" x14ac:dyDescent="0.35">
      <c r="A666">
        <v>0</v>
      </c>
      <c r="B666" t="s">
        <v>9</v>
      </c>
      <c r="C666">
        <v>1</v>
      </c>
      <c r="D666" t="s">
        <v>8</v>
      </c>
      <c r="E666">
        <v>47</v>
      </c>
      <c r="F666" s="2">
        <v>25.587499999999999</v>
      </c>
      <c r="G666">
        <v>0</v>
      </c>
      <c r="H666">
        <v>0</v>
      </c>
      <c r="I666" s="3">
        <v>0.58750000000000002</v>
      </c>
      <c r="J666" s="3">
        <v>1.4246775029107854</v>
      </c>
      <c r="K666" s="5">
        <v>1</v>
      </c>
      <c r="L666">
        <v>0</v>
      </c>
      <c r="M666">
        <v>1</v>
      </c>
      <c r="N666">
        <v>0</v>
      </c>
      <c r="O666">
        <v>1</v>
      </c>
      <c r="P666">
        <v>1</v>
      </c>
      <c r="V666">
        <v>0.17817572815899968</v>
      </c>
      <c r="W666">
        <v>0.24939340681345054</v>
      </c>
      <c r="X666">
        <f t="shared" si="31"/>
        <v>0.17817572815899968</v>
      </c>
      <c r="Y666">
        <f t="shared" si="32"/>
        <v>0.24939340681345054</v>
      </c>
      <c r="Z666">
        <f t="shared" si="30"/>
        <v>0.42756913497245019</v>
      </c>
      <c r="AA666">
        <f>(Table135[[#This Row],[Survived]]-Z667)^2</f>
        <v>0.13079224106037496</v>
      </c>
    </row>
    <row r="667" spans="1:27" x14ac:dyDescent="0.35">
      <c r="A667">
        <v>0</v>
      </c>
      <c r="B667" t="s">
        <v>9</v>
      </c>
      <c r="C667">
        <v>3</v>
      </c>
      <c r="D667" t="s">
        <v>8</v>
      </c>
      <c r="E667">
        <v>36</v>
      </c>
      <c r="F667" s="2">
        <v>7.4958</v>
      </c>
      <c r="G667">
        <v>0</v>
      </c>
      <c r="H667">
        <v>0</v>
      </c>
      <c r="I667" s="3">
        <v>0.45</v>
      </c>
      <c r="J667" s="3">
        <v>0.92920428011230582</v>
      </c>
      <c r="K667" s="5">
        <v>0</v>
      </c>
      <c r="L667">
        <v>0</v>
      </c>
      <c r="M667">
        <v>1</v>
      </c>
      <c r="N667">
        <v>0</v>
      </c>
      <c r="O667">
        <v>1</v>
      </c>
      <c r="P667">
        <v>1</v>
      </c>
      <c r="V667">
        <v>0.11442216893170096</v>
      </c>
      <c r="W667">
        <v>0.24722993055117909</v>
      </c>
      <c r="X667">
        <f t="shared" si="31"/>
        <v>0.11442216893170096</v>
      </c>
      <c r="Y667">
        <f t="shared" si="32"/>
        <v>0.24722993055117909</v>
      </c>
      <c r="Z667">
        <f t="shared" si="30"/>
        <v>0.36165209948288002</v>
      </c>
      <c r="AA667">
        <f>(Table135[[#This Row],[Survived]]-Z668)^2</f>
        <v>0.13457665490578549</v>
      </c>
    </row>
    <row r="668" spans="1:27" x14ac:dyDescent="0.35">
      <c r="A668">
        <v>1</v>
      </c>
      <c r="B668" t="s">
        <v>9</v>
      </c>
      <c r="C668">
        <v>3</v>
      </c>
      <c r="D668" t="s">
        <v>8</v>
      </c>
      <c r="E668">
        <v>20</v>
      </c>
      <c r="F668" s="2">
        <v>7.9249999999999998</v>
      </c>
      <c r="G668">
        <v>1</v>
      </c>
      <c r="H668">
        <v>0</v>
      </c>
      <c r="I668" s="3">
        <v>0.25</v>
      </c>
      <c r="J668" s="3">
        <v>0.95060822478423079</v>
      </c>
      <c r="K668" s="5">
        <v>0</v>
      </c>
      <c r="L668">
        <v>0</v>
      </c>
      <c r="M668">
        <v>1</v>
      </c>
      <c r="N668">
        <v>0</v>
      </c>
      <c r="O668">
        <v>1</v>
      </c>
      <c r="P668">
        <v>1</v>
      </c>
      <c r="V668">
        <v>0.11827797362360119</v>
      </c>
      <c r="W668">
        <v>0.24856893573476521</v>
      </c>
      <c r="X668">
        <f t="shared" si="31"/>
        <v>0.11827797362360119</v>
      </c>
      <c r="Y668">
        <f t="shared" si="32"/>
        <v>0.24856893573476521</v>
      </c>
      <c r="Z668">
        <f t="shared" si="30"/>
        <v>0.36684690935836639</v>
      </c>
      <c r="AA668">
        <f>(Table135[[#This Row],[Survived]]-Z669)^2</f>
        <v>0.39433160238277543</v>
      </c>
    </row>
    <row r="669" spans="1:27" x14ac:dyDescent="0.35">
      <c r="A669">
        <v>0</v>
      </c>
      <c r="B669" t="s">
        <v>9</v>
      </c>
      <c r="C669">
        <v>2</v>
      </c>
      <c r="D669" t="s">
        <v>8</v>
      </c>
      <c r="E669">
        <v>32</v>
      </c>
      <c r="F669" s="2">
        <v>73.5</v>
      </c>
      <c r="G669">
        <v>2</v>
      </c>
      <c r="H669">
        <v>0</v>
      </c>
      <c r="I669" s="3">
        <v>0.4</v>
      </c>
      <c r="J669" s="3">
        <v>1.8721562727482928</v>
      </c>
      <c r="K669" s="5">
        <v>0</v>
      </c>
      <c r="L669">
        <v>1</v>
      </c>
      <c r="M669">
        <v>1</v>
      </c>
      <c r="N669">
        <v>0</v>
      </c>
      <c r="O669">
        <v>1</v>
      </c>
      <c r="P669">
        <v>1</v>
      </c>
      <c r="V669">
        <v>0.12213377831550143</v>
      </c>
      <c r="W669">
        <v>0.24990794091835131</v>
      </c>
      <c r="X669">
        <f t="shared" si="31"/>
        <v>0.12213377831550143</v>
      </c>
      <c r="Y669">
        <f t="shared" si="32"/>
        <v>0.24990794091835131</v>
      </c>
      <c r="Z669">
        <f t="shared" si="30"/>
        <v>0.37204171923385276</v>
      </c>
      <c r="AA669">
        <f>(Table135[[#This Row],[Survived]]-Z670)^2</f>
        <v>0.13079224106037496</v>
      </c>
    </row>
    <row r="670" spans="1:27" x14ac:dyDescent="0.35">
      <c r="A670">
        <v>0</v>
      </c>
      <c r="B670" t="s">
        <v>9</v>
      </c>
      <c r="C670">
        <v>2</v>
      </c>
      <c r="D670" t="s">
        <v>8</v>
      </c>
      <c r="E670">
        <v>25</v>
      </c>
      <c r="F670" s="2">
        <v>13</v>
      </c>
      <c r="G670">
        <v>0</v>
      </c>
      <c r="H670">
        <v>0</v>
      </c>
      <c r="I670" s="3">
        <v>0.3125</v>
      </c>
      <c r="J670" s="3">
        <v>1.146128035678238</v>
      </c>
      <c r="K670" s="5">
        <v>0</v>
      </c>
      <c r="L670">
        <v>1</v>
      </c>
      <c r="M670">
        <v>1</v>
      </c>
      <c r="N670">
        <v>0</v>
      </c>
      <c r="O670">
        <v>1</v>
      </c>
      <c r="P670">
        <v>1</v>
      </c>
      <c r="V670">
        <v>0.11442216893170096</v>
      </c>
      <c r="W670">
        <v>0.24722993055117909</v>
      </c>
      <c r="X670">
        <f t="shared" si="31"/>
        <v>0.11442216893170096</v>
      </c>
      <c r="Y670">
        <f t="shared" si="32"/>
        <v>0.24722993055117909</v>
      </c>
      <c r="Z670">
        <f t="shared" si="30"/>
        <v>0.36165209948288002</v>
      </c>
      <c r="AA670">
        <f>(Table135[[#This Row],[Survived]]-Z671)^2</f>
        <v>0.13079224106037496</v>
      </c>
    </row>
    <row r="671" spans="1:27" x14ac:dyDescent="0.35">
      <c r="A671">
        <v>0</v>
      </c>
      <c r="B671" t="s">
        <v>9</v>
      </c>
      <c r="C671">
        <v>3</v>
      </c>
      <c r="D671" t="s">
        <v>8</v>
      </c>
      <c r="F671" s="2">
        <v>7.7750000000000004</v>
      </c>
      <c r="G671">
        <v>0</v>
      </c>
      <c r="H671">
        <v>0</v>
      </c>
      <c r="I671" s="3">
        <v>0</v>
      </c>
      <c r="J671" s="3">
        <v>0.94324712513786169</v>
      </c>
      <c r="K671" s="5">
        <v>0</v>
      </c>
      <c r="L671">
        <v>0</v>
      </c>
      <c r="M671">
        <v>1</v>
      </c>
      <c r="N671">
        <v>0</v>
      </c>
      <c r="O671">
        <v>1</v>
      </c>
      <c r="P671">
        <v>1</v>
      </c>
      <c r="V671">
        <v>0.11442216893170096</v>
      </c>
      <c r="W671">
        <v>0.24722993055117909</v>
      </c>
      <c r="X671">
        <f t="shared" si="31"/>
        <v>0.11442216893170096</v>
      </c>
      <c r="Y671">
        <f t="shared" si="32"/>
        <v>0.24722993055117909</v>
      </c>
      <c r="Z671">
        <f t="shared" si="30"/>
        <v>0.36165209948288002</v>
      </c>
      <c r="AA671">
        <f>(Table135[[#This Row],[Survived]]-Z672)^2</f>
        <v>0.13079224106037496</v>
      </c>
    </row>
    <row r="672" spans="1:27" x14ac:dyDescent="0.35">
      <c r="A672">
        <v>0</v>
      </c>
      <c r="B672" t="s">
        <v>9</v>
      </c>
      <c r="C672">
        <v>3</v>
      </c>
      <c r="D672" t="s">
        <v>8</v>
      </c>
      <c r="E672">
        <v>43</v>
      </c>
      <c r="F672" s="2">
        <v>8.0500000000000007</v>
      </c>
      <c r="G672">
        <v>0</v>
      </c>
      <c r="H672">
        <v>0</v>
      </c>
      <c r="I672" s="3">
        <v>0.53749999999999998</v>
      </c>
      <c r="J672" s="3">
        <v>0.9566485792052033</v>
      </c>
      <c r="K672" s="5">
        <v>0</v>
      </c>
      <c r="L672">
        <v>0</v>
      </c>
      <c r="M672">
        <v>1</v>
      </c>
      <c r="N672">
        <v>0</v>
      </c>
      <c r="O672">
        <v>1</v>
      </c>
      <c r="P672">
        <v>1</v>
      </c>
      <c r="V672">
        <v>0.11442216893170096</v>
      </c>
      <c r="W672">
        <v>0.24722993055117909</v>
      </c>
      <c r="X672">
        <f t="shared" si="31"/>
        <v>0.11442216893170096</v>
      </c>
      <c r="Y672">
        <f t="shared" si="32"/>
        <v>0.24722993055117909</v>
      </c>
      <c r="Z672">
        <f t="shared" si="30"/>
        <v>0.36165209948288002</v>
      </c>
      <c r="AA672">
        <f>(Table135[[#This Row],[Survived]]-Z673)^2</f>
        <v>0.13114005977977555</v>
      </c>
    </row>
    <row r="673" spans="1:27" x14ac:dyDescent="0.35">
      <c r="A673">
        <v>1</v>
      </c>
      <c r="B673" t="s">
        <v>9</v>
      </c>
      <c r="C673">
        <v>1</v>
      </c>
      <c r="D673" t="s">
        <v>10</v>
      </c>
      <c r="F673" s="2">
        <v>52</v>
      </c>
      <c r="G673">
        <v>1</v>
      </c>
      <c r="H673">
        <v>0</v>
      </c>
      <c r="I673" s="3">
        <v>0</v>
      </c>
      <c r="J673" s="3">
        <v>1.7242758696007889</v>
      </c>
      <c r="K673" s="5">
        <v>1</v>
      </c>
      <c r="L673">
        <v>0</v>
      </c>
      <c r="M673">
        <v>1</v>
      </c>
      <c r="N673">
        <v>0</v>
      </c>
      <c r="O673">
        <v>0</v>
      </c>
      <c r="P673">
        <v>1</v>
      </c>
      <c r="V673">
        <v>0.18039898328434245</v>
      </c>
      <c r="W673">
        <v>0.18173367166377949</v>
      </c>
      <c r="X673">
        <f t="shared" si="31"/>
        <v>0.18039898328434245</v>
      </c>
      <c r="Y673">
        <f t="shared" si="32"/>
        <v>0.18173367166377949</v>
      </c>
      <c r="Z673">
        <f t="shared" si="30"/>
        <v>0.36213265494812197</v>
      </c>
      <c r="AA673">
        <f>(Table135[[#This Row],[Survived]]-Z674)^2</f>
        <v>0.46227355231877293</v>
      </c>
    </row>
    <row r="674" spans="1:27" x14ac:dyDescent="0.35">
      <c r="A674">
        <v>1</v>
      </c>
      <c r="B674" t="s">
        <v>9</v>
      </c>
      <c r="C674">
        <v>2</v>
      </c>
      <c r="D674" t="s">
        <v>10</v>
      </c>
      <c r="E674">
        <v>40</v>
      </c>
      <c r="F674" s="2">
        <v>39</v>
      </c>
      <c r="G674">
        <v>1</v>
      </c>
      <c r="H674">
        <v>1</v>
      </c>
      <c r="I674" s="3">
        <v>0.5</v>
      </c>
      <c r="J674" s="3">
        <v>1.6020599913279623</v>
      </c>
      <c r="K674" s="5">
        <v>0</v>
      </c>
      <c r="L674">
        <v>1</v>
      </c>
      <c r="M674">
        <v>1</v>
      </c>
      <c r="N674">
        <v>0</v>
      </c>
      <c r="O674">
        <v>0</v>
      </c>
      <c r="P674">
        <v>1</v>
      </c>
      <c r="V674">
        <v>0.11664542405704373</v>
      </c>
      <c r="W674">
        <v>0.20344755853633112</v>
      </c>
      <c r="X674">
        <f t="shared" si="31"/>
        <v>0.11664542405704373</v>
      </c>
      <c r="Y674">
        <f t="shared" si="32"/>
        <v>0.20344755853633112</v>
      </c>
      <c r="Z674">
        <f t="shared" si="30"/>
        <v>0.32009298259337482</v>
      </c>
      <c r="AA674">
        <f>(Table135[[#This Row],[Survived]]-Z675)^2</f>
        <v>0.32175674226447476</v>
      </c>
    </row>
    <row r="675" spans="1:27" x14ac:dyDescent="0.35">
      <c r="A675">
        <v>0</v>
      </c>
      <c r="B675" t="s">
        <v>9</v>
      </c>
      <c r="C675">
        <v>1</v>
      </c>
      <c r="D675" t="s">
        <v>8</v>
      </c>
      <c r="E675">
        <v>31</v>
      </c>
      <c r="F675" s="2">
        <v>52</v>
      </c>
      <c r="G675">
        <v>1</v>
      </c>
      <c r="H675">
        <v>0</v>
      </c>
      <c r="I675" s="3">
        <v>0.38750000000000001</v>
      </c>
      <c r="J675" s="3">
        <v>1.7242758696007889</v>
      </c>
      <c r="K675" s="5">
        <v>1</v>
      </c>
      <c r="L675">
        <v>0</v>
      </c>
      <c r="M675">
        <v>1</v>
      </c>
      <c r="N675">
        <v>0</v>
      </c>
      <c r="O675">
        <v>1</v>
      </c>
      <c r="P675">
        <v>1</v>
      </c>
      <c r="V675">
        <v>0.1820315328508999</v>
      </c>
      <c r="W675">
        <v>0.25073241199703666</v>
      </c>
      <c r="X675">
        <f t="shared" si="31"/>
        <v>0.1820315328508999</v>
      </c>
      <c r="Y675">
        <f t="shared" si="32"/>
        <v>0.25073241199703666</v>
      </c>
      <c r="Z675">
        <f t="shared" si="30"/>
        <v>0.43276394484793657</v>
      </c>
      <c r="AA675">
        <f>(Table135[[#This Row],[Survived]]-Z676)^2</f>
        <v>0.13079224106037496</v>
      </c>
    </row>
    <row r="676" spans="1:27" x14ac:dyDescent="0.35">
      <c r="A676">
        <v>0</v>
      </c>
      <c r="B676" t="s">
        <v>9</v>
      </c>
      <c r="C676">
        <v>2</v>
      </c>
      <c r="D676" t="s">
        <v>8</v>
      </c>
      <c r="E676">
        <v>70</v>
      </c>
      <c r="F676" s="2">
        <v>10.5</v>
      </c>
      <c r="G676">
        <v>0</v>
      </c>
      <c r="H676">
        <v>0</v>
      </c>
      <c r="I676" s="3">
        <v>0.875</v>
      </c>
      <c r="J676" s="3">
        <v>1.0606978403536116</v>
      </c>
      <c r="K676" s="5">
        <v>0</v>
      </c>
      <c r="L676">
        <v>1</v>
      </c>
      <c r="M676">
        <v>1</v>
      </c>
      <c r="N676">
        <v>0</v>
      </c>
      <c r="O676">
        <v>1</v>
      </c>
      <c r="P676">
        <v>1</v>
      </c>
      <c r="V676">
        <v>0.11442216893170096</v>
      </c>
      <c r="W676">
        <v>0.24722993055117909</v>
      </c>
      <c r="X676">
        <f t="shared" si="31"/>
        <v>0.11442216893170096</v>
      </c>
      <c r="Y676">
        <f t="shared" si="32"/>
        <v>0.24722993055117909</v>
      </c>
      <c r="Z676">
        <f t="shared" si="30"/>
        <v>0.36165209948288002</v>
      </c>
      <c r="AA676">
        <f>(Table135[[#This Row],[Survived]]-Z677)^2</f>
        <v>0.13079224106037496</v>
      </c>
    </row>
    <row r="677" spans="1:27" x14ac:dyDescent="0.35">
      <c r="A677">
        <v>1</v>
      </c>
      <c r="B677" t="s">
        <v>9</v>
      </c>
      <c r="C677">
        <v>2</v>
      </c>
      <c r="D677" t="s">
        <v>8</v>
      </c>
      <c r="E677">
        <v>31</v>
      </c>
      <c r="F677" s="2">
        <v>13</v>
      </c>
      <c r="G677">
        <v>0</v>
      </c>
      <c r="H677">
        <v>0</v>
      </c>
      <c r="I677" s="3">
        <v>0.38750000000000001</v>
      </c>
      <c r="J677" s="3">
        <v>1.146128035678238</v>
      </c>
      <c r="K677" s="5">
        <v>0</v>
      </c>
      <c r="L677">
        <v>1</v>
      </c>
      <c r="M677">
        <v>1</v>
      </c>
      <c r="N677">
        <v>0</v>
      </c>
      <c r="O677">
        <v>1</v>
      </c>
      <c r="P677">
        <v>1</v>
      </c>
      <c r="V677">
        <v>0.11442216893170096</v>
      </c>
      <c r="W677">
        <v>0.24722993055117909</v>
      </c>
      <c r="X677">
        <f t="shared" si="31"/>
        <v>0.11442216893170096</v>
      </c>
      <c r="Y677">
        <f t="shared" si="32"/>
        <v>0.24722993055117909</v>
      </c>
      <c r="Z677">
        <f t="shared" si="30"/>
        <v>0.36165209948288002</v>
      </c>
      <c r="AA677">
        <f>(Table135[[#This Row],[Survived]]-Z678)^2</f>
        <v>0.40748804209461492</v>
      </c>
    </row>
    <row r="678" spans="1:27" x14ac:dyDescent="0.35">
      <c r="A678">
        <v>0</v>
      </c>
      <c r="B678" t="s">
        <v>9</v>
      </c>
      <c r="C678">
        <v>2</v>
      </c>
      <c r="D678" t="s">
        <v>8</v>
      </c>
      <c r="F678" s="2">
        <v>0</v>
      </c>
      <c r="G678">
        <v>0</v>
      </c>
      <c r="H678">
        <v>0</v>
      </c>
      <c r="I678" s="3">
        <v>0</v>
      </c>
      <c r="J678" s="3">
        <v>0</v>
      </c>
      <c r="K678" s="5">
        <v>0</v>
      </c>
      <c r="L678">
        <v>1</v>
      </c>
      <c r="M678">
        <v>1</v>
      </c>
      <c r="N678">
        <v>0</v>
      </c>
      <c r="O678">
        <v>1</v>
      </c>
      <c r="P678">
        <v>1</v>
      </c>
      <c r="V678">
        <v>0.11442216893170096</v>
      </c>
      <c r="W678">
        <v>0.24722993055117909</v>
      </c>
      <c r="X678">
        <f t="shared" si="31"/>
        <v>0.11442216893170096</v>
      </c>
      <c r="Y678">
        <f t="shared" si="32"/>
        <v>0.24722993055117909</v>
      </c>
      <c r="Z678">
        <f t="shared" si="30"/>
        <v>0.36165209948288002</v>
      </c>
      <c r="AA678">
        <f>(Table135[[#This Row],[Survived]]-Z679)^2</f>
        <v>0.13079224106037496</v>
      </c>
    </row>
    <row r="679" spans="1:27" x14ac:dyDescent="0.35">
      <c r="A679">
        <v>0</v>
      </c>
      <c r="B679" t="s">
        <v>9</v>
      </c>
      <c r="C679">
        <v>3</v>
      </c>
      <c r="D679" t="s">
        <v>8</v>
      </c>
      <c r="E679">
        <v>18</v>
      </c>
      <c r="F679" s="2">
        <v>7.7750000000000004</v>
      </c>
      <c r="G679">
        <v>0</v>
      </c>
      <c r="H679">
        <v>0</v>
      </c>
      <c r="I679" s="3">
        <v>0.22500000000000001</v>
      </c>
      <c r="J679" s="3">
        <v>0.94324712513786169</v>
      </c>
      <c r="K679" s="5">
        <v>0</v>
      </c>
      <c r="L679">
        <v>0</v>
      </c>
      <c r="M679">
        <v>1</v>
      </c>
      <c r="N679">
        <v>0</v>
      </c>
      <c r="O679">
        <v>1</v>
      </c>
      <c r="P679">
        <v>1</v>
      </c>
      <c r="V679">
        <v>0.11442216893170096</v>
      </c>
      <c r="W679">
        <v>0.24722993055117909</v>
      </c>
      <c r="X679">
        <f t="shared" si="31"/>
        <v>0.11442216893170096</v>
      </c>
      <c r="Y679">
        <f t="shared" si="32"/>
        <v>0.24722993055117909</v>
      </c>
      <c r="Z679">
        <f t="shared" si="30"/>
        <v>0.36165209948288002</v>
      </c>
      <c r="AA679">
        <f>(Table135[[#This Row],[Survived]]-Z680)^2</f>
        <v>0.13079224106037496</v>
      </c>
    </row>
    <row r="680" spans="1:27" x14ac:dyDescent="0.35">
      <c r="A680">
        <v>0</v>
      </c>
      <c r="B680" t="s">
        <v>9</v>
      </c>
      <c r="C680">
        <v>3</v>
      </c>
      <c r="D680" t="s">
        <v>8</v>
      </c>
      <c r="E680">
        <v>24.5</v>
      </c>
      <c r="F680" s="2">
        <v>8.0500000000000007</v>
      </c>
      <c r="G680">
        <v>0</v>
      </c>
      <c r="H680">
        <v>0</v>
      </c>
      <c r="I680" s="3">
        <v>0.30625000000000002</v>
      </c>
      <c r="J680" s="3">
        <v>0.9566485792052033</v>
      </c>
      <c r="K680" s="5">
        <v>0</v>
      </c>
      <c r="L680">
        <v>0</v>
      </c>
      <c r="M680">
        <v>1</v>
      </c>
      <c r="N680">
        <v>0</v>
      </c>
      <c r="O680">
        <v>1</v>
      </c>
      <c r="P680">
        <v>1</v>
      </c>
      <c r="V680">
        <v>0.11442216893170096</v>
      </c>
      <c r="W680">
        <v>0.24722993055117909</v>
      </c>
      <c r="X680">
        <f t="shared" si="31"/>
        <v>0.11442216893170096</v>
      </c>
      <c r="Y680">
        <f t="shared" si="32"/>
        <v>0.24722993055117909</v>
      </c>
      <c r="Z680">
        <f t="shared" si="30"/>
        <v>0.36165209948288002</v>
      </c>
      <c r="AA680">
        <f>(Table135[[#This Row],[Survived]]-Z681)^2</f>
        <v>9.1567467677084513E-2</v>
      </c>
    </row>
    <row r="681" spans="1:27" x14ac:dyDescent="0.35">
      <c r="A681">
        <v>1</v>
      </c>
      <c r="B681" t="s">
        <v>9</v>
      </c>
      <c r="C681">
        <v>3</v>
      </c>
      <c r="D681" t="s">
        <v>10</v>
      </c>
      <c r="E681">
        <v>18</v>
      </c>
      <c r="F681" s="2">
        <v>9.8416999999999994</v>
      </c>
      <c r="G681">
        <v>0</v>
      </c>
      <c r="H681">
        <v>0</v>
      </c>
      <c r="I681" s="3">
        <v>0.22500000000000001</v>
      </c>
      <c r="J681" s="3">
        <v>1.0350973857754964</v>
      </c>
      <c r="K681" s="5">
        <v>0</v>
      </c>
      <c r="L681">
        <v>0</v>
      </c>
      <c r="M681">
        <v>0</v>
      </c>
      <c r="N681">
        <v>1</v>
      </c>
      <c r="O681">
        <v>0</v>
      </c>
      <c r="P681">
        <v>1</v>
      </c>
      <c r="V681">
        <v>0.11278961936514349</v>
      </c>
      <c r="W681">
        <v>0.18981154996023192</v>
      </c>
      <c r="X681">
        <f t="shared" si="31"/>
        <v>0.11278961936514349</v>
      </c>
      <c r="Y681">
        <f t="shared" si="32"/>
        <v>0.18981154996023192</v>
      </c>
      <c r="Z681">
        <f t="shared" si="30"/>
        <v>0.3026011693253754</v>
      </c>
      <c r="AA681">
        <f>(Table135[[#This Row],[Survived]]-Z682)^2</f>
        <v>0.42783132397452606</v>
      </c>
    </row>
    <row r="682" spans="1:27" x14ac:dyDescent="0.35">
      <c r="A682">
        <v>0</v>
      </c>
      <c r="B682" t="s">
        <v>9</v>
      </c>
      <c r="C682">
        <v>3</v>
      </c>
      <c r="D682" t="s">
        <v>10</v>
      </c>
      <c r="E682">
        <v>43</v>
      </c>
      <c r="F682" s="2">
        <v>46.9</v>
      </c>
      <c r="G682">
        <v>1</v>
      </c>
      <c r="H682">
        <v>6</v>
      </c>
      <c r="I682" s="3">
        <v>0.53749999999999998</v>
      </c>
      <c r="J682" s="3">
        <v>1.6803355134145632</v>
      </c>
      <c r="K682" s="5">
        <v>0</v>
      </c>
      <c r="L682">
        <v>0</v>
      </c>
      <c r="M682">
        <v>0</v>
      </c>
      <c r="N682">
        <v>0</v>
      </c>
      <c r="O682">
        <v>0</v>
      </c>
      <c r="P682">
        <v>1</v>
      </c>
      <c r="V682">
        <v>0.11664542405704373</v>
      </c>
      <c r="W682">
        <v>0.22926641370905221</v>
      </c>
      <c r="X682">
        <f t="shared" si="31"/>
        <v>0.11664542405704373</v>
      </c>
      <c r="Y682">
        <f t="shared" si="32"/>
        <v>0.22926641370905221</v>
      </c>
      <c r="Z682">
        <f t="shared" si="30"/>
        <v>0.34591183776609591</v>
      </c>
      <c r="AA682">
        <f>(Table135[[#This Row],[Survived]]-Z683)^2</f>
        <v>0.21439387109005828</v>
      </c>
    </row>
    <row r="683" spans="1:27" x14ac:dyDescent="0.35">
      <c r="A683">
        <v>1</v>
      </c>
      <c r="B683" t="s">
        <v>11</v>
      </c>
      <c r="C683">
        <v>1</v>
      </c>
      <c r="D683" t="s">
        <v>8</v>
      </c>
      <c r="E683">
        <v>36</v>
      </c>
      <c r="F683" s="2">
        <v>512.32920000000001</v>
      </c>
      <c r="G683">
        <v>0</v>
      </c>
      <c r="H683">
        <v>1</v>
      </c>
      <c r="I683" s="3">
        <v>0.45</v>
      </c>
      <c r="J683" s="3">
        <v>2.7103959691861146</v>
      </c>
      <c r="K683" s="5">
        <v>1</v>
      </c>
      <c r="L683">
        <v>0</v>
      </c>
      <c r="M683">
        <v>0</v>
      </c>
      <c r="N683">
        <v>1</v>
      </c>
      <c r="O683">
        <v>1</v>
      </c>
      <c r="P683">
        <v>1</v>
      </c>
      <c r="V683">
        <v>0.17817572815899968</v>
      </c>
      <c r="W683">
        <v>0.28485112969058368</v>
      </c>
      <c r="X683">
        <f t="shared" si="31"/>
        <v>0.17817572815899968</v>
      </c>
      <c r="Y683">
        <f t="shared" si="32"/>
        <v>0.28485112969058368</v>
      </c>
      <c r="Z683">
        <f t="shared" si="30"/>
        <v>0.46302685784958336</v>
      </c>
      <c r="AA683">
        <f>(Table135[[#This Row],[Survived]]-Z684)^2</f>
        <v>0.50265149244425211</v>
      </c>
    </row>
    <row r="684" spans="1:27" x14ac:dyDescent="0.35">
      <c r="A684">
        <v>0</v>
      </c>
      <c r="B684" t="s">
        <v>12</v>
      </c>
      <c r="C684">
        <v>3</v>
      </c>
      <c r="D684" t="s">
        <v>10</v>
      </c>
      <c r="F684" s="2">
        <v>8.1374999999999993</v>
      </c>
      <c r="G684">
        <v>0</v>
      </c>
      <c r="H684">
        <v>0</v>
      </c>
      <c r="I684" s="3">
        <v>0</v>
      </c>
      <c r="J684" s="3">
        <v>0.96082738996591688</v>
      </c>
      <c r="K684" s="5">
        <v>0</v>
      </c>
      <c r="L684">
        <v>0</v>
      </c>
      <c r="M684">
        <v>1</v>
      </c>
      <c r="N684">
        <v>0</v>
      </c>
      <c r="O684">
        <v>0</v>
      </c>
      <c r="P684">
        <v>1</v>
      </c>
      <c r="V684">
        <v>0.11278961936514349</v>
      </c>
      <c r="W684">
        <v>0.17823119021792189</v>
      </c>
      <c r="X684">
        <f t="shared" si="31"/>
        <v>0.11278961936514349</v>
      </c>
      <c r="Y684">
        <f t="shared" si="32"/>
        <v>0.17823119021792189</v>
      </c>
      <c r="Z684">
        <f t="shared" si="30"/>
        <v>0.29102080958306537</v>
      </c>
      <c r="AA684">
        <f>(Table135[[#This Row],[Survived]]-Z685)^2</f>
        <v>0.18281536518108932</v>
      </c>
    </row>
    <row r="685" spans="1:27" x14ac:dyDescent="0.35">
      <c r="A685">
        <v>1</v>
      </c>
      <c r="B685" t="s">
        <v>11</v>
      </c>
      <c r="C685">
        <v>1</v>
      </c>
      <c r="D685" t="s">
        <v>8</v>
      </c>
      <c r="E685">
        <v>27</v>
      </c>
      <c r="F685" s="2">
        <v>76.729200000000006</v>
      </c>
      <c r="G685">
        <v>0</v>
      </c>
      <c r="H685">
        <v>0</v>
      </c>
      <c r="I685" s="3">
        <v>0.33750000000000002</v>
      </c>
      <c r="J685" s="3">
        <v>1.8905841979078102</v>
      </c>
      <c r="K685" s="5">
        <v>1</v>
      </c>
      <c r="L685">
        <v>0</v>
      </c>
      <c r="M685">
        <v>1</v>
      </c>
      <c r="N685">
        <v>0</v>
      </c>
      <c r="O685">
        <v>1</v>
      </c>
      <c r="P685">
        <v>1</v>
      </c>
      <c r="V685">
        <v>0.17817572815899968</v>
      </c>
      <c r="W685">
        <v>0.24939340681345054</v>
      </c>
      <c r="X685">
        <f t="shared" si="31"/>
        <v>0.17817572815899968</v>
      </c>
      <c r="Y685">
        <f t="shared" si="32"/>
        <v>0.24939340681345054</v>
      </c>
      <c r="Z685">
        <f t="shared" si="30"/>
        <v>0.42756913497245019</v>
      </c>
      <c r="AA685">
        <f>(Table135[[#This Row],[Survived]]-Z686)^2</f>
        <v>0.40748804209461492</v>
      </c>
    </row>
    <row r="686" spans="1:27" x14ac:dyDescent="0.35">
      <c r="A686">
        <v>0</v>
      </c>
      <c r="B686" t="s">
        <v>9</v>
      </c>
      <c r="C686">
        <v>3</v>
      </c>
      <c r="D686" t="s">
        <v>8</v>
      </c>
      <c r="E686">
        <v>20</v>
      </c>
      <c r="F686" s="2">
        <v>9.2249999999999996</v>
      </c>
      <c r="G686">
        <v>0</v>
      </c>
      <c r="H686">
        <v>0</v>
      </c>
      <c r="I686" s="3">
        <v>0.25</v>
      </c>
      <c r="J686" s="3">
        <v>1.0096633166793794</v>
      </c>
      <c r="K686" s="5">
        <v>0</v>
      </c>
      <c r="L686">
        <v>0</v>
      </c>
      <c r="M686">
        <v>1</v>
      </c>
      <c r="N686">
        <v>0</v>
      </c>
      <c r="O686">
        <v>1</v>
      </c>
      <c r="P686">
        <v>1</v>
      </c>
      <c r="V686">
        <v>0.11442216893170096</v>
      </c>
      <c r="W686">
        <v>0.24722993055117909</v>
      </c>
      <c r="X686">
        <f t="shared" si="31"/>
        <v>0.11442216893170096</v>
      </c>
      <c r="Y686">
        <f t="shared" si="32"/>
        <v>0.24722993055117909</v>
      </c>
      <c r="Z686">
        <f t="shared" si="30"/>
        <v>0.36165209948288002</v>
      </c>
      <c r="AA686">
        <f>(Table135[[#This Row],[Survived]]-Z687)^2</f>
        <v>0.19977434547854273</v>
      </c>
    </row>
    <row r="687" spans="1:27" x14ac:dyDescent="0.35">
      <c r="A687">
        <v>0</v>
      </c>
      <c r="B687" t="s">
        <v>9</v>
      </c>
      <c r="C687">
        <v>3</v>
      </c>
      <c r="D687" t="s">
        <v>8</v>
      </c>
      <c r="E687">
        <v>14</v>
      </c>
      <c r="F687" s="2">
        <v>46.9</v>
      </c>
      <c r="G687">
        <v>5</v>
      </c>
      <c r="H687">
        <v>2</v>
      </c>
      <c r="I687" s="3">
        <v>0.17499999999999999</v>
      </c>
      <c r="J687" s="3">
        <v>1.6803355134145632</v>
      </c>
      <c r="K687" s="5">
        <v>0</v>
      </c>
      <c r="L687">
        <v>0</v>
      </c>
      <c r="M687">
        <v>0</v>
      </c>
      <c r="N687">
        <v>1</v>
      </c>
      <c r="O687">
        <v>1</v>
      </c>
      <c r="P687">
        <v>1</v>
      </c>
      <c r="V687">
        <v>0.13370119239120212</v>
      </c>
      <c r="W687">
        <v>0.31326004248106587</v>
      </c>
      <c r="X687">
        <f t="shared" si="31"/>
        <v>0.13370119239120212</v>
      </c>
      <c r="Y687">
        <f t="shared" si="32"/>
        <v>0.31326004248106587</v>
      </c>
      <c r="Z687">
        <f t="shared" si="30"/>
        <v>0.44696123487226802</v>
      </c>
      <c r="AA687">
        <f>(Table135[[#This Row],[Survived]]-Z688)^2</f>
        <v>0.15266545711533219</v>
      </c>
    </row>
    <row r="688" spans="1:27" x14ac:dyDescent="0.35">
      <c r="A688">
        <v>0</v>
      </c>
      <c r="B688" t="s">
        <v>9</v>
      </c>
      <c r="C688">
        <v>2</v>
      </c>
      <c r="D688" t="s">
        <v>8</v>
      </c>
      <c r="E688">
        <v>60</v>
      </c>
      <c r="F688" s="2">
        <v>39</v>
      </c>
      <c r="G688">
        <v>1</v>
      </c>
      <c r="H688">
        <v>1</v>
      </c>
      <c r="I688" s="3">
        <v>0.75</v>
      </c>
      <c r="J688" s="3">
        <v>1.6020599913279623</v>
      </c>
      <c r="K688" s="5">
        <v>0</v>
      </c>
      <c r="L688">
        <v>1</v>
      </c>
      <c r="M688">
        <v>1</v>
      </c>
      <c r="N688">
        <v>0</v>
      </c>
      <c r="O688">
        <v>1</v>
      </c>
      <c r="P688">
        <v>1</v>
      </c>
      <c r="V688">
        <v>0.11827797362360119</v>
      </c>
      <c r="W688">
        <v>0.27244629886958827</v>
      </c>
      <c r="X688">
        <f t="shared" si="31"/>
        <v>0.11827797362360119</v>
      </c>
      <c r="Y688">
        <f t="shared" si="32"/>
        <v>0.27244629886958827</v>
      </c>
      <c r="Z688">
        <f t="shared" si="30"/>
        <v>0.39072427249318947</v>
      </c>
      <c r="AA688">
        <f>(Table135[[#This Row],[Survived]]-Z689)^2</f>
        <v>0.17189451626542335</v>
      </c>
    </row>
    <row r="689" spans="1:27" x14ac:dyDescent="0.35">
      <c r="A689">
        <v>0</v>
      </c>
      <c r="B689" t="s">
        <v>11</v>
      </c>
      <c r="C689">
        <v>2</v>
      </c>
      <c r="D689" t="s">
        <v>8</v>
      </c>
      <c r="E689">
        <v>25</v>
      </c>
      <c r="F689" s="2">
        <v>41.5792</v>
      </c>
      <c r="G689">
        <v>1</v>
      </c>
      <c r="H689">
        <v>2</v>
      </c>
      <c r="I689" s="3">
        <v>0.3125</v>
      </c>
      <c r="J689" s="3">
        <v>1.6291974974299364</v>
      </c>
      <c r="K689" s="5">
        <v>0</v>
      </c>
      <c r="L689">
        <v>1</v>
      </c>
      <c r="M689">
        <v>1</v>
      </c>
      <c r="N689">
        <v>0</v>
      </c>
      <c r="O689">
        <v>1</v>
      </c>
      <c r="P689">
        <v>1</v>
      </c>
      <c r="V689">
        <v>0.11827797362360119</v>
      </c>
      <c r="W689">
        <v>0.2963236620044114</v>
      </c>
      <c r="X689">
        <f t="shared" si="31"/>
        <v>0.11827797362360119</v>
      </c>
      <c r="Y689">
        <f t="shared" si="32"/>
        <v>0.2963236620044114</v>
      </c>
      <c r="Z689">
        <f t="shared" si="30"/>
        <v>0.41460163562801261</v>
      </c>
      <c r="AA689">
        <f>(Table135[[#This Row],[Survived]]-Z690)^2</f>
        <v>0.16508676141815329</v>
      </c>
    </row>
    <row r="690" spans="1:27" x14ac:dyDescent="0.35">
      <c r="A690">
        <v>0</v>
      </c>
      <c r="B690" t="s">
        <v>9</v>
      </c>
      <c r="C690">
        <v>3</v>
      </c>
      <c r="D690" t="s">
        <v>8</v>
      </c>
      <c r="E690">
        <v>14</v>
      </c>
      <c r="F690" s="2">
        <v>39.6875</v>
      </c>
      <c r="G690">
        <v>4</v>
      </c>
      <c r="H690">
        <v>1</v>
      </c>
      <c r="I690" s="3">
        <v>0.17499999999999999</v>
      </c>
      <c r="J690" s="3">
        <v>1.6094610059122672</v>
      </c>
      <c r="K690" s="5">
        <v>0</v>
      </c>
      <c r="L690">
        <v>0</v>
      </c>
      <c r="M690">
        <v>1</v>
      </c>
      <c r="N690">
        <v>0</v>
      </c>
      <c r="O690">
        <v>1</v>
      </c>
      <c r="P690">
        <v>1</v>
      </c>
      <c r="V690">
        <v>0.1298453876993019</v>
      </c>
      <c r="W690">
        <v>0.27646331442034666</v>
      </c>
      <c r="X690">
        <f t="shared" si="31"/>
        <v>0.1298453876993019</v>
      </c>
      <c r="Y690">
        <f t="shared" si="32"/>
        <v>0.27646331442034666</v>
      </c>
      <c r="Z690">
        <f t="shared" si="30"/>
        <v>0.40630870211964853</v>
      </c>
      <c r="AA690">
        <f>(Table135[[#This Row],[Survived]]-Z691)^2</f>
        <v>0.13079224106037496</v>
      </c>
    </row>
    <row r="691" spans="1:27" x14ac:dyDescent="0.35">
      <c r="A691">
        <v>0</v>
      </c>
      <c r="B691" t="s">
        <v>9</v>
      </c>
      <c r="C691">
        <v>3</v>
      </c>
      <c r="D691" t="s">
        <v>8</v>
      </c>
      <c r="E691">
        <v>19</v>
      </c>
      <c r="F691" s="2">
        <v>10.1708</v>
      </c>
      <c r="G691">
        <v>0</v>
      </c>
      <c r="H691">
        <v>0</v>
      </c>
      <c r="I691" s="3">
        <v>0.23749999999999999</v>
      </c>
      <c r="J691" s="3">
        <v>1.0480842763514531</v>
      </c>
      <c r="K691" s="5">
        <v>0</v>
      </c>
      <c r="L691">
        <v>0</v>
      </c>
      <c r="M691">
        <v>1</v>
      </c>
      <c r="N691">
        <v>0</v>
      </c>
      <c r="O691">
        <v>1</v>
      </c>
      <c r="P691">
        <v>1</v>
      </c>
      <c r="V691">
        <v>0.11442216893170096</v>
      </c>
      <c r="W691">
        <v>0.24722993055117909</v>
      </c>
      <c r="X691">
        <f t="shared" si="31"/>
        <v>0.11442216893170096</v>
      </c>
      <c r="Y691">
        <f t="shared" si="32"/>
        <v>0.24722993055117909</v>
      </c>
      <c r="Z691">
        <f t="shared" si="30"/>
        <v>0.36165209948288002</v>
      </c>
      <c r="AA691">
        <f>(Table135[[#This Row],[Survived]]-Z692)^2</f>
        <v>0.13079224106037496</v>
      </c>
    </row>
    <row r="692" spans="1:27" x14ac:dyDescent="0.35">
      <c r="A692">
        <v>0</v>
      </c>
      <c r="B692" t="s">
        <v>9</v>
      </c>
      <c r="C692">
        <v>3</v>
      </c>
      <c r="D692" t="s">
        <v>8</v>
      </c>
      <c r="E692">
        <v>18</v>
      </c>
      <c r="F692" s="2">
        <v>7.7957999999999998</v>
      </c>
      <c r="G692">
        <v>0</v>
      </c>
      <c r="H692">
        <v>0</v>
      </c>
      <c r="I692" s="3">
        <v>0.22500000000000001</v>
      </c>
      <c r="J692" s="3">
        <v>0.94427534575879857</v>
      </c>
      <c r="K692" s="5">
        <v>0</v>
      </c>
      <c r="L692">
        <v>0</v>
      </c>
      <c r="M692">
        <v>1</v>
      </c>
      <c r="N692">
        <v>0</v>
      </c>
      <c r="O692">
        <v>1</v>
      </c>
      <c r="P692">
        <v>1</v>
      </c>
      <c r="V692">
        <v>0.11442216893170096</v>
      </c>
      <c r="W692">
        <v>0.24722993055117909</v>
      </c>
      <c r="X692">
        <f t="shared" si="31"/>
        <v>0.11442216893170096</v>
      </c>
      <c r="Y692">
        <f t="shared" si="32"/>
        <v>0.24722993055117909</v>
      </c>
      <c r="Z692">
        <f t="shared" si="30"/>
        <v>0.36165209948288002</v>
      </c>
      <c r="AA692">
        <f>(Table135[[#This Row],[Survived]]-Z693)^2</f>
        <v>0.15397428174662156</v>
      </c>
    </row>
    <row r="693" spans="1:27" x14ac:dyDescent="0.35">
      <c r="A693">
        <v>1</v>
      </c>
      <c r="B693" t="s">
        <v>9</v>
      </c>
      <c r="C693">
        <v>1</v>
      </c>
      <c r="D693" t="s">
        <v>10</v>
      </c>
      <c r="E693">
        <v>15</v>
      </c>
      <c r="F693" s="2">
        <v>211.33750000000001</v>
      </c>
      <c r="G693">
        <v>0</v>
      </c>
      <c r="H693">
        <v>1</v>
      </c>
      <c r="I693" s="3">
        <v>0.1875</v>
      </c>
      <c r="J693" s="3">
        <v>2.3270266997942759</v>
      </c>
      <c r="K693" s="5">
        <v>1</v>
      </c>
      <c r="L693">
        <v>0</v>
      </c>
      <c r="M693">
        <v>0</v>
      </c>
      <c r="N693">
        <v>1</v>
      </c>
      <c r="O693">
        <v>0</v>
      </c>
      <c r="P693">
        <v>1</v>
      </c>
      <c r="V693">
        <v>0.1765431785924422</v>
      </c>
      <c r="W693">
        <v>0.21585238935732648</v>
      </c>
      <c r="X693">
        <f t="shared" si="31"/>
        <v>0.1765431785924422</v>
      </c>
      <c r="Y693">
        <f t="shared" si="32"/>
        <v>0.21585238935732648</v>
      </c>
      <c r="Z693">
        <f t="shared" si="30"/>
        <v>0.39239556794976871</v>
      </c>
      <c r="AA693">
        <f>(Table135[[#This Row],[Survived]]-Z694)^2</f>
        <v>0.32175674226447476</v>
      </c>
    </row>
    <row r="694" spans="1:27" x14ac:dyDescent="0.35">
      <c r="A694">
        <v>1</v>
      </c>
      <c r="B694" t="s">
        <v>9</v>
      </c>
      <c r="C694">
        <v>1</v>
      </c>
      <c r="D694" t="s">
        <v>8</v>
      </c>
      <c r="E694">
        <v>31</v>
      </c>
      <c r="F694" s="2">
        <v>57</v>
      </c>
      <c r="G694">
        <v>1</v>
      </c>
      <c r="H694">
        <v>0</v>
      </c>
      <c r="I694" s="3">
        <v>0.38750000000000001</v>
      </c>
      <c r="J694" s="3">
        <v>1.7634279935629373</v>
      </c>
      <c r="K694" s="5">
        <v>1</v>
      </c>
      <c r="L694">
        <v>0</v>
      </c>
      <c r="M694">
        <v>1</v>
      </c>
      <c r="N694">
        <v>0</v>
      </c>
      <c r="O694">
        <v>1</v>
      </c>
      <c r="P694">
        <v>1</v>
      </c>
      <c r="V694">
        <v>0.1820315328508999</v>
      </c>
      <c r="W694">
        <v>0.25073241199703666</v>
      </c>
      <c r="X694">
        <f t="shared" si="31"/>
        <v>0.1820315328508999</v>
      </c>
      <c r="Y694">
        <f t="shared" si="32"/>
        <v>0.25073241199703666</v>
      </c>
      <c r="Z694">
        <f t="shared" si="30"/>
        <v>0.43276394484793657</v>
      </c>
      <c r="AA694">
        <f>(Table135[[#This Row],[Survived]]-Z695)^2</f>
        <v>0.453631167236968</v>
      </c>
    </row>
    <row r="695" spans="1:27" x14ac:dyDescent="0.35">
      <c r="A695">
        <v>1</v>
      </c>
      <c r="B695" t="s">
        <v>11</v>
      </c>
      <c r="C695">
        <v>3</v>
      </c>
      <c r="D695" t="s">
        <v>10</v>
      </c>
      <c r="E695">
        <v>4</v>
      </c>
      <c r="F695" s="2">
        <v>13.416700000000001</v>
      </c>
      <c r="G695">
        <v>0</v>
      </c>
      <c r="H695">
        <v>1</v>
      </c>
      <c r="I695" s="3">
        <v>0.05</v>
      </c>
      <c r="J695" s="3">
        <v>1.1588658612291007</v>
      </c>
      <c r="K695" s="5">
        <v>0</v>
      </c>
      <c r="L695">
        <v>0</v>
      </c>
      <c r="M695">
        <v>0</v>
      </c>
      <c r="N695">
        <v>1</v>
      </c>
      <c r="O695">
        <v>0</v>
      </c>
      <c r="P695">
        <v>1</v>
      </c>
      <c r="V695">
        <v>0.11278961936514349</v>
      </c>
      <c r="W695">
        <v>0.213688913095055</v>
      </c>
      <c r="X695">
        <f t="shared" si="31"/>
        <v>0.11278961936514349</v>
      </c>
      <c r="Y695">
        <f t="shared" si="32"/>
        <v>0.213688913095055</v>
      </c>
      <c r="Z695">
        <f t="shared" si="30"/>
        <v>0.32647853246019848</v>
      </c>
      <c r="AA695">
        <f>(Table135[[#This Row],[Survived]]-Z696)^2</f>
        <v>0.40748804209461492</v>
      </c>
    </row>
    <row r="696" spans="1:27" x14ac:dyDescent="0.35">
      <c r="A696">
        <v>1</v>
      </c>
      <c r="B696" t="s">
        <v>9</v>
      </c>
      <c r="C696">
        <v>3</v>
      </c>
      <c r="D696" t="s">
        <v>8</v>
      </c>
      <c r="F696" s="2">
        <v>56.495800000000003</v>
      </c>
      <c r="G696">
        <v>0</v>
      </c>
      <c r="H696">
        <v>0</v>
      </c>
      <c r="I696" s="3">
        <v>0</v>
      </c>
      <c r="J696" s="3">
        <v>1.7596361211514699</v>
      </c>
      <c r="K696" s="5">
        <v>0</v>
      </c>
      <c r="L696">
        <v>0</v>
      </c>
      <c r="M696">
        <v>1</v>
      </c>
      <c r="N696">
        <v>0</v>
      </c>
      <c r="O696">
        <v>1</v>
      </c>
      <c r="P696">
        <v>1</v>
      </c>
      <c r="V696">
        <v>0.11442216893170096</v>
      </c>
      <c r="W696">
        <v>0.24722993055117909</v>
      </c>
      <c r="X696">
        <f t="shared" si="31"/>
        <v>0.11442216893170096</v>
      </c>
      <c r="Y696">
        <f t="shared" si="32"/>
        <v>0.24722993055117909</v>
      </c>
      <c r="Z696">
        <f t="shared" si="30"/>
        <v>0.36165209948288002</v>
      </c>
      <c r="AA696">
        <f>(Table135[[#This Row],[Survived]]-Z697)^2</f>
        <v>0.40748804209461492</v>
      </c>
    </row>
    <row r="697" spans="1:27" x14ac:dyDescent="0.35">
      <c r="A697">
        <v>0</v>
      </c>
      <c r="B697" t="s">
        <v>11</v>
      </c>
      <c r="C697">
        <v>3</v>
      </c>
      <c r="D697" t="s">
        <v>8</v>
      </c>
      <c r="E697">
        <v>25</v>
      </c>
      <c r="F697" s="2">
        <v>7.2249999999999996</v>
      </c>
      <c r="G697">
        <v>0</v>
      </c>
      <c r="H697">
        <v>0</v>
      </c>
      <c r="I697" s="3">
        <v>0.3125</v>
      </c>
      <c r="J697" s="3">
        <v>0.91513590662201194</v>
      </c>
      <c r="K697" s="5">
        <v>0</v>
      </c>
      <c r="L697">
        <v>0</v>
      </c>
      <c r="M697">
        <v>1</v>
      </c>
      <c r="N697">
        <v>0</v>
      </c>
      <c r="O697">
        <v>1</v>
      </c>
      <c r="P697">
        <v>1</v>
      </c>
      <c r="V697">
        <v>0.11442216893170096</v>
      </c>
      <c r="W697">
        <v>0.24722993055117909</v>
      </c>
      <c r="X697">
        <f t="shared" si="31"/>
        <v>0.11442216893170096</v>
      </c>
      <c r="Y697">
        <f t="shared" si="32"/>
        <v>0.24722993055117909</v>
      </c>
      <c r="Z697">
        <f t="shared" si="30"/>
        <v>0.36165209948288002</v>
      </c>
      <c r="AA697">
        <f>(Table135[[#This Row],[Survived]]-Z698)^2</f>
        <v>0.18281536518108932</v>
      </c>
    </row>
    <row r="698" spans="1:27" x14ac:dyDescent="0.35">
      <c r="A698">
        <v>0</v>
      </c>
      <c r="B698" t="s">
        <v>9</v>
      </c>
      <c r="C698">
        <v>1</v>
      </c>
      <c r="D698" t="s">
        <v>8</v>
      </c>
      <c r="E698">
        <v>60</v>
      </c>
      <c r="F698" s="2">
        <v>26.55</v>
      </c>
      <c r="G698">
        <v>0</v>
      </c>
      <c r="H698">
        <v>0</v>
      </c>
      <c r="I698" s="3">
        <v>0.75</v>
      </c>
      <c r="J698" s="3">
        <v>1.4401216031878039</v>
      </c>
      <c r="K698" s="5">
        <v>1</v>
      </c>
      <c r="L698">
        <v>0</v>
      </c>
      <c r="M698">
        <v>1</v>
      </c>
      <c r="N698">
        <v>0</v>
      </c>
      <c r="O698">
        <v>1</v>
      </c>
      <c r="P698">
        <v>1</v>
      </c>
      <c r="V698">
        <v>0.17817572815899968</v>
      </c>
      <c r="W698">
        <v>0.24939340681345054</v>
      </c>
      <c r="X698">
        <f t="shared" si="31"/>
        <v>0.17817572815899968</v>
      </c>
      <c r="Y698">
        <f t="shared" si="32"/>
        <v>0.24939340681345054</v>
      </c>
      <c r="Z698">
        <f t="shared" si="30"/>
        <v>0.42756913497245019</v>
      </c>
      <c r="AA698">
        <f>(Table135[[#This Row],[Survived]]-Z699)^2</f>
        <v>7.1869105573444517E-2</v>
      </c>
    </row>
    <row r="699" spans="1:27" x14ac:dyDescent="0.35">
      <c r="A699">
        <v>0</v>
      </c>
      <c r="B699" t="s">
        <v>9</v>
      </c>
      <c r="C699">
        <v>2</v>
      </c>
      <c r="D699" t="s">
        <v>8</v>
      </c>
      <c r="E699">
        <v>52</v>
      </c>
      <c r="F699" s="2">
        <v>13.5</v>
      </c>
      <c r="G699">
        <v>0</v>
      </c>
      <c r="H699">
        <v>0</v>
      </c>
      <c r="I699" s="3">
        <v>0.65</v>
      </c>
      <c r="J699" s="3">
        <v>1.1613680022349748</v>
      </c>
      <c r="K699" s="5">
        <v>0</v>
      </c>
      <c r="L699">
        <v>1</v>
      </c>
      <c r="M699">
        <v>0</v>
      </c>
      <c r="N699">
        <v>0</v>
      </c>
      <c r="O699">
        <v>1</v>
      </c>
      <c r="P699">
        <v>1</v>
      </c>
      <c r="V699">
        <v>0.11442216893170096</v>
      </c>
      <c r="W699">
        <v>0.15366197004978471</v>
      </c>
      <c r="X699">
        <f t="shared" si="31"/>
        <v>0.11442216893170096</v>
      </c>
      <c r="Y699">
        <f t="shared" si="32"/>
        <v>0.15366197004978471</v>
      </c>
      <c r="Z699">
        <f t="shared" si="30"/>
        <v>0.26808413898148564</v>
      </c>
      <c r="AA699">
        <f>(Table135[[#This Row],[Survived]]-Z700)^2</f>
        <v>0.13930246861928319</v>
      </c>
    </row>
    <row r="700" spans="1:27" x14ac:dyDescent="0.35">
      <c r="A700">
        <v>0</v>
      </c>
      <c r="B700" t="s">
        <v>9</v>
      </c>
      <c r="C700">
        <v>3</v>
      </c>
      <c r="D700" t="s">
        <v>8</v>
      </c>
      <c r="E700">
        <v>44</v>
      </c>
      <c r="F700" s="2">
        <v>8.0500000000000007</v>
      </c>
      <c r="G700">
        <v>0</v>
      </c>
      <c r="H700">
        <v>0</v>
      </c>
      <c r="I700" s="3">
        <v>0.55000000000000004</v>
      </c>
      <c r="J700" s="3">
        <v>0.9566485792052033</v>
      </c>
      <c r="K700" s="5">
        <v>0</v>
      </c>
      <c r="L700">
        <v>0</v>
      </c>
      <c r="M700">
        <v>0</v>
      </c>
      <c r="N700">
        <v>1</v>
      </c>
      <c r="O700">
        <v>1</v>
      </c>
      <c r="P700">
        <v>1</v>
      </c>
      <c r="V700">
        <v>0.11442216893170096</v>
      </c>
      <c r="W700">
        <v>0.25881029029348912</v>
      </c>
      <c r="X700">
        <f t="shared" si="31"/>
        <v>0.11442216893170096</v>
      </c>
      <c r="Y700">
        <f t="shared" si="32"/>
        <v>0.25881029029348912</v>
      </c>
      <c r="Z700">
        <f t="shared" si="30"/>
        <v>0.37323245922519011</v>
      </c>
      <c r="AA700">
        <f>(Table135[[#This Row],[Survived]]-Z701)^2</f>
        <v>8.4693111610382787E-2</v>
      </c>
    </row>
    <row r="701" spans="1:27" x14ac:dyDescent="0.35">
      <c r="A701">
        <v>1</v>
      </c>
      <c r="B701" t="s">
        <v>12</v>
      </c>
      <c r="C701">
        <v>3</v>
      </c>
      <c r="D701" t="s">
        <v>10</v>
      </c>
      <c r="F701" s="2">
        <v>7.7332999999999998</v>
      </c>
      <c r="G701">
        <v>0</v>
      </c>
      <c r="H701">
        <v>0</v>
      </c>
      <c r="I701" s="3">
        <v>0</v>
      </c>
      <c r="J701" s="3">
        <v>0.94117837898439327</v>
      </c>
      <c r="K701" s="5">
        <v>0</v>
      </c>
      <c r="L701">
        <v>0</v>
      </c>
      <c r="M701">
        <v>1</v>
      </c>
      <c r="N701">
        <v>0</v>
      </c>
      <c r="O701">
        <v>0</v>
      </c>
      <c r="P701">
        <v>1</v>
      </c>
      <c r="V701">
        <v>0.11278961936514349</v>
      </c>
      <c r="W701">
        <v>0.17823119021792189</v>
      </c>
      <c r="X701">
        <f t="shared" si="31"/>
        <v>0.11278961936514349</v>
      </c>
      <c r="Y701">
        <f t="shared" si="32"/>
        <v>0.17823119021792189</v>
      </c>
      <c r="Z701">
        <f t="shared" si="30"/>
        <v>0.29102080958306537</v>
      </c>
      <c r="AA701">
        <f>(Table135[[#This Row],[Survived]]-Z702)^2</f>
        <v>0.2827881946771062</v>
      </c>
    </row>
    <row r="702" spans="1:27" x14ac:dyDescent="0.35">
      <c r="A702">
        <v>0</v>
      </c>
      <c r="B702" t="s">
        <v>11</v>
      </c>
      <c r="C702">
        <v>1</v>
      </c>
      <c r="D702" t="s">
        <v>8</v>
      </c>
      <c r="E702">
        <v>49</v>
      </c>
      <c r="F702" s="2">
        <v>110.88330000000001</v>
      </c>
      <c r="G702">
        <v>1</v>
      </c>
      <c r="H702">
        <v>1</v>
      </c>
      <c r="I702" s="3">
        <v>0.61250000000000004</v>
      </c>
      <c r="J702" s="3">
        <v>2.048765267412167</v>
      </c>
      <c r="K702" s="5">
        <v>1</v>
      </c>
      <c r="L702">
        <v>0</v>
      </c>
      <c r="M702">
        <v>0</v>
      </c>
      <c r="N702">
        <v>1</v>
      </c>
      <c r="O702">
        <v>1</v>
      </c>
      <c r="P702">
        <v>1</v>
      </c>
      <c r="V702">
        <v>0.1820315328508999</v>
      </c>
      <c r="W702">
        <v>0.28619013487416978</v>
      </c>
      <c r="X702">
        <f t="shared" si="31"/>
        <v>0.1820315328508999</v>
      </c>
      <c r="Y702">
        <f t="shared" si="32"/>
        <v>0.28619013487416978</v>
      </c>
      <c r="Z702">
        <f t="shared" si="30"/>
        <v>0.46822166772506968</v>
      </c>
      <c r="AA702">
        <f>(Table135[[#This Row],[Survived]]-Z703)^2</f>
        <v>0.13079224106037496</v>
      </c>
    </row>
    <row r="703" spans="1:27" x14ac:dyDescent="0.35">
      <c r="A703">
        <v>0</v>
      </c>
      <c r="B703" t="s">
        <v>9</v>
      </c>
      <c r="C703">
        <v>3</v>
      </c>
      <c r="D703" t="s">
        <v>8</v>
      </c>
      <c r="E703">
        <v>42</v>
      </c>
      <c r="F703" s="2">
        <v>7.65</v>
      </c>
      <c r="G703">
        <v>0</v>
      </c>
      <c r="H703">
        <v>0</v>
      </c>
      <c r="I703" s="3">
        <v>0.52500000000000002</v>
      </c>
      <c r="J703" s="3">
        <v>0.93701610746481423</v>
      </c>
      <c r="K703" s="5">
        <v>0</v>
      </c>
      <c r="L703">
        <v>0</v>
      </c>
      <c r="M703">
        <v>1</v>
      </c>
      <c r="N703">
        <v>0</v>
      </c>
      <c r="O703">
        <v>1</v>
      </c>
      <c r="P703">
        <v>1</v>
      </c>
      <c r="V703">
        <v>0.11442216893170096</v>
      </c>
      <c r="W703">
        <v>0.24722993055117909</v>
      </c>
      <c r="X703">
        <f t="shared" si="31"/>
        <v>0.11442216893170096</v>
      </c>
      <c r="Y703">
        <f t="shared" si="32"/>
        <v>0.24722993055117909</v>
      </c>
      <c r="Z703">
        <f t="shared" si="30"/>
        <v>0.36165209948288002</v>
      </c>
      <c r="AA703">
        <f>(Table135[[#This Row],[Survived]]-Z704)^2</f>
        <v>0.139661417349011</v>
      </c>
    </row>
    <row r="704" spans="1:27" x14ac:dyDescent="0.35">
      <c r="A704">
        <v>1</v>
      </c>
      <c r="B704" t="s">
        <v>11</v>
      </c>
      <c r="C704">
        <v>1</v>
      </c>
      <c r="D704" t="s">
        <v>10</v>
      </c>
      <c r="E704">
        <v>18</v>
      </c>
      <c r="F704" s="2">
        <v>227.52500000000001</v>
      </c>
      <c r="G704">
        <v>1</v>
      </c>
      <c r="H704">
        <v>0</v>
      </c>
      <c r="I704" s="3">
        <v>0.22500000000000001</v>
      </c>
      <c r="J704" s="3">
        <v>2.3589337176143736</v>
      </c>
      <c r="K704" s="5">
        <v>1</v>
      </c>
      <c r="L704">
        <v>0</v>
      </c>
      <c r="M704">
        <v>0</v>
      </c>
      <c r="N704">
        <v>1</v>
      </c>
      <c r="O704">
        <v>0</v>
      </c>
      <c r="P704">
        <v>1</v>
      </c>
      <c r="V704">
        <v>0.18039898328434245</v>
      </c>
      <c r="W704">
        <v>0.19331403140608949</v>
      </c>
      <c r="X704">
        <f t="shared" si="31"/>
        <v>0.18039898328434245</v>
      </c>
      <c r="Y704">
        <f t="shared" si="32"/>
        <v>0.19331403140608949</v>
      </c>
      <c r="Z704">
        <f t="shared" si="30"/>
        <v>0.37371301469043194</v>
      </c>
      <c r="AA704">
        <f>(Table135[[#This Row],[Survived]]-Z705)^2</f>
        <v>0.44355443560593305</v>
      </c>
    </row>
    <row r="705" spans="1:27" x14ac:dyDescent="0.35">
      <c r="A705">
        <v>1</v>
      </c>
      <c r="B705" t="s">
        <v>9</v>
      </c>
      <c r="C705">
        <v>1</v>
      </c>
      <c r="D705" t="s">
        <v>8</v>
      </c>
      <c r="E705">
        <v>35</v>
      </c>
      <c r="F705" s="2">
        <v>26.287500000000001</v>
      </c>
      <c r="G705">
        <v>0</v>
      </c>
      <c r="H705">
        <v>0</v>
      </c>
      <c r="I705" s="3">
        <v>0.4375</v>
      </c>
      <c r="J705" s="3">
        <v>1.4359637487171957</v>
      </c>
      <c r="K705" s="5">
        <v>1</v>
      </c>
      <c r="L705">
        <v>0</v>
      </c>
      <c r="M705">
        <v>0</v>
      </c>
      <c r="N705">
        <v>0</v>
      </c>
      <c r="O705">
        <v>1</v>
      </c>
      <c r="P705">
        <v>1</v>
      </c>
      <c r="V705">
        <v>0.17817572815899968</v>
      </c>
      <c r="W705">
        <v>0.15582544631205619</v>
      </c>
      <c r="X705">
        <f t="shared" si="31"/>
        <v>0.17817572815899968</v>
      </c>
      <c r="Y705">
        <f t="shared" si="32"/>
        <v>0.15582544631205619</v>
      </c>
      <c r="Z705">
        <f t="shared" si="30"/>
        <v>0.33400117447105587</v>
      </c>
      <c r="AA705">
        <f>(Table135[[#This Row],[Survived]]-Z706)^2</f>
        <v>0.46936451374528804</v>
      </c>
    </row>
    <row r="706" spans="1:27" x14ac:dyDescent="0.35">
      <c r="A706">
        <v>0</v>
      </c>
      <c r="B706" t="s">
        <v>11</v>
      </c>
      <c r="C706">
        <v>3</v>
      </c>
      <c r="D706" t="s">
        <v>10</v>
      </c>
      <c r="E706">
        <v>18</v>
      </c>
      <c r="F706" s="2">
        <v>14.4542</v>
      </c>
      <c r="G706">
        <v>0</v>
      </c>
      <c r="H706">
        <v>1</v>
      </c>
      <c r="I706" s="3">
        <v>0.22500000000000001</v>
      </c>
      <c r="J706" s="3">
        <v>1.1890465283525415</v>
      </c>
      <c r="K706" s="5">
        <v>0</v>
      </c>
      <c r="L706">
        <v>0</v>
      </c>
      <c r="M706">
        <v>1</v>
      </c>
      <c r="N706">
        <v>0</v>
      </c>
      <c r="O706">
        <v>0</v>
      </c>
      <c r="P706">
        <v>1</v>
      </c>
      <c r="V706">
        <v>0.11278961936514349</v>
      </c>
      <c r="W706">
        <v>0.202108553352745</v>
      </c>
      <c r="X706">
        <f t="shared" si="31"/>
        <v>0.11278961936514349</v>
      </c>
      <c r="Y706">
        <f t="shared" si="32"/>
        <v>0.202108553352745</v>
      </c>
      <c r="Z706">
        <f t="shared" si="30"/>
        <v>0.3148981727178885</v>
      </c>
      <c r="AA706">
        <f>(Table135[[#This Row],[Survived]]-Z707)^2</f>
        <v>0.13079224106037496</v>
      </c>
    </row>
    <row r="707" spans="1:27" x14ac:dyDescent="0.35">
      <c r="A707">
        <v>0</v>
      </c>
      <c r="B707" t="s">
        <v>12</v>
      </c>
      <c r="C707">
        <v>3</v>
      </c>
      <c r="D707" t="s">
        <v>8</v>
      </c>
      <c r="E707">
        <v>25</v>
      </c>
      <c r="F707" s="2">
        <v>7.7416999999999998</v>
      </c>
      <c r="G707">
        <v>0</v>
      </c>
      <c r="H707">
        <v>0</v>
      </c>
      <c r="I707" s="3">
        <v>0.3125</v>
      </c>
      <c r="J707" s="3">
        <v>0.94159589817511846</v>
      </c>
      <c r="K707" s="5">
        <v>0</v>
      </c>
      <c r="L707">
        <v>0</v>
      </c>
      <c r="M707">
        <v>1</v>
      </c>
      <c r="N707">
        <v>0</v>
      </c>
      <c r="O707">
        <v>1</v>
      </c>
      <c r="P707">
        <v>1</v>
      </c>
      <c r="V707">
        <v>0.11442216893170096</v>
      </c>
      <c r="W707">
        <v>0.24722993055117909</v>
      </c>
      <c r="X707">
        <f t="shared" si="31"/>
        <v>0.11442216893170096</v>
      </c>
      <c r="Y707">
        <f t="shared" si="32"/>
        <v>0.24722993055117909</v>
      </c>
      <c r="Z707">
        <f t="shared" si="30"/>
        <v>0.36165209948288002</v>
      </c>
      <c r="AA707">
        <f>(Table135[[#This Row],[Survived]]-Z708)^2</f>
        <v>0.13457665490578549</v>
      </c>
    </row>
    <row r="708" spans="1:27" x14ac:dyDescent="0.35">
      <c r="A708">
        <v>0</v>
      </c>
      <c r="B708" t="s">
        <v>9</v>
      </c>
      <c r="C708">
        <v>3</v>
      </c>
      <c r="D708" t="s">
        <v>8</v>
      </c>
      <c r="E708">
        <v>26</v>
      </c>
      <c r="F708" s="2">
        <v>7.8541999999999996</v>
      </c>
      <c r="G708">
        <v>1</v>
      </c>
      <c r="H708">
        <v>0</v>
      </c>
      <c r="I708" s="3">
        <v>0.32500000000000001</v>
      </c>
      <c r="J708" s="3">
        <v>0.94714932766263737</v>
      </c>
      <c r="K708" s="5">
        <v>0</v>
      </c>
      <c r="L708">
        <v>0</v>
      </c>
      <c r="M708">
        <v>1</v>
      </c>
      <c r="N708">
        <v>0</v>
      </c>
      <c r="O708">
        <v>1</v>
      </c>
      <c r="P708">
        <v>1</v>
      </c>
      <c r="V708">
        <v>0.11827797362360119</v>
      </c>
      <c r="W708">
        <v>0.24856893573476521</v>
      </c>
      <c r="X708">
        <f t="shared" si="31"/>
        <v>0.11827797362360119</v>
      </c>
      <c r="Y708">
        <f t="shared" si="32"/>
        <v>0.24856893573476521</v>
      </c>
      <c r="Z708">
        <f t="shared" si="30"/>
        <v>0.36684690935836639</v>
      </c>
      <c r="AA708">
        <f>(Table135[[#This Row],[Survived]]-Z709)^2</f>
        <v>0.13079224106037496</v>
      </c>
    </row>
    <row r="709" spans="1:27" x14ac:dyDescent="0.35">
      <c r="A709">
        <v>0</v>
      </c>
      <c r="B709" t="s">
        <v>9</v>
      </c>
      <c r="C709">
        <v>2</v>
      </c>
      <c r="D709" t="s">
        <v>8</v>
      </c>
      <c r="E709">
        <v>39</v>
      </c>
      <c r="F709" s="2">
        <v>26</v>
      </c>
      <c r="G709">
        <v>0</v>
      </c>
      <c r="H709">
        <v>0</v>
      </c>
      <c r="I709" s="3">
        <v>0.48749999999999999</v>
      </c>
      <c r="J709" s="3">
        <v>1.4313637641589874</v>
      </c>
      <c r="K709" s="5">
        <v>0</v>
      </c>
      <c r="L709">
        <v>1</v>
      </c>
      <c r="M709">
        <v>1</v>
      </c>
      <c r="N709">
        <v>0</v>
      </c>
      <c r="O709">
        <v>1</v>
      </c>
      <c r="P709">
        <v>1</v>
      </c>
      <c r="V709">
        <v>0.11442216893170096</v>
      </c>
      <c r="W709">
        <v>0.24722993055117909</v>
      </c>
      <c r="X709">
        <f t="shared" si="31"/>
        <v>0.11442216893170096</v>
      </c>
      <c r="Y709">
        <f t="shared" si="32"/>
        <v>0.24722993055117909</v>
      </c>
      <c r="Z709">
        <f t="shared" ref="Z709:Z772" si="33">X709+Y709</f>
        <v>0.36165209948288002</v>
      </c>
      <c r="AA709">
        <f>(Table135[[#This Row],[Survived]]-Z710)^2</f>
        <v>8.4693111610382787E-2</v>
      </c>
    </row>
    <row r="710" spans="1:27" x14ac:dyDescent="0.35">
      <c r="A710">
        <v>1</v>
      </c>
      <c r="B710" t="s">
        <v>9</v>
      </c>
      <c r="C710">
        <v>2</v>
      </c>
      <c r="D710" t="s">
        <v>10</v>
      </c>
      <c r="E710">
        <v>45</v>
      </c>
      <c r="F710" s="2">
        <v>13.5</v>
      </c>
      <c r="G710">
        <v>0</v>
      </c>
      <c r="H710">
        <v>0</v>
      </c>
      <c r="I710" s="3">
        <v>0.5625</v>
      </c>
      <c r="J710" s="3">
        <v>1.1613680022349748</v>
      </c>
      <c r="K710" s="5">
        <v>0</v>
      </c>
      <c r="L710">
        <v>1</v>
      </c>
      <c r="M710">
        <v>1</v>
      </c>
      <c r="N710">
        <v>0</v>
      </c>
      <c r="O710">
        <v>0</v>
      </c>
      <c r="P710">
        <v>1</v>
      </c>
      <c r="V710">
        <v>0.11278961936514349</v>
      </c>
      <c r="W710">
        <v>0.17823119021792189</v>
      </c>
      <c r="X710">
        <f t="shared" ref="X710:X773" si="34">IF(V710&lt;0,0,V710)</f>
        <v>0.11278961936514349</v>
      </c>
      <c r="Y710">
        <f t="shared" ref="Y710:Y773" si="35">IF(W710&lt;0,0,W710)</f>
        <v>0.17823119021792189</v>
      </c>
      <c r="Z710">
        <f t="shared" si="33"/>
        <v>0.29102080958306537</v>
      </c>
      <c r="AA710">
        <f>(Table135[[#This Row],[Survived]]-Z711)^2</f>
        <v>0.31455328927870868</v>
      </c>
    </row>
    <row r="711" spans="1:27" x14ac:dyDescent="0.35">
      <c r="A711">
        <v>1</v>
      </c>
      <c r="B711" t="s">
        <v>9</v>
      </c>
      <c r="C711">
        <v>1</v>
      </c>
      <c r="D711" t="s">
        <v>8</v>
      </c>
      <c r="E711">
        <v>42</v>
      </c>
      <c r="F711" s="2">
        <v>26.287500000000001</v>
      </c>
      <c r="G711">
        <v>0</v>
      </c>
      <c r="H711">
        <v>0</v>
      </c>
      <c r="I711" s="3">
        <v>0.52500000000000002</v>
      </c>
      <c r="J711" s="3">
        <v>1.4359637487171957</v>
      </c>
      <c r="K711" s="5">
        <v>1</v>
      </c>
      <c r="L711">
        <v>0</v>
      </c>
      <c r="M711">
        <v>0</v>
      </c>
      <c r="N711">
        <v>1</v>
      </c>
      <c r="O711">
        <v>1</v>
      </c>
      <c r="P711">
        <v>1</v>
      </c>
      <c r="V711">
        <v>0.17817572815899968</v>
      </c>
      <c r="W711">
        <v>0.26097376655576054</v>
      </c>
      <c r="X711">
        <f t="shared" si="34"/>
        <v>0.17817572815899968</v>
      </c>
      <c r="Y711">
        <f t="shared" si="35"/>
        <v>0.26097376655576054</v>
      </c>
      <c r="Z711">
        <f t="shared" si="33"/>
        <v>0.43914949471476022</v>
      </c>
      <c r="AA711">
        <f>(Table135[[#This Row],[Survived]]-Z712)^2</f>
        <v>0.39876925765013904</v>
      </c>
    </row>
    <row r="712" spans="1:27" x14ac:dyDescent="0.35">
      <c r="A712">
        <v>1</v>
      </c>
      <c r="B712" t="s">
        <v>9</v>
      </c>
      <c r="C712">
        <v>1</v>
      </c>
      <c r="D712" t="s">
        <v>10</v>
      </c>
      <c r="E712">
        <v>22</v>
      </c>
      <c r="F712" s="2">
        <v>151.55000000000001</v>
      </c>
      <c r="G712">
        <v>0</v>
      </c>
      <c r="H712">
        <v>0</v>
      </c>
      <c r="I712" s="3">
        <v>0.27500000000000002</v>
      </c>
      <c r="J712" s="3">
        <v>2.1834122119784261</v>
      </c>
      <c r="K712" s="5">
        <v>1</v>
      </c>
      <c r="L712">
        <v>0</v>
      </c>
      <c r="M712">
        <v>0</v>
      </c>
      <c r="N712">
        <v>1</v>
      </c>
      <c r="O712">
        <v>0</v>
      </c>
      <c r="P712">
        <v>1</v>
      </c>
      <c r="V712">
        <v>0.1765431785924422</v>
      </c>
      <c r="W712">
        <v>0.1919750262225034</v>
      </c>
      <c r="X712">
        <f t="shared" si="34"/>
        <v>0.1765431785924422</v>
      </c>
      <c r="Y712">
        <f t="shared" si="35"/>
        <v>0.1919750262225034</v>
      </c>
      <c r="Z712">
        <f t="shared" si="33"/>
        <v>0.36851820481494557</v>
      </c>
      <c r="AA712">
        <f>(Table135[[#This Row],[Survived]]-Z713)^2</f>
        <v>0.3712169121289533</v>
      </c>
    </row>
    <row r="713" spans="1:27" x14ac:dyDescent="0.35">
      <c r="A713">
        <v>1</v>
      </c>
      <c r="B713" t="s">
        <v>11</v>
      </c>
      <c r="C713">
        <v>3</v>
      </c>
      <c r="D713" t="s">
        <v>8</v>
      </c>
      <c r="F713" s="2">
        <v>15.245799999999999</v>
      </c>
      <c r="G713">
        <v>1</v>
      </c>
      <c r="H713">
        <v>1</v>
      </c>
      <c r="I713" s="3">
        <v>0</v>
      </c>
      <c r="J713" s="3">
        <v>1.2107411023865056</v>
      </c>
      <c r="K713" s="5">
        <v>0</v>
      </c>
      <c r="L713">
        <v>0</v>
      </c>
      <c r="M713">
        <v>1</v>
      </c>
      <c r="N713">
        <v>0</v>
      </c>
      <c r="O713">
        <v>1</v>
      </c>
      <c r="P713">
        <v>1</v>
      </c>
      <c r="V713">
        <v>0.11827797362360119</v>
      </c>
      <c r="W713">
        <v>0.27244629886958827</v>
      </c>
      <c r="X713">
        <f t="shared" si="34"/>
        <v>0.11827797362360119</v>
      </c>
      <c r="Y713">
        <f t="shared" si="35"/>
        <v>0.27244629886958827</v>
      </c>
      <c r="Z713">
        <f t="shared" si="33"/>
        <v>0.39072427249318947</v>
      </c>
      <c r="AA713">
        <f>(Table135[[#This Row],[Survived]]-Z714)^2</f>
        <v>0.41352893509982563</v>
      </c>
    </row>
    <row r="714" spans="1:27" x14ac:dyDescent="0.35">
      <c r="A714">
        <v>1</v>
      </c>
      <c r="B714" t="s">
        <v>11</v>
      </c>
      <c r="C714">
        <v>1</v>
      </c>
      <c r="D714" t="s">
        <v>10</v>
      </c>
      <c r="E714">
        <v>24</v>
      </c>
      <c r="F714" s="2">
        <v>49.504199999999997</v>
      </c>
      <c r="G714">
        <v>0</v>
      </c>
      <c r="H714">
        <v>0</v>
      </c>
      <c r="I714" s="3">
        <v>0.3</v>
      </c>
      <c r="J714" s="3">
        <v>1.7033274961578131</v>
      </c>
      <c r="K714" s="5">
        <v>1</v>
      </c>
      <c r="L714">
        <v>0</v>
      </c>
      <c r="M714">
        <v>1</v>
      </c>
      <c r="N714">
        <v>0</v>
      </c>
      <c r="O714">
        <v>0</v>
      </c>
      <c r="P714">
        <v>1</v>
      </c>
      <c r="V714">
        <v>0.1765431785924422</v>
      </c>
      <c r="W714">
        <v>0.18039466648019337</v>
      </c>
      <c r="X714">
        <f t="shared" si="34"/>
        <v>0.1765431785924422</v>
      </c>
      <c r="Y714">
        <f t="shared" si="35"/>
        <v>0.18039466648019337</v>
      </c>
      <c r="Z714">
        <f t="shared" si="33"/>
        <v>0.3569378450726356</v>
      </c>
      <c r="AA714">
        <f>(Table135[[#This Row],[Survived]]-Z715)^2</f>
        <v>0.32767709523618893</v>
      </c>
    </row>
    <row r="715" spans="1:27" x14ac:dyDescent="0.35">
      <c r="A715">
        <v>0</v>
      </c>
      <c r="B715" t="s">
        <v>9</v>
      </c>
      <c r="C715">
        <v>1</v>
      </c>
      <c r="D715" t="s">
        <v>8</v>
      </c>
      <c r="F715" s="2">
        <v>26.55</v>
      </c>
      <c r="G715">
        <v>0</v>
      </c>
      <c r="H715">
        <v>0</v>
      </c>
      <c r="I715" s="3">
        <v>0</v>
      </c>
      <c r="J715" s="3">
        <v>1.4401216031878039</v>
      </c>
      <c r="K715" s="5">
        <v>1</v>
      </c>
      <c r="L715">
        <v>0</v>
      </c>
      <c r="M715">
        <v>1</v>
      </c>
      <c r="N715">
        <v>0</v>
      </c>
      <c r="O715">
        <v>1</v>
      </c>
      <c r="P715">
        <v>1</v>
      </c>
      <c r="V715">
        <v>0.17817572815899968</v>
      </c>
      <c r="W715">
        <v>0.24939340681345054</v>
      </c>
      <c r="X715">
        <f t="shared" si="34"/>
        <v>0.17817572815899968</v>
      </c>
      <c r="Y715">
        <f t="shared" si="35"/>
        <v>0.24939340681345054</v>
      </c>
      <c r="Z715">
        <f t="shared" si="33"/>
        <v>0.42756913497245019</v>
      </c>
      <c r="AA715">
        <f>(Table135[[#This Row],[Survived]]-Z716)^2</f>
        <v>0.18728463196034789</v>
      </c>
    </row>
    <row r="716" spans="1:27" x14ac:dyDescent="0.35">
      <c r="A716">
        <v>1</v>
      </c>
      <c r="B716" t="s">
        <v>9</v>
      </c>
      <c r="C716">
        <v>1</v>
      </c>
      <c r="D716" t="s">
        <v>8</v>
      </c>
      <c r="E716">
        <v>48</v>
      </c>
      <c r="F716" s="2">
        <v>52</v>
      </c>
      <c r="G716">
        <v>1</v>
      </c>
      <c r="H716">
        <v>0</v>
      </c>
      <c r="I716" s="3">
        <v>0.6</v>
      </c>
      <c r="J716" s="3">
        <v>1.7242758696007889</v>
      </c>
      <c r="K716" s="5">
        <v>1</v>
      </c>
      <c r="L716">
        <v>0</v>
      </c>
      <c r="M716">
        <v>1</v>
      </c>
      <c r="N716">
        <v>0</v>
      </c>
      <c r="O716">
        <v>1</v>
      </c>
      <c r="P716">
        <v>1</v>
      </c>
      <c r="V716">
        <v>0.1820315328508999</v>
      </c>
      <c r="W716">
        <v>0.25073241199703666</v>
      </c>
      <c r="X716">
        <f t="shared" si="34"/>
        <v>0.1820315328508999</v>
      </c>
      <c r="Y716">
        <f t="shared" si="35"/>
        <v>0.25073241199703666</v>
      </c>
      <c r="Z716">
        <f t="shared" si="33"/>
        <v>0.43276394484793657</v>
      </c>
      <c r="AA716">
        <f>(Table135[[#This Row],[Survived]]-Z717)^2</f>
        <v>0.40748804209461492</v>
      </c>
    </row>
    <row r="717" spans="1:27" x14ac:dyDescent="0.35">
      <c r="A717">
        <v>0</v>
      </c>
      <c r="B717" t="s">
        <v>9</v>
      </c>
      <c r="C717">
        <v>3</v>
      </c>
      <c r="D717" t="s">
        <v>8</v>
      </c>
      <c r="E717">
        <v>29</v>
      </c>
      <c r="F717" s="2">
        <v>9.4832999999999998</v>
      </c>
      <c r="G717">
        <v>0</v>
      </c>
      <c r="H717">
        <v>0</v>
      </c>
      <c r="I717" s="3">
        <v>0.36249999999999999</v>
      </c>
      <c r="J717" s="3">
        <v>1.020498014154877</v>
      </c>
      <c r="K717" s="5">
        <v>0</v>
      </c>
      <c r="L717">
        <v>0</v>
      </c>
      <c r="M717">
        <v>1</v>
      </c>
      <c r="N717">
        <v>0</v>
      </c>
      <c r="O717">
        <v>1</v>
      </c>
      <c r="P717">
        <v>1</v>
      </c>
      <c r="V717">
        <v>0.11442216893170096</v>
      </c>
      <c r="W717">
        <v>0.24722993055117909</v>
      </c>
      <c r="X717">
        <f t="shared" si="34"/>
        <v>0.11442216893170096</v>
      </c>
      <c r="Y717">
        <f t="shared" si="35"/>
        <v>0.24722993055117909</v>
      </c>
      <c r="Z717">
        <f t="shared" si="33"/>
        <v>0.36165209948288002</v>
      </c>
      <c r="AA717">
        <f>(Table135[[#This Row],[Survived]]-Z718)^2</f>
        <v>0.13930246861928319</v>
      </c>
    </row>
    <row r="718" spans="1:27" x14ac:dyDescent="0.35">
      <c r="A718">
        <v>0</v>
      </c>
      <c r="B718" t="s">
        <v>9</v>
      </c>
      <c r="C718">
        <v>2</v>
      </c>
      <c r="D718" t="s">
        <v>8</v>
      </c>
      <c r="E718">
        <v>52</v>
      </c>
      <c r="F718" s="2">
        <v>13</v>
      </c>
      <c r="G718">
        <v>0</v>
      </c>
      <c r="H718">
        <v>0</v>
      </c>
      <c r="I718" s="3">
        <v>0.65</v>
      </c>
      <c r="J718" s="3">
        <v>1.146128035678238</v>
      </c>
      <c r="K718" s="5">
        <v>0</v>
      </c>
      <c r="L718">
        <v>1</v>
      </c>
      <c r="M718">
        <v>0</v>
      </c>
      <c r="N718">
        <v>1</v>
      </c>
      <c r="O718">
        <v>1</v>
      </c>
      <c r="P718">
        <v>1</v>
      </c>
      <c r="V718">
        <v>0.11442216893170096</v>
      </c>
      <c r="W718">
        <v>0.25881029029348912</v>
      </c>
      <c r="X718">
        <f t="shared" si="34"/>
        <v>0.11442216893170096</v>
      </c>
      <c r="Y718">
        <f t="shared" si="35"/>
        <v>0.25881029029348912</v>
      </c>
      <c r="Z718">
        <f t="shared" si="33"/>
        <v>0.37323245922519011</v>
      </c>
      <c r="AA718">
        <f>(Table135[[#This Row],[Survived]]-Z719)^2</f>
        <v>0.13079224106037496</v>
      </c>
    </row>
    <row r="719" spans="1:27" x14ac:dyDescent="0.35">
      <c r="A719">
        <v>0</v>
      </c>
      <c r="B719" t="s">
        <v>9</v>
      </c>
      <c r="C719">
        <v>3</v>
      </c>
      <c r="D719" t="s">
        <v>8</v>
      </c>
      <c r="E719">
        <v>19</v>
      </c>
      <c r="F719" s="2">
        <v>7.65</v>
      </c>
      <c r="G719">
        <v>0</v>
      </c>
      <c r="H719">
        <v>0</v>
      </c>
      <c r="I719" s="3">
        <v>0.23749999999999999</v>
      </c>
      <c r="J719" s="3">
        <v>0.93701610746481423</v>
      </c>
      <c r="K719" s="5">
        <v>0</v>
      </c>
      <c r="L719">
        <v>0</v>
      </c>
      <c r="M719">
        <v>1</v>
      </c>
      <c r="N719">
        <v>0</v>
      </c>
      <c r="O719">
        <v>1</v>
      </c>
      <c r="P719">
        <v>1</v>
      </c>
      <c r="V719">
        <v>0.11442216893170096</v>
      </c>
      <c r="W719">
        <v>0.24722993055117909</v>
      </c>
      <c r="X719">
        <f t="shared" si="34"/>
        <v>0.11442216893170096</v>
      </c>
      <c r="Y719">
        <f t="shared" si="35"/>
        <v>0.24722993055117909</v>
      </c>
      <c r="Z719">
        <f t="shared" si="33"/>
        <v>0.36165209948288002</v>
      </c>
      <c r="AA719">
        <f>(Table135[[#This Row],[Survived]]-Z720)^2</f>
        <v>6.9363696099068922E-2</v>
      </c>
    </row>
    <row r="720" spans="1:27" x14ac:dyDescent="0.35">
      <c r="A720">
        <v>1</v>
      </c>
      <c r="B720" t="s">
        <v>11</v>
      </c>
      <c r="C720">
        <v>1</v>
      </c>
      <c r="D720" t="s">
        <v>10</v>
      </c>
      <c r="E720">
        <v>38</v>
      </c>
      <c r="F720" s="2">
        <v>227.52500000000001</v>
      </c>
      <c r="G720">
        <v>0</v>
      </c>
      <c r="H720">
        <v>0</v>
      </c>
      <c r="I720" s="3">
        <v>0.47499999999999998</v>
      </c>
      <c r="J720" s="3">
        <v>2.3589337176143736</v>
      </c>
      <c r="K720" s="5">
        <v>1</v>
      </c>
      <c r="L720">
        <v>0</v>
      </c>
      <c r="M720">
        <v>0</v>
      </c>
      <c r="N720">
        <v>0</v>
      </c>
      <c r="O720">
        <v>0</v>
      </c>
      <c r="P720">
        <v>1</v>
      </c>
      <c r="V720">
        <v>0.1765431785924422</v>
      </c>
      <c r="W720">
        <v>8.6826705978799004E-2</v>
      </c>
      <c r="X720">
        <f t="shared" si="34"/>
        <v>0.1765431785924422</v>
      </c>
      <c r="Y720">
        <f t="shared" si="35"/>
        <v>8.6826705978799004E-2</v>
      </c>
      <c r="Z720">
        <f t="shared" si="33"/>
        <v>0.26336988457124122</v>
      </c>
      <c r="AA720">
        <f>(Table135[[#This Row],[Survived]]-Z721)^2</f>
        <v>0.50265149244425211</v>
      </c>
    </row>
    <row r="721" spans="1:27" x14ac:dyDescent="0.35">
      <c r="A721">
        <v>1</v>
      </c>
      <c r="B721" t="s">
        <v>9</v>
      </c>
      <c r="C721">
        <v>2</v>
      </c>
      <c r="D721" t="s">
        <v>10</v>
      </c>
      <c r="E721">
        <v>27</v>
      </c>
      <c r="F721" s="2">
        <v>10.5</v>
      </c>
      <c r="G721">
        <v>0</v>
      </c>
      <c r="H721">
        <v>0</v>
      </c>
      <c r="I721" s="3">
        <v>0.33750000000000002</v>
      </c>
      <c r="J721" s="3">
        <v>1.0606978403536116</v>
      </c>
      <c r="K721" s="5">
        <v>0</v>
      </c>
      <c r="L721">
        <v>1</v>
      </c>
      <c r="M721">
        <v>1</v>
      </c>
      <c r="N721">
        <v>0</v>
      </c>
      <c r="O721">
        <v>0</v>
      </c>
      <c r="P721">
        <v>1</v>
      </c>
      <c r="V721">
        <v>0.11278961936514349</v>
      </c>
      <c r="W721">
        <v>0.17823119021792189</v>
      </c>
      <c r="X721">
        <f t="shared" si="34"/>
        <v>0.11278961936514349</v>
      </c>
      <c r="Y721">
        <f t="shared" si="35"/>
        <v>0.17823119021792189</v>
      </c>
      <c r="Z721">
        <f t="shared" si="33"/>
        <v>0.29102080958306537</v>
      </c>
      <c r="AA721">
        <f>(Table135[[#This Row],[Survived]]-Z722)^2</f>
        <v>0.40748804209461492</v>
      </c>
    </row>
    <row r="722" spans="1:27" x14ac:dyDescent="0.35">
      <c r="A722">
        <v>0</v>
      </c>
      <c r="B722" t="s">
        <v>12</v>
      </c>
      <c r="C722">
        <v>3</v>
      </c>
      <c r="D722" t="s">
        <v>8</v>
      </c>
      <c r="F722" s="2">
        <v>15.5</v>
      </c>
      <c r="G722">
        <v>0</v>
      </c>
      <c r="H722">
        <v>0</v>
      </c>
      <c r="I722" s="3">
        <v>0</v>
      </c>
      <c r="J722" s="3">
        <v>1.2174839442139063</v>
      </c>
      <c r="K722" s="5">
        <v>0</v>
      </c>
      <c r="L722">
        <v>0</v>
      </c>
      <c r="M722">
        <v>1</v>
      </c>
      <c r="N722">
        <v>0</v>
      </c>
      <c r="O722">
        <v>1</v>
      </c>
      <c r="P722">
        <v>1</v>
      </c>
      <c r="V722">
        <v>0.11442216893170096</v>
      </c>
      <c r="W722">
        <v>0.24722993055117909</v>
      </c>
      <c r="X722">
        <f t="shared" si="34"/>
        <v>0.11442216893170096</v>
      </c>
      <c r="Y722">
        <f t="shared" si="35"/>
        <v>0.24722993055117909</v>
      </c>
      <c r="Z722">
        <f t="shared" si="33"/>
        <v>0.36165209948288002</v>
      </c>
      <c r="AA722">
        <f>(Table135[[#This Row],[Survived]]-Z723)^2</f>
        <v>0.13079224106037496</v>
      </c>
    </row>
    <row r="723" spans="1:27" x14ac:dyDescent="0.35">
      <c r="A723">
        <v>0</v>
      </c>
      <c r="B723" t="s">
        <v>9</v>
      </c>
      <c r="C723">
        <v>3</v>
      </c>
      <c r="D723" t="s">
        <v>8</v>
      </c>
      <c r="E723">
        <v>33</v>
      </c>
      <c r="F723" s="2">
        <v>7.7750000000000004</v>
      </c>
      <c r="G723">
        <v>0</v>
      </c>
      <c r="H723">
        <v>0</v>
      </c>
      <c r="I723" s="3">
        <v>0.41249999999999998</v>
      </c>
      <c r="J723" s="3">
        <v>0.94324712513786169</v>
      </c>
      <c r="K723" s="5">
        <v>0</v>
      </c>
      <c r="L723">
        <v>0</v>
      </c>
      <c r="M723">
        <v>1</v>
      </c>
      <c r="N723">
        <v>0</v>
      </c>
      <c r="O723">
        <v>1</v>
      </c>
      <c r="P723">
        <v>1</v>
      </c>
      <c r="V723">
        <v>0.11442216893170096</v>
      </c>
      <c r="W723">
        <v>0.24722993055117909</v>
      </c>
      <c r="X723">
        <f t="shared" si="34"/>
        <v>0.11442216893170096</v>
      </c>
      <c r="Y723">
        <f t="shared" si="35"/>
        <v>0.24722993055117909</v>
      </c>
      <c r="Z723">
        <f t="shared" si="33"/>
        <v>0.36165209948288002</v>
      </c>
      <c r="AA723">
        <f>(Table135[[#This Row],[Survived]]-Z724)^2</f>
        <v>9.9160859181065139E-2</v>
      </c>
    </row>
    <row r="724" spans="1:27" x14ac:dyDescent="0.35">
      <c r="A724">
        <v>1</v>
      </c>
      <c r="B724" t="s">
        <v>9</v>
      </c>
      <c r="C724">
        <v>2</v>
      </c>
      <c r="D724" t="s">
        <v>10</v>
      </c>
      <c r="E724">
        <v>6</v>
      </c>
      <c r="F724" s="2">
        <v>33</v>
      </c>
      <c r="G724">
        <v>0</v>
      </c>
      <c r="H724">
        <v>1</v>
      </c>
      <c r="I724" s="3">
        <v>7.4999999999999997E-2</v>
      </c>
      <c r="J724" s="3">
        <v>1.5314789170422551</v>
      </c>
      <c r="K724" s="5">
        <v>0</v>
      </c>
      <c r="L724">
        <v>1</v>
      </c>
      <c r="M724">
        <v>1</v>
      </c>
      <c r="N724">
        <v>0</v>
      </c>
      <c r="O724">
        <v>0</v>
      </c>
      <c r="P724">
        <v>1</v>
      </c>
      <c r="V724">
        <v>0.11278961936514349</v>
      </c>
      <c r="W724">
        <v>0.202108553352745</v>
      </c>
      <c r="X724">
        <f t="shared" si="34"/>
        <v>0.11278961936514349</v>
      </c>
      <c r="Y724">
        <f t="shared" si="35"/>
        <v>0.202108553352745</v>
      </c>
      <c r="Z724">
        <f t="shared" si="33"/>
        <v>0.3148981727178885</v>
      </c>
      <c r="AA724">
        <f>(Table135[[#This Row],[Survived]]-Z725)^2</f>
        <v>0.40088283618905268</v>
      </c>
    </row>
    <row r="725" spans="1:27" x14ac:dyDescent="0.35">
      <c r="A725">
        <v>0</v>
      </c>
      <c r="B725" t="s">
        <v>9</v>
      </c>
      <c r="C725">
        <v>3</v>
      </c>
      <c r="D725" t="s">
        <v>8</v>
      </c>
      <c r="E725">
        <v>17</v>
      </c>
      <c r="F725" s="2">
        <v>7.0541999999999998</v>
      </c>
      <c r="G725">
        <v>1</v>
      </c>
      <c r="H725">
        <v>0</v>
      </c>
      <c r="I725" s="3">
        <v>0.21249999999999999</v>
      </c>
      <c r="J725" s="3">
        <v>0.90602240970373726</v>
      </c>
      <c r="K725" s="5">
        <v>0</v>
      </c>
      <c r="L725">
        <v>0</v>
      </c>
      <c r="M725">
        <v>1</v>
      </c>
      <c r="N725">
        <v>0</v>
      </c>
      <c r="O725">
        <v>1</v>
      </c>
      <c r="P725">
        <v>1</v>
      </c>
      <c r="V725">
        <v>0.11827797362360119</v>
      </c>
      <c r="W725">
        <v>0.24856893573476521</v>
      </c>
      <c r="X725">
        <f t="shared" si="34"/>
        <v>0.11827797362360119</v>
      </c>
      <c r="Y725">
        <f t="shared" si="35"/>
        <v>0.24856893573476521</v>
      </c>
      <c r="Z725">
        <f t="shared" si="33"/>
        <v>0.36684690935836639</v>
      </c>
      <c r="AA725">
        <f>(Table135[[#This Row],[Survived]]-Z726)^2</f>
        <v>0.13079224106037496</v>
      </c>
    </row>
    <row r="726" spans="1:27" x14ac:dyDescent="0.35">
      <c r="A726">
        <v>0</v>
      </c>
      <c r="B726" t="s">
        <v>9</v>
      </c>
      <c r="C726">
        <v>2</v>
      </c>
      <c r="D726" t="s">
        <v>8</v>
      </c>
      <c r="E726">
        <v>34</v>
      </c>
      <c r="F726" s="2">
        <v>13</v>
      </c>
      <c r="G726">
        <v>0</v>
      </c>
      <c r="H726">
        <v>0</v>
      </c>
      <c r="I726" s="3">
        <v>0.42499999999999999</v>
      </c>
      <c r="J726" s="3">
        <v>1.146128035678238</v>
      </c>
      <c r="K726" s="5">
        <v>0</v>
      </c>
      <c r="L726">
        <v>1</v>
      </c>
      <c r="M726">
        <v>1</v>
      </c>
      <c r="N726">
        <v>0</v>
      </c>
      <c r="O726">
        <v>1</v>
      </c>
      <c r="P726">
        <v>1</v>
      </c>
      <c r="V726">
        <v>0.11442216893170096</v>
      </c>
      <c r="W726">
        <v>0.24722993055117909</v>
      </c>
      <c r="X726">
        <f t="shared" si="34"/>
        <v>0.11442216893170096</v>
      </c>
      <c r="Y726">
        <f t="shared" si="35"/>
        <v>0.24722993055117909</v>
      </c>
      <c r="Z726">
        <f t="shared" si="33"/>
        <v>0.36165209948288002</v>
      </c>
      <c r="AA726">
        <f>(Table135[[#This Row],[Survived]]-Z727)^2</f>
        <v>0.13079224106037496</v>
      </c>
    </row>
    <row r="727" spans="1:27" x14ac:dyDescent="0.35">
      <c r="A727">
        <v>0</v>
      </c>
      <c r="B727" t="s">
        <v>9</v>
      </c>
      <c r="C727">
        <v>2</v>
      </c>
      <c r="D727" t="s">
        <v>8</v>
      </c>
      <c r="E727">
        <v>50</v>
      </c>
      <c r="F727" s="2">
        <v>13</v>
      </c>
      <c r="G727">
        <v>0</v>
      </c>
      <c r="H727">
        <v>0</v>
      </c>
      <c r="I727" s="3">
        <v>0.625</v>
      </c>
      <c r="J727" s="3">
        <v>1.146128035678238</v>
      </c>
      <c r="K727" s="5">
        <v>0</v>
      </c>
      <c r="L727">
        <v>1</v>
      </c>
      <c r="M727">
        <v>1</v>
      </c>
      <c r="N727">
        <v>0</v>
      </c>
      <c r="O727">
        <v>1</v>
      </c>
      <c r="P727">
        <v>1</v>
      </c>
      <c r="V727">
        <v>0.11442216893170096</v>
      </c>
      <c r="W727">
        <v>0.24722993055117909</v>
      </c>
      <c r="X727">
        <f t="shared" si="34"/>
        <v>0.11442216893170096</v>
      </c>
      <c r="Y727">
        <f t="shared" si="35"/>
        <v>0.24722993055117909</v>
      </c>
      <c r="Z727">
        <f t="shared" si="33"/>
        <v>0.36165209948288002</v>
      </c>
      <c r="AA727">
        <f>(Table135[[#This Row],[Survived]]-Z728)^2</f>
        <v>0.18728463196034789</v>
      </c>
    </row>
    <row r="728" spans="1:27" x14ac:dyDescent="0.35">
      <c r="A728">
        <v>1</v>
      </c>
      <c r="B728" t="s">
        <v>9</v>
      </c>
      <c r="C728">
        <v>1</v>
      </c>
      <c r="D728" t="s">
        <v>8</v>
      </c>
      <c r="E728">
        <v>27</v>
      </c>
      <c r="F728" s="2">
        <v>53.1</v>
      </c>
      <c r="G728">
        <v>1</v>
      </c>
      <c r="H728">
        <v>0</v>
      </c>
      <c r="I728" s="3">
        <v>0.33750000000000002</v>
      </c>
      <c r="J728" s="3">
        <v>1.7331972651065695</v>
      </c>
      <c r="K728" s="5">
        <v>1</v>
      </c>
      <c r="L728">
        <v>0</v>
      </c>
      <c r="M728">
        <v>1</v>
      </c>
      <c r="N728">
        <v>0</v>
      </c>
      <c r="O728">
        <v>1</v>
      </c>
      <c r="P728">
        <v>1</v>
      </c>
      <c r="V728">
        <v>0.1820315328508999</v>
      </c>
      <c r="W728">
        <v>0.25073241199703666</v>
      </c>
      <c r="X728">
        <f t="shared" si="34"/>
        <v>0.1820315328508999</v>
      </c>
      <c r="Y728">
        <f t="shared" si="35"/>
        <v>0.25073241199703666</v>
      </c>
      <c r="Z728">
        <f t="shared" si="33"/>
        <v>0.43276394484793657</v>
      </c>
      <c r="AA728">
        <f>(Table135[[#This Row],[Survived]]-Z729)^2</f>
        <v>0.53570082761047322</v>
      </c>
    </row>
    <row r="729" spans="1:27" x14ac:dyDescent="0.35">
      <c r="A729">
        <v>0</v>
      </c>
      <c r="B729" t="s">
        <v>9</v>
      </c>
      <c r="C729">
        <v>3</v>
      </c>
      <c r="D729" t="s">
        <v>8</v>
      </c>
      <c r="E729">
        <v>20</v>
      </c>
      <c r="F729" s="2">
        <v>8.6624999999999996</v>
      </c>
      <c r="G729">
        <v>0</v>
      </c>
      <c r="H729">
        <v>0</v>
      </c>
      <c r="I729" s="3">
        <v>0.25</v>
      </c>
      <c r="J729" s="3">
        <v>0.98508950692638131</v>
      </c>
      <c r="K729" s="5">
        <v>0</v>
      </c>
      <c r="L729">
        <v>0</v>
      </c>
      <c r="M729">
        <v>0</v>
      </c>
      <c r="N729">
        <v>0</v>
      </c>
      <c r="O729">
        <v>1</v>
      </c>
      <c r="P729">
        <v>1</v>
      </c>
      <c r="V729">
        <v>0.11442216893170096</v>
      </c>
      <c r="W729">
        <v>0.15366197004978471</v>
      </c>
      <c r="X729">
        <f t="shared" si="34"/>
        <v>0.11442216893170096</v>
      </c>
      <c r="Y729">
        <f t="shared" si="35"/>
        <v>0.15366197004978471</v>
      </c>
      <c r="Z729">
        <f t="shared" si="33"/>
        <v>0.26808413898148564</v>
      </c>
      <c r="AA729">
        <f>(Table135[[#This Row],[Survived]]-Z730)^2</f>
        <v>9.40067727107297E-2</v>
      </c>
    </row>
    <row r="730" spans="1:27" x14ac:dyDescent="0.35">
      <c r="A730">
        <v>1</v>
      </c>
      <c r="B730" t="s">
        <v>9</v>
      </c>
      <c r="C730">
        <v>2</v>
      </c>
      <c r="D730" t="s">
        <v>10</v>
      </c>
      <c r="E730">
        <v>30</v>
      </c>
      <c r="F730" s="2">
        <v>21</v>
      </c>
      <c r="G730">
        <v>3</v>
      </c>
      <c r="H730">
        <v>0</v>
      </c>
      <c r="I730" s="3">
        <v>0.375</v>
      </c>
      <c r="J730" s="3">
        <v>1.3424226808222062</v>
      </c>
      <c r="K730" s="5">
        <v>0</v>
      </c>
      <c r="L730">
        <v>1</v>
      </c>
      <c r="M730">
        <v>1</v>
      </c>
      <c r="N730">
        <v>0</v>
      </c>
      <c r="O730">
        <v>0</v>
      </c>
      <c r="P730">
        <v>1</v>
      </c>
      <c r="V730">
        <v>0.1243570334408442</v>
      </c>
      <c r="W730">
        <v>0.18224820576868023</v>
      </c>
      <c r="X730">
        <f t="shared" si="34"/>
        <v>0.1243570334408442</v>
      </c>
      <c r="Y730">
        <f t="shared" si="35"/>
        <v>0.18224820576868023</v>
      </c>
      <c r="Z730">
        <f t="shared" si="33"/>
        <v>0.30660523920952443</v>
      </c>
      <c r="AA730">
        <f>(Table135[[#This Row],[Survived]]-Z731)^2</f>
        <v>0.50265149244425211</v>
      </c>
    </row>
    <row r="731" spans="1:27" x14ac:dyDescent="0.35">
      <c r="A731">
        <v>1</v>
      </c>
      <c r="B731" t="s">
        <v>12</v>
      </c>
      <c r="C731">
        <v>3</v>
      </c>
      <c r="D731" t="s">
        <v>10</v>
      </c>
      <c r="F731" s="2">
        <v>7.7374999999999998</v>
      </c>
      <c r="G731">
        <v>0</v>
      </c>
      <c r="H731">
        <v>0</v>
      </c>
      <c r="I731" s="3">
        <v>0</v>
      </c>
      <c r="J731" s="3">
        <v>0.94138718875373784</v>
      </c>
      <c r="K731" s="5">
        <v>0</v>
      </c>
      <c r="L731">
        <v>0</v>
      </c>
      <c r="M731">
        <v>1</v>
      </c>
      <c r="N731">
        <v>0</v>
      </c>
      <c r="O731">
        <v>0</v>
      </c>
      <c r="P731">
        <v>1</v>
      </c>
      <c r="V731">
        <v>0.11278961936514349</v>
      </c>
      <c r="W731">
        <v>0.17823119021792189</v>
      </c>
      <c r="X731">
        <f t="shared" si="34"/>
        <v>0.11278961936514349</v>
      </c>
      <c r="Y731">
        <f t="shared" si="35"/>
        <v>0.17823119021792189</v>
      </c>
      <c r="Z731">
        <f t="shared" si="33"/>
        <v>0.29102080958306537</v>
      </c>
      <c r="AA731">
        <f>(Table135[[#This Row],[Survived]]-Z732)^2</f>
        <v>0.40088283618905268</v>
      </c>
    </row>
    <row r="732" spans="1:27" x14ac:dyDescent="0.35">
      <c r="A732">
        <v>0</v>
      </c>
      <c r="B732" t="s">
        <v>9</v>
      </c>
      <c r="C732">
        <v>2</v>
      </c>
      <c r="D732" t="s">
        <v>8</v>
      </c>
      <c r="E732">
        <v>25</v>
      </c>
      <c r="F732" s="2">
        <v>26</v>
      </c>
      <c r="G732">
        <v>1</v>
      </c>
      <c r="H732">
        <v>0</v>
      </c>
      <c r="I732" s="3">
        <v>0.3125</v>
      </c>
      <c r="J732" s="3">
        <v>1.4313637641589874</v>
      </c>
      <c r="K732" s="5">
        <v>0</v>
      </c>
      <c r="L732">
        <v>1</v>
      </c>
      <c r="M732">
        <v>1</v>
      </c>
      <c r="N732">
        <v>0</v>
      </c>
      <c r="O732">
        <v>1</v>
      </c>
      <c r="P732">
        <v>1</v>
      </c>
      <c r="V732">
        <v>0.11827797362360119</v>
      </c>
      <c r="W732">
        <v>0.24856893573476521</v>
      </c>
      <c r="X732">
        <f t="shared" si="34"/>
        <v>0.11827797362360119</v>
      </c>
      <c r="Y732">
        <f t="shared" si="35"/>
        <v>0.24856893573476521</v>
      </c>
      <c r="Z732">
        <f t="shared" si="33"/>
        <v>0.36684690935836639</v>
      </c>
      <c r="AA732">
        <f>(Table135[[#This Row],[Survived]]-Z733)^2</f>
        <v>9.4738364812217327E-2</v>
      </c>
    </row>
    <row r="733" spans="1:27" x14ac:dyDescent="0.35">
      <c r="A733">
        <v>0</v>
      </c>
      <c r="B733" t="s">
        <v>9</v>
      </c>
      <c r="C733">
        <v>3</v>
      </c>
      <c r="D733" t="s">
        <v>10</v>
      </c>
      <c r="E733">
        <v>25</v>
      </c>
      <c r="F733" s="2">
        <v>7.9249999999999998</v>
      </c>
      <c r="G733">
        <v>1</v>
      </c>
      <c r="H733">
        <v>0</v>
      </c>
      <c r="I733" s="3">
        <v>0.3125</v>
      </c>
      <c r="J733" s="3">
        <v>0.95060822478423079</v>
      </c>
      <c r="K733" s="5">
        <v>0</v>
      </c>
      <c r="L733">
        <v>0</v>
      </c>
      <c r="M733">
        <v>0</v>
      </c>
      <c r="N733">
        <v>1</v>
      </c>
      <c r="O733">
        <v>0</v>
      </c>
      <c r="P733">
        <v>1</v>
      </c>
      <c r="V733">
        <v>0.11664542405704373</v>
      </c>
      <c r="W733">
        <v>0.19115055514381801</v>
      </c>
      <c r="X733">
        <f t="shared" si="34"/>
        <v>0.11664542405704373</v>
      </c>
      <c r="Y733">
        <f t="shared" si="35"/>
        <v>0.19115055514381801</v>
      </c>
      <c r="Z733">
        <f t="shared" si="33"/>
        <v>0.30779597920086177</v>
      </c>
      <c r="AA733">
        <f>(Table135[[#This Row],[Survived]]-Z734)^2</f>
        <v>0.1274046252450968</v>
      </c>
    </row>
    <row r="734" spans="1:27" x14ac:dyDescent="0.35">
      <c r="A734">
        <v>1</v>
      </c>
      <c r="B734" t="s">
        <v>9</v>
      </c>
      <c r="C734">
        <v>1</v>
      </c>
      <c r="D734" t="s">
        <v>10</v>
      </c>
      <c r="E734">
        <v>29</v>
      </c>
      <c r="F734" s="2">
        <v>211.33750000000001</v>
      </c>
      <c r="G734">
        <v>0</v>
      </c>
      <c r="H734">
        <v>0</v>
      </c>
      <c r="I734" s="3">
        <v>0.36249999999999999</v>
      </c>
      <c r="J734" s="3">
        <v>2.3270266997942759</v>
      </c>
      <c r="K734" s="5">
        <v>1</v>
      </c>
      <c r="L734">
        <v>0</v>
      </c>
      <c r="M734">
        <v>1</v>
      </c>
      <c r="N734">
        <v>0</v>
      </c>
      <c r="O734">
        <v>0</v>
      </c>
      <c r="P734">
        <v>1</v>
      </c>
      <c r="V734">
        <v>0.1765431785924422</v>
      </c>
      <c r="W734">
        <v>0.18039466648019337</v>
      </c>
      <c r="X734">
        <f t="shared" si="34"/>
        <v>0.1765431785924422</v>
      </c>
      <c r="Y734">
        <f t="shared" si="35"/>
        <v>0.18039466648019337</v>
      </c>
      <c r="Z734">
        <f t="shared" si="33"/>
        <v>0.3569378450726356</v>
      </c>
      <c r="AA734">
        <f>(Table135[[#This Row],[Survived]]-Z735)^2</f>
        <v>0.40748804209461492</v>
      </c>
    </row>
    <row r="735" spans="1:27" x14ac:dyDescent="0.35">
      <c r="A735">
        <v>0</v>
      </c>
      <c r="B735" t="s">
        <v>11</v>
      </c>
      <c r="C735">
        <v>3</v>
      </c>
      <c r="D735" t="s">
        <v>8</v>
      </c>
      <c r="E735">
        <v>11</v>
      </c>
      <c r="F735" s="2">
        <v>18.787500000000001</v>
      </c>
      <c r="G735">
        <v>0</v>
      </c>
      <c r="H735">
        <v>0</v>
      </c>
      <c r="I735" s="3">
        <v>0.13750000000000001</v>
      </c>
      <c r="J735" s="3">
        <v>1.2963909278704124</v>
      </c>
      <c r="K735" s="5">
        <v>0</v>
      </c>
      <c r="L735">
        <v>0</v>
      </c>
      <c r="M735">
        <v>1</v>
      </c>
      <c r="N735">
        <v>0</v>
      </c>
      <c r="O735">
        <v>1</v>
      </c>
      <c r="P735">
        <v>1</v>
      </c>
      <c r="V735">
        <v>0.11442216893170096</v>
      </c>
      <c r="W735">
        <v>0.24722993055117909</v>
      </c>
      <c r="X735">
        <f t="shared" si="34"/>
        <v>0.11442216893170096</v>
      </c>
      <c r="Y735">
        <f t="shared" si="35"/>
        <v>0.24722993055117909</v>
      </c>
      <c r="Z735">
        <f t="shared" si="33"/>
        <v>0.36165209948288002</v>
      </c>
      <c r="AA735">
        <f>(Table135[[#This Row],[Survived]]-Z736)^2</f>
        <v>0.13079224106037496</v>
      </c>
    </row>
    <row r="736" spans="1:27" x14ac:dyDescent="0.35">
      <c r="A736">
        <v>0</v>
      </c>
      <c r="B736" t="s">
        <v>9</v>
      </c>
      <c r="C736">
        <v>2</v>
      </c>
      <c r="D736" t="s">
        <v>8</v>
      </c>
      <c r="F736" s="2">
        <v>0</v>
      </c>
      <c r="G736">
        <v>0</v>
      </c>
      <c r="H736">
        <v>0</v>
      </c>
      <c r="I736" s="3">
        <v>0</v>
      </c>
      <c r="J736" s="3">
        <v>0</v>
      </c>
      <c r="K736" s="5">
        <v>0</v>
      </c>
      <c r="L736">
        <v>1</v>
      </c>
      <c r="M736">
        <v>1</v>
      </c>
      <c r="N736">
        <v>0</v>
      </c>
      <c r="O736">
        <v>1</v>
      </c>
      <c r="P736">
        <v>1</v>
      </c>
      <c r="V736">
        <v>0.11442216893170096</v>
      </c>
      <c r="W736">
        <v>0.24722993055117909</v>
      </c>
      <c r="X736">
        <f t="shared" si="34"/>
        <v>0.11442216893170096</v>
      </c>
      <c r="Y736">
        <f t="shared" si="35"/>
        <v>0.24722993055117909</v>
      </c>
      <c r="Z736">
        <f t="shared" si="33"/>
        <v>0.36165209948288002</v>
      </c>
      <c r="AA736">
        <f>(Table135[[#This Row],[Survived]]-Z737)^2</f>
        <v>0.13079224106037496</v>
      </c>
    </row>
    <row r="737" spans="1:27" x14ac:dyDescent="0.35">
      <c r="A737">
        <v>0</v>
      </c>
      <c r="B737" t="s">
        <v>9</v>
      </c>
      <c r="C737">
        <v>2</v>
      </c>
      <c r="D737" t="s">
        <v>8</v>
      </c>
      <c r="E737">
        <v>23</v>
      </c>
      <c r="F737" s="2">
        <v>13</v>
      </c>
      <c r="G737">
        <v>0</v>
      </c>
      <c r="H737">
        <v>0</v>
      </c>
      <c r="I737" s="3">
        <v>0.28749999999999998</v>
      </c>
      <c r="J737" s="3">
        <v>1.146128035678238</v>
      </c>
      <c r="K737" s="5">
        <v>0</v>
      </c>
      <c r="L737">
        <v>1</v>
      </c>
      <c r="M737">
        <v>1</v>
      </c>
      <c r="N737">
        <v>0</v>
      </c>
      <c r="O737">
        <v>1</v>
      </c>
      <c r="P737">
        <v>1</v>
      </c>
      <c r="V737">
        <v>0.11442216893170096</v>
      </c>
      <c r="W737">
        <v>0.24722993055117909</v>
      </c>
      <c r="X737">
        <f t="shared" si="34"/>
        <v>0.11442216893170096</v>
      </c>
      <c r="Y737">
        <f t="shared" si="35"/>
        <v>0.24722993055117909</v>
      </c>
      <c r="Z737">
        <f t="shared" si="33"/>
        <v>0.36165209948288002</v>
      </c>
      <c r="AA737">
        <f>(Table135[[#This Row],[Survived]]-Z738)^2</f>
        <v>0.13079224106037496</v>
      </c>
    </row>
    <row r="738" spans="1:27" x14ac:dyDescent="0.35">
      <c r="A738">
        <v>0</v>
      </c>
      <c r="B738" t="s">
        <v>9</v>
      </c>
      <c r="C738">
        <v>2</v>
      </c>
      <c r="D738" t="s">
        <v>8</v>
      </c>
      <c r="E738">
        <v>23</v>
      </c>
      <c r="F738" s="2">
        <v>13</v>
      </c>
      <c r="G738">
        <v>0</v>
      </c>
      <c r="H738">
        <v>0</v>
      </c>
      <c r="I738" s="3">
        <v>0.28749999999999998</v>
      </c>
      <c r="J738" s="3">
        <v>1.146128035678238</v>
      </c>
      <c r="K738" s="5">
        <v>0</v>
      </c>
      <c r="L738">
        <v>1</v>
      </c>
      <c r="M738">
        <v>1</v>
      </c>
      <c r="N738">
        <v>0</v>
      </c>
      <c r="O738">
        <v>1</v>
      </c>
      <c r="P738">
        <v>1</v>
      </c>
      <c r="V738">
        <v>0.11442216893170096</v>
      </c>
      <c r="W738">
        <v>0.24722993055117909</v>
      </c>
      <c r="X738">
        <f t="shared" si="34"/>
        <v>0.11442216893170096</v>
      </c>
      <c r="Y738">
        <f t="shared" si="35"/>
        <v>0.24722993055117909</v>
      </c>
      <c r="Z738">
        <f t="shared" si="33"/>
        <v>0.36165209948288002</v>
      </c>
      <c r="AA738">
        <f>(Table135[[#This Row],[Survived]]-Z739)^2</f>
        <v>0.13930246861928319</v>
      </c>
    </row>
    <row r="739" spans="1:27" x14ac:dyDescent="0.35">
      <c r="A739">
        <v>0</v>
      </c>
      <c r="B739" t="s">
        <v>9</v>
      </c>
      <c r="C739">
        <v>3</v>
      </c>
      <c r="D739" t="s">
        <v>8</v>
      </c>
      <c r="E739">
        <v>28.5</v>
      </c>
      <c r="F739" s="2">
        <v>16.100000000000001</v>
      </c>
      <c r="G739">
        <v>0</v>
      </c>
      <c r="H739">
        <v>0</v>
      </c>
      <c r="I739" s="3">
        <v>0.35625000000000001</v>
      </c>
      <c r="J739" s="3">
        <v>1.2329961103921538</v>
      </c>
      <c r="K739" s="5">
        <v>0</v>
      </c>
      <c r="L739">
        <v>0</v>
      </c>
      <c r="M739">
        <v>0</v>
      </c>
      <c r="N739">
        <v>1</v>
      </c>
      <c r="O739">
        <v>1</v>
      </c>
      <c r="P739">
        <v>1</v>
      </c>
      <c r="V739">
        <v>0.11442216893170096</v>
      </c>
      <c r="W739">
        <v>0.25881029029348912</v>
      </c>
      <c r="X739">
        <f t="shared" si="34"/>
        <v>0.11442216893170096</v>
      </c>
      <c r="Y739">
        <f t="shared" si="35"/>
        <v>0.25881029029348912</v>
      </c>
      <c r="Z739">
        <f t="shared" si="33"/>
        <v>0.37323245922519011</v>
      </c>
      <c r="AA739">
        <f>(Table135[[#This Row],[Survived]]-Z740)^2</f>
        <v>0.13531193691577384</v>
      </c>
    </row>
    <row r="740" spans="1:27" x14ac:dyDescent="0.35">
      <c r="A740">
        <v>0</v>
      </c>
      <c r="B740" t="s">
        <v>9</v>
      </c>
      <c r="C740">
        <v>3</v>
      </c>
      <c r="D740" t="s">
        <v>10</v>
      </c>
      <c r="E740">
        <v>48</v>
      </c>
      <c r="F740" s="2">
        <v>34.375</v>
      </c>
      <c r="G740">
        <v>1</v>
      </c>
      <c r="H740">
        <v>3</v>
      </c>
      <c r="I740" s="3">
        <v>0.6</v>
      </c>
      <c r="J740" s="3">
        <v>1.5486964485323467</v>
      </c>
      <c r="K740" s="5">
        <v>0</v>
      </c>
      <c r="L740">
        <v>0</v>
      </c>
      <c r="M740">
        <v>1</v>
      </c>
      <c r="N740">
        <v>0</v>
      </c>
      <c r="O740">
        <v>0</v>
      </c>
      <c r="P740">
        <v>1</v>
      </c>
      <c r="V740">
        <v>0.11664542405704373</v>
      </c>
      <c r="W740">
        <v>0.25120228480597728</v>
      </c>
      <c r="X740">
        <f t="shared" si="34"/>
        <v>0.11664542405704373</v>
      </c>
      <c r="Y740">
        <f t="shared" si="35"/>
        <v>0.25120228480597728</v>
      </c>
      <c r="Z740">
        <f t="shared" si="33"/>
        <v>0.36784770886302098</v>
      </c>
      <c r="AA740">
        <f>(Table135[[#This Row],[Survived]]-Z741)^2</f>
        <v>0.18281536518108932</v>
      </c>
    </row>
    <row r="741" spans="1:27" x14ac:dyDescent="0.35">
      <c r="A741">
        <v>1</v>
      </c>
      <c r="B741" t="s">
        <v>11</v>
      </c>
      <c r="C741">
        <v>1</v>
      </c>
      <c r="D741" t="s">
        <v>8</v>
      </c>
      <c r="E741">
        <v>35</v>
      </c>
      <c r="F741" s="2">
        <v>512.32920000000001</v>
      </c>
      <c r="G741">
        <v>0</v>
      </c>
      <c r="H741">
        <v>0</v>
      </c>
      <c r="I741" s="3">
        <v>0.4375</v>
      </c>
      <c r="J741" s="3">
        <v>2.7103959691861146</v>
      </c>
      <c r="K741" s="5">
        <v>1</v>
      </c>
      <c r="L741">
        <v>0</v>
      </c>
      <c r="M741">
        <v>1</v>
      </c>
      <c r="N741">
        <v>0</v>
      </c>
      <c r="O741">
        <v>1</v>
      </c>
      <c r="P741">
        <v>1</v>
      </c>
      <c r="V741">
        <v>0.17817572815899968</v>
      </c>
      <c r="W741">
        <v>0.24939340681345054</v>
      </c>
      <c r="X741">
        <f t="shared" si="34"/>
        <v>0.17817572815899968</v>
      </c>
      <c r="Y741">
        <f t="shared" si="35"/>
        <v>0.24939340681345054</v>
      </c>
      <c r="Z741">
        <f t="shared" si="33"/>
        <v>0.42756913497245019</v>
      </c>
      <c r="AA741">
        <f>(Table135[[#This Row],[Survived]]-Z742)^2</f>
        <v>0.40748804209461492</v>
      </c>
    </row>
    <row r="742" spans="1:27" x14ac:dyDescent="0.35">
      <c r="A742">
        <v>0</v>
      </c>
      <c r="B742" t="s">
        <v>9</v>
      </c>
      <c r="C742">
        <v>3</v>
      </c>
      <c r="D742" t="s">
        <v>8</v>
      </c>
      <c r="F742" s="2">
        <v>7.8958000000000004</v>
      </c>
      <c r="G742">
        <v>0</v>
      </c>
      <c r="H742">
        <v>0</v>
      </c>
      <c r="I742" s="3">
        <v>0</v>
      </c>
      <c r="J742" s="3">
        <v>0.94918501031343461</v>
      </c>
      <c r="K742" s="5">
        <v>0</v>
      </c>
      <c r="L742">
        <v>0</v>
      </c>
      <c r="M742">
        <v>1</v>
      </c>
      <c r="N742">
        <v>0</v>
      </c>
      <c r="O742">
        <v>1</v>
      </c>
      <c r="P742">
        <v>1</v>
      </c>
      <c r="V742">
        <v>0.11442216893170096</v>
      </c>
      <c r="W742">
        <v>0.24722993055117909</v>
      </c>
      <c r="X742">
        <f t="shared" si="34"/>
        <v>0.11442216893170096</v>
      </c>
      <c r="Y742">
        <f t="shared" si="35"/>
        <v>0.24722993055117909</v>
      </c>
      <c r="Z742">
        <f t="shared" si="33"/>
        <v>0.36165209948288002</v>
      </c>
      <c r="AA742">
        <f>(Table135[[#This Row],[Survived]]-Z743)^2</f>
        <v>0.13079224106037496</v>
      </c>
    </row>
    <row r="743" spans="1:27" x14ac:dyDescent="0.35">
      <c r="A743">
        <v>0</v>
      </c>
      <c r="B743" t="s">
        <v>9</v>
      </c>
      <c r="C743">
        <v>3</v>
      </c>
      <c r="D743" t="s">
        <v>8</v>
      </c>
      <c r="F743" s="2">
        <v>7.8958000000000004</v>
      </c>
      <c r="G743">
        <v>0</v>
      </c>
      <c r="H743">
        <v>0</v>
      </c>
      <c r="I743" s="3">
        <v>0</v>
      </c>
      <c r="J743" s="3">
        <v>0.94918501031343461</v>
      </c>
      <c r="K743" s="5">
        <v>0</v>
      </c>
      <c r="L743">
        <v>0</v>
      </c>
      <c r="M743">
        <v>1</v>
      </c>
      <c r="N743">
        <v>0</v>
      </c>
      <c r="O743">
        <v>1</v>
      </c>
      <c r="P743">
        <v>1</v>
      </c>
      <c r="V743">
        <v>0.11442216893170096</v>
      </c>
      <c r="W743">
        <v>0.24722993055117909</v>
      </c>
      <c r="X743">
        <f t="shared" si="34"/>
        <v>0.11442216893170096</v>
      </c>
      <c r="Y743">
        <f t="shared" si="35"/>
        <v>0.24722993055117909</v>
      </c>
      <c r="Z743">
        <f t="shared" si="33"/>
        <v>0.36165209948288002</v>
      </c>
      <c r="AA743">
        <f>(Table135[[#This Row],[Survived]]-Z744)^2</f>
        <v>0.19285227870822921</v>
      </c>
    </row>
    <row r="744" spans="1:27" x14ac:dyDescent="0.35">
      <c r="A744">
        <v>1</v>
      </c>
      <c r="B744" t="s">
        <v>9</v>
      </c>
      <c r="C744">
        <v>1</v>
      </c>
      <c r="D744" t="s">
        <v>8</v>
      </c>
      <c r="F744" s="2">
        <v>30</v>
      </c>
      <c r="G744">
        <v>0</v>
      </c>
      <c r="H744">
        <v>0</v>
      </c>
      <c r="I744" s="3">
        <v>0</v>
      </c>
      <c r="J744" s="3">
        <v>1.4913616938342726</v>
      </c>
      <c r="K744" s="5">
        <v>1</v>
      </c>
      <c r="L744">
        <v>0</v>
      </c>
      <c r="M744">
        <v>0</v>
      </c>
      <c r="N744">
        <v>1</v>
      </c>
      <c r="O744">
        <v>1</v>
      </c>
      <c r="P744">
        <v>1</v>
      </c>
      <c r="V744">
        <v>0.17817572815899968</v>
      </c>
      <c r="W744">
        <v>0.26097376655576054</v>
      </c>
      <c r="X744">
        <f t="shared" si="34"/>
        <v>0.17817572815899968</v>
      </c>
      <c r="Y744">
        <f t="shared" si="35"/>
        <v>0.26097376655576054</v>
      </c>
      <c r="Z744">
        <f t="shared" si="33"/>
        <v>0.43914949471476022</v>
      </c>
      <c r="AA744">
        <f>(Table135[[#This Row],[Survived]]-Z745)^2</f>
        <v>0.32175674226447476</v>
      </c>
    </row>
    <row r="745" spans="1:27" x14ac:dyDescent="0.35">
      <c r="A745">
        <v>0</v>
      </c>
      <c r="B745" t="s">
        <v>9</v>
      </c>
      <c r="C745">
        <v>1</v>
      </c>
      <c r="D745" t="s">
        <v>8</v>
      </c>
      <c r="E745">
        <v>36</v>
      </c>
      <c r="F745" s="2">
        <v>78.849999999999994</v>
      </c>
      <c r="G745">
        <v>1</v>
      </c>
      <c r="H745">
        <v>0</v>
      </c>
      <c r="I745" s="3">
        <v>0.45</v>
      </c>
      <c r="J745" s="3">
        <v>1.9022749204745018</v>
      </c>
      <c r="K745" s="5">
        <v>1</v>
      </c>
      <c r="L745">
        <v>0</v>
      </c>
      <c r="M745">
        <v>1</v>
      </c>
      <c r="N745">
        <v>0</v>
      </c>
      <c r="O745">
        <v>1</v>
      </c>
      <c r="P745">
        <v>1</v>
      </c>
      <c r="V745">
        <v>0.1820315328508999</v>
      </c>
      <c r="W745">
        <v>0.25073241199703666</v>
      </c>
      <c r="X745">
        <f t="shared" si="34"/>
        <v>0.1820315328508999</v>
      </c>
      <c r="Y745">
        <f t="shared" si="35"/>
        <v>0.25073241199703666</v>
      </c>
      <c r="Z745">
        <f t="shared" si="33"/>
        <v>0.43276394484793657</v>
      </c>
      <c r="AA745">
        <f>(Table135[[#This Row],[Survived]]-Z746)^2</f>
        <v>0.172293225362777</v>
      </c>
    </row>
    <row r="746" spans="1:27" x14ac:dyDescent="0.35">
      <c r="A746">
        <v>1</v>
      </c>
      <c r="B746" t="s">
        <v>11</v>
      </c>
      <c r="C746">
        <v>1</v>
      </c>
      <c r="D746" t="s">
        <v>10</v>
      </c>
      <c r="E746">
        <v>21</v>
      </c>
      <c r="F746" s="2">
        <v>262.375</v>
      </c>
      <c r="G746">
        <v>2</v>
      </c>
      <c r="H746">
        <v>2</v>
      </c>
      <c r="I746" s="3">
        <v>0.26250000000000001</v>
      </c>
      <c r="J746" s="3">
        <v>2.4205745486161567</v>
      </c>
      <c r="K746" s="5">
        <v>1</v>
      </c>
      <c r="L746">
        <v>0</v>
      </c>
      <c r="M746">
        <v>1</v>
      </c>
      <c r="N746">
        <v>0</v>
      </c>
      <c r="O746">
        <v>0</v>
      </c>
      <c r="P746">
        <v>1</v>
      </c>
      <c r="V746">
        <v>0.18425478797624267</v>
      </c>
      <c r="W746">
        <v>0.23082740311701178</v>
      </c>
      <c r="X746">
        <f t="shared" si="34"/>
        <v>0.18425478797624267</v>
      </c>
      <c r="Y746">
        <f t="shared" si="35"/>
        <v>0.23082740311701178</v>
      </c>
      <c r="Z746">
        <f t="shared" si="33"/>
        <v>0.41508219109325445</v>
      </c>
      <c r="AA746">
        <f>(Table135[[#This Row],[Survived]]-Z747)^2</f>
        <v>0.40088283618905268</v>
      </c>
    </row>
    <row r="747" spans="1:27" x14ac:dyDescent="0.35">
      <c r="A747">
        <v>0</v>
      </c>
      <c r="B747" t="s">
        <v>9</v>
      </c>
      <c r="C747">
        <v>3</v>
      </c>
      <c r="D747" t="s">
        <v>8</v>
      </c>
      <c r="E747">
        <v>24</v>
      </c>
      <c r="F747" s="2">
        <v>16.100000000000001</v>
      </c>
      <c r="G747">
        <v>1</v>
      </c>
      <c r="H747">
        <v>0</v>
      </c>
      <c r="I747" s="3">
        <v>0.3</v>
      </c>
      <c r="J747" s="3">
        <v>1.2329961103921538</v>
      </c>
      <c r="K747" s="5">
        <v>0</v>
      </c>
      <c r="L747">
        <v>0</v>
      </c>
      <c r="M747">
        <v>1</v>
      </c>
      <c r="N747">
        <v>0</v>
      </c>
      <c r="O747">
        <v>1</v>
      </c>
      <c r="P747">
        <v>1</v>
      </c>
      <c r="V747">
        <v>0.11827797362360119</v>
      </c>
      <c r="W747">
        <v>0.24856893573476521</v>
      </c>
      <c r="X747">
        <f t="shared" si="34"/>
        <v>0.11827797362360119</v>
      </c>
      <c r="Y747">
        <f t="shared" si="35"/>
        <v>0.24856893573476521</v>
      </c>
      <c r="Z747">
        <f t="shared" si="33"/>
        <v>0.36684690935836639</v>
      </c>
      <c r="AA747">
        <f>(Table135[[#This Row],[Survived]]-Z748)^2</f>
        <v>0.13079224106037496</v>
      </c>
    </row>
    <row r="748" spans="1:27" x14ac:dyDescent="0.35">
      <c r="A748">
        <v>1</v>
      </c>
      <c r="B748" t="s">
        <v>9</v>
      </c>
      <c r="C748">
        <v>3</v>
      </c>
      <c r="D748" t="s">
        <v>8</v>
      </c>
      <c r="E748">
        <v>31</v>
      </c>
      <c r="F748" s="2">
        <v>7.9249999999999998</v>
      </c>
      <c r="G748">
        <v>0</v>
      </c>
      <c r="H748">
        <v>0</v>
      </c>
      <c r="I748" s="3">
        <v>0.38750000000000001</v>
      </c>
      <c r="J748" s="3">
        <v>0.95060822478423079</v>
      </c>
      <c r="K748" s="5">
        <v>0</v>
      </c>
      <c r="L748">
        <v>0</v>
      </c>
      <c r="M748">
        <v>1</v>
      </c>
      <c r="N748">
        <v>0</v>
      </c>
      <c r="O748">
        <v>1</v>
      </c>
      <c r="P748">
        <v>1</v>
      </c>
      <c r="V748">
        <v>0.11442216893170096</v>
      </c>
      <c r="W748">
        <v>0.24722993055117909</v>
      </c>
      <c r="X748">
        <f t="shared" si="34"/>
        <v>0.11442216893170096</v>
      </c>
      <c r="Y748">
        <f t="shared" si="35"/>
        <v>0.24722993055117909</v>
      </c>
      <c r="Z748">
        <f t="shared" si="33"/>
        <v>0.36165209948288002</v>
      </c>
      <c r="AA748">
        <f>(Table135[[#This Row],[Survived]]-Z749)^2</f>
        <v>0.29523866819068617</v>
      </c>
    </row>
    <row r="749" spans="1:27" x14ac:dyDescent="0.35">
      <c r="A749">
        <v>0</v>
      </c>
      <c r="B749" t="s">
        <v>9</v>
      </c>
      <c r="C749">
        <v>1</v>
      </c>
      <c r="D749" t="s">
        <v>8</v>
      </c>
      <c r="E749">
        <v>70</v>
      </c>
      <c r="F749" s="2">
        <v>71</v>
      </c>
      <c r="G749">
        <v>1</v>
      </c>
      <c r="H749">
        <v>1</v>
      </c>
      <c r="I749" s="3">
        <v>0.875</v>
      </c>
      <c r="J749" s="3">
        <v>1.8573324964312685</v>
      </c>
      <c r="K749" s="5">
        <v>1</v>
      </c>
      <c r="L749">
        <v>0</v>
      </c>
      <c r="M749">
        <v>1</v>
      </c>
      <c r="N749">
        <v>0</v>
      </c>
      <c r="O749">
        <v>1</v>
      </c>
      <c r="P749">
        <v>1</v>
      </c>
      <c r="V749">
        <v>0.1820315328508999</v>
      </c>
      <c r="W749">
        <v>0.2746097751318598</v>
      </c>
      <c r="X749">
        <f t="shared" si="34"/>
        <v>0.1820315328508999</v>
      </c>
      <c r="Y749">
        <f t="shared" si="35"/>
        <v>0.2746097751318598</v>
      </c>
      <c r="Z749">
        <f t="shared" si="33"/>
        <v>0.4566413079827597</v>
      </c>
      <c r="AA749">
        <f>(Table135[[#This Row],[Survived]]-Z750)^2</f>
        <v>0.15266545711533219</v>
      </c>
    </row>
    <row r="750" spans="1:27" x14ac:dyDescent="0.35">
      <c r="A750">
        <v>0</v>
      </c>
      <c r="B750" t="s">
        <v>9</v>
      </c>
      <c r="C750">
        <v>3</v>
      </c>
      <c r="D750" t="s">
        <v>8</v>
      </c>
      <c r="E750">
        <v>16</v>
      </c>
      <c r="F750" s="2">
        <v>20.25</v>
      </c>
      <c r="G750">
        <v>1</v>
      </c>
      <c r="H750">
        <v>1</v>
      </c>
      <c r="I750" s="3">
        <v>0.2</v>
      </c>
      <c r="J750" s="3">
        <v>1.3273589343863303</v>
      </c>
      <c r="K750" s="5">
        <v>0</v>
      </c>
      <c r="L750">
        <v>0</v>
      </c>
      <c r="M750">
        <v>1</v>
      </c>
      <c r="N750">
        <v>0</v>
      </c>
      <c r="O750">
        <v>1</v>
      </c>
      <c r="P750">
        <v>1</v>
      </c>
      <c r="V750">
        <v>0.11827797362360119</v>
      </c>
      <c r="W750">
        <v>0.27244629886958827</v>
      </c>
      <c r="X750">
        <f t="shared" si="34"/>
        <v>0.11827797362360119</v>
      </c>
      <c r="Y750">
        <f t="shared" si="35"/>
        <v>0.27244629886958827</v>
      </c>
      <c r="Z750">
        <f t="shared" si="33"/>
        <v>0.39072427249318947</v>
      </c>
      <c r="AA750">
        <f>(Table135[[#This Row],[Survived]]-Z751)^2</f>
        <v>3.8987627610469165E-2</v>
      </c>
    </row>
    <row r="751" spans="1:27" x14ac:dyDescent="0.35">
      <c r="A751">
        <v>1</v>
      </c>
      <c r="B751" t="s">
        <v>9</v>
      </c>
      <c r="C751">
        <v>2</v>
      </c>
      <c r="D751" t="s">
        <v>10</v>
      </c>
      <c r="E751">
        <v>30</v>
      </c>
      <c r="F751" s="2">
        <v>13</v>
      </c>
      <c r="G751">
        <v>0</v>
      </c>
      <c r="H751">
        <v>0</v>
      </c>
      <c r="I751" s="3">
        <v>0.375</v>
      </c>
      <c r="J751" s="3">
        <v>1.146128035678238</v>
      </c>
      <c r="K751" s="5">
        <v>0</v>
      </c>
      <c r="L751">
        <v>1</v>
      </c>
      <c r="M751">
        <v>0</v>
      </c>
      <c r="N751">
        <v>0</v>
      </c>
      <c r="O751">
        <v>0</v>
      </c>
      <c r="P751">
        <v>1</v>
      </c>
      <c r="V751">
        <v>0.11278961936514349</v>
      </c>
      <c r="W751">
        <v>8.4663229716527538E-2</v>
      </c>
      <c r="X751">
        <f t="shared" si="34"/>
        <v>0.11278961936514349</v>
      </c>
      <c r="Y751">
        <f t="shared" si="35"/>
        <v>8.4663229716527538E-2</v>
      </c>
      <c r="Z751">
        <f t="shared" si="33"/>
        <v>0.19745284908167104</v>
      </c>
      <c r="AA751">
        <f>(Table135[[#This Row],[Survived]]-Z752)^2</f>
        <v>0.32175674226447476</v>
      </c>
    </row>
    <row r="752" spans="1:27" x14ac:dyDescent="0.35">
      <c r="A752">
        <v>0</v>
      </c>
      <c r="B752" t="s">
        <v>9</v>
      </c>
      <c r="C752">
        <v>1</v>
      </c>
      <c r="D752" t="s">
        <v>8</v>
      </c>
      <c r="E752">
        <v>19</v>
      </c>
      <c r="F752" s="2">
        <v>53.1</v>
      </c>
      <c r="G752">
        <v>1</v>
      </c>
      <c r="H752">
        <v>0</v>
      </c>
      <c r="I752" s="3">
        <v>0.23749999999999999</v>
      </c>
      <c r="J752" s="3">
        <v>1.7331972651065695</v>
      </c>
      <c r="K752" s="5">
        <v>1</v>
      </c>
      <c r="L752">
        <v>0</v>
      </c>
      <c r="M752">
        <v>1</v>
      </c>
      <c r="N752">
        <v>0</v>
      </c>
      <c r="O752">
        <v>1</v>
      </c>
      <c r="P752">
        <v>1</v>
      </c>
      <c r="V752">
        <v>0.1820315328508999</v>
      </c>
      <c r="W752">
        <v>0.25073241199703666</v>
      </c>
      <c r="X752">
        <f t="shared" si="34"/>
        <v>0.1820315328508999</v>
      </c>
      <c r="Y752">
        <f t="shared" si="35"/>
        <v>0.25073241199703666</v>
      </c>
      <c r="Z752">
        <f t="shared" si="33"/>
        <v>0.43276394484793657</v>
      </c>
      <c r="AA752">
        <f>(Table135[[#This Row],[Survived]]-Z753)^2</f>
        <v>0.13079224106037496</v>
      </c>
    </row>
    <row r="753" spans="1:27" x14ac:dyDescent="0.35">
      <c r="A753">
        <v>0</v>
      </c>
      <c r="B753" t="s">
        <v>12</v>
      </c>
      <c r="C753">
        <v>3</v>
      </c>
      <c r="D753" t="s">
        <v>8</v>
      </c>
      <c r="E753">
        <v>31</v>
      </c>
      <c r="F753" s="2">
        <v>7.75</v>
      </c>
      <c r="G753">
        <v>0</v>
      </c>
      <c r="H753">
        <v>0</v>
      </c>
      <c r="I753" s="3">
        <v>0.38750000000000001</v>
      </c>
      <c r="J753" s="3">
        <v>0.94200805302231327</v>
      </c>
      <c r="K753" s="5">
        <v>0</v>
      </c>
      <c r="L753">
        <v>0</v>
      </c>
      <c r="M753">
        <v>1</v>
      </c>
      <c r="N753">
        <v>0</v>
      </c>
      <c r="O753">
        <v>1</v>
      </c>
      <c r="P753">
        <v>1</v>
      </c>
      <c r="V753">
        <v>0.11442216893170096</v>
      </c>
      <c r="W753">
        <v>0.24722993055117909</v>
      </c>
      <c r="X753">
        <f t="shared" si="34"/>
        <v>0.11442216893170096</v>
      </c>
      <c r="Y753">
        <f t="shared" si="35"/>
        <v>0.24722993055117909</v>
      </c>
      <c r="Z753">
        <f t="shared" si="33"/>
        <v>0.36165209948288002</v>
      </c>
      <c r="AA753">
        <f>(Table135[[#This Row],[Survived]]-Z754)^2</f>
        <v>0.10245951750552255</v>
      </c>
    </row>
    <row r="754" spans="1:27" x14ac:dyDescent="0.35">
      <c r="A754">
        <v>1</v>
      </c>
      <c r="B754" t="s">
        <v>9</v>
      </c>
      <c r="C754">
        <v>2</v>
      </c>
      <c r="D754" t="s">
        <v>10</v>
      </c>
      <c r="E754">
        <v>4</v>
      </c>
      <c r="F754" s="2">
        <v>23</v>
      </c>
      <c r="G754">
        <v>1</v>
      </c>
      <c r="H754">
        <v>1</v>
      </c>
      <c r="I754" s="3">
        <v>0.05</v>
      </c>
      <c r="J754" s="3">
        <v>1.3802112417116059</v>
      </c>
      <c r="K754" s="5">
        <v>0</v>
      </c>
      <c r="L754">
        <v>1</v>
      </c>
      <c r="M754">
        <v>1</v>
      </c>
      <c r="N754">
        <v>0</v>
      </c>
      <c r="O754">
        <v>0</v>
      </c>
      <c r="P754">
        <v>1</v>
      </c>
      <c r="V754">
        <v>0.11664542405704373</v>
      </c>
      <c r="W754">
        <v>0.20344755853633112</v>
      </c>
      <c r="X754">
        <f t="shared" si="34"/>
        <v>0.11664542405704373</v>
      </c>
      <c r="Y754">
        <f t="shared" si="35"/>
        <v>0.20344755853633112</v>
      </c>
      <c r="Z754">
        <f t="shared" si="33"/>
        <v>0.32009298259337482</v>
      </c>
      <c r="AA754">
        <f>(Table135[[#This Row],[Survived]]-Z755)^2</f>
        <v>0.37757404131088868</v>
      </c>
    </row>
    <row r="755" spans="1:27" x14ac:dyDescent="0.35">
      <c r="A755">
        <v>1</v>
      </c>
      <c r="B755" t="s">
        <v>9</v>
      </c>
      <c r="C755">
        <v>3</v>
      </c>
      <c r="D755" t="s">
        <v>8</v>
      </c>
      <c r="E755">
        <v>6</v>
      </c>
      <c r="F755" s="2">
        <v>12.475</v>
      </c>
      <c r="G755">
        <v>0</v>
      </c>
      <c r="H755">
        <v>1</v>
      </c>
      <c r="I755" s="3">
        <v>7.4999999999999997E-2</v>
      </c>
      <c r="J755" s="3">
        <v>1.1295287738587763</v>
      </c>
      <c r="K755" s="5">
        <v>0</v>
      </c>
      <c r="L755">
        <v>0</v>
      </c>
      <c r="M755">
        <v>1</v>
      </c>
      <c r="N755">
        <v>0</v>
      </c>
      <c r="O755">
        <v>1</v>
      </c>
      <c r="P755">
        <v>1</v>
      </c>
      <c r="V755">
        <v>0.11442216893170096</v>
      </c>
      <c r="W755">
        <v>0.27110729368600217</v>
      </c>
      <c r="X755">
        <f t="shared" si="34"/>
        <v>0.11442216893170096</v>
      </c>
      <c r="Y755">
        <f t="shared" si="35"/>
        <v>0.27110729368600217</v>
      </c>
      <c r="Z755">
        <f t="shared" si="33"/>
        <v>0.38552946261770316</v>
      </c>
      <c r="AA755">
        <f>(Table135[[#This Row],[Survived]]-Z756)^2</f>
        <v>0.40748804209461492</v>
      </c>
    </row>
    <row r="756" spans="1:27" x14ac:dyDescent="0.35">
      <c r="A756">
        <v>0</v>
      </c>
      <c r="B756" t="s">
        <v>9</v>
      </c>
      <c r="C756">
        <v>3</v>
      </c>
      <c r="D756" t="s">
        <v>8</v>
      </c>
      <c r="E756">
        <v>33</v>
      </c>
      <c r="F756" s="2">
        <v>9.5</v>
      </c>
      <c r="G756">
        <v>0</v>
      </c>
      <c r="H756">
        <v>0</v>
      </c>
      <c r="I756" s="3">
        <v>0.41249999999999998</v>
      </c>
      <c r="J756" s="3">
        <v>1.0211892990699381</v>
      </c>
      <c r="K756" s="5">
        <v>0</v>
      </c>
      <c r="L756">
        <v>0</v>
      </c>
      <c r="M756">
        <v>1</v>
      </c>
      <c r="N756">
        <v>0</v>
      </c>
      <c r="O756">
        <v>1</v>
      </c>
      <c r="P756">
        <v>1</v>
      </c>
      <c r="V756">
        <v>0.11442216893170096</v>
      </c>
      <c r="W756">
        <v>0.24722993055117909</v>
      </c>
      <c r="X756">
        <f t="shared" si="34"/>
        <v>0.11442216893170096</v>
      </c>
      <c r="Y756">
        <f t="shared" si="35"/>
        <v>0.24722993055117909</v>
      </c>
      <c r="Z756">
        <f t="shared" si="33"/>
        <v>0.36165209948288002</v>
      </c>
      <c r="AA756">
        <f>(Table135[[#This Row],[Survived]]-Z757)^2</f>
        <v>0.13079224106037496</v>
      </c>
    </row>
    <row r="757" spans="1:27" x14ac:dyDescent="0.35">
      <c r="A757">
        <v>0</v>
      </c>
      <c r="B757" t="s">
        <v>9</v>
      </c>
      <c r="C757">
        <v>3</v>
      </c>
      <c r="D757" t="s">
        <v>8</v>
      </c>
      <c r="E757">
        <v>23</v>
      </c>
      <c r="F757" s="2">
        <v>7.8958000000000004</v>
      </c>
      <c r="G757">
        <v>0</v>
      </c>
      <c r="H757">
        <v>0</v>
      </c>
      <c r="I757" s="3">
        <v>0.28749999999999998</v>
      </c>
      <c r="J757" s="3">
        <v>0.94918501031343461</v>
      </c>
      <c r="K757" s="5">
        <v>0</v>
      </c>
      <c r="L757">
        <v>0</v>
      </c>
      <c r="M757">
        <v>1</v>
      </c>
      <c r="N757">
        <v>0</v>
      </c>
      <c r="O757">
        <v>1</v>
      </c>
      <c r="P757">
        <v>1</v>
      </c>
      <c r="V757">
        <v>0.11442216893170096</v>
      </c>
      <c r="W757">
        <v>0.24722993055117909</v>
      </c>
      <c r="X757">
        <f t="shared" si="34"/>
        <v>0.11442216893170096</v>
      </c>
      <c r="Y757">
        <f t="shared" si="35"/>
        <v>0.24722993055117909</v>
      </c>
      <c r="Z757">
        <f t="shared" si="33"/>
        <v>0.36165209948288002</v>
      </c>
      <c r="AA757">
        <f>(Table135[[#This Row],[Survived]]-Z758)^2</f>
        <v>0.11831559874037603</v>
      </c>
    </row>
    <row r="758" spans="1:27" x14ac:dyDescent="0.35">
      <c r="A758">
        <v>1</v>
      </c>
      <c r="B758" t="s">
        <v>9</v>
      </c>
      <c r="C758">
        <v>2</v>
      </c>
      <c r="D758" t="s">
        <v>10</v>
      </c>
      <c r="E758">
        <v>48</v>
      </c>
      <c r="F758" s="2">
        <v>65</v>
      </c>
      <c r="G758">
        <v>1</v>
      </c>
      <c r="H758">
        <v>2</v>
      </c>
      <c r="I758" s="3">
        <v>0.6</v>
      </c>
      <c r="J758" s="3">
        <v>1.8195439355418688</v>
      </c>
      <c r="K758" s="5">
        <v>0</v>
      </c>
      <c r="L758">
        <v>1</v>
      </c>
      <c r="M758">
        <v>1</v>
      </c>
      <c r="N758">
        <v>0</v>
      </c>
      <c r="O758">
        <v>0</v>
      </c>
      <c r="P758">
        <v>1</v>
      </c>
      <c r="V758">
        <v>0.11664542405704373</v>
      </c>
      <c r="W758">
        <v>0.2273249216711542</v>
      </c>
      <c r="X758">
        <f t="shared" si="34"/>
        <v>0.11664542405704373</v>
      </c>
      <c r="Y758">
        <f t="shared" si="35"/>
        <v>0.2273249216711542</v>
      </c>
      <c r="Z758">
        <f t="shared" si="33"/>
        <v>0.34397034572819796</v>
      </c>
      <c r="AA758">
        <f>(Table135[[#This Row],[Survived]]-Z759)^2</f>
        <v>0.3712169121289533</v>
      </c>
    </row>
    <row r="759" spans="1:27" x14ac:dyDescent="0.35">
      <c r="A759">
        <v>1</v>
      </c>
      <c r="B759" t="s">
        <v>9</v>
      </c>
      <c r="C759">
        <v>2</v>
      </c>
      <c r="D759" t="s">
        <v>8</v>
      </c>
      <c r="E759">
        <v>0.67</v>
      </c>
      <c r="F759" s="2">
        <v>14.5</v>
      </c>
      <c r="G759">
        <v>1</v>
      </c>
      <c r="H759">
        <v>1</v>
      </c>
      <c r="I759" s="3">
        <v>8.3750000000000005E-3</v>
      </c>
      <c r="J759" s="3">
        <v>1.1903316981702914</v>
      </c>
      <c r="K759" s="5">
        <v>0</v>
      </c>
      <c r="L759">
        <v>1</v>
      </c>
      <c r="M759">
        <v>1</v>
      </c>
      <c r="N759">
        <v>0</v>
      </c>
      <c r="O759">
        <v>1</v>
      </c>
      <c r="P759">
        <v>1</v>
      </c>
      <c r="V759">
        <v>0.11827797362360119</v>
      </c>
      <c r="W759">
        <v>0.27244629886958827</v>
      </c>
      <c r="X759">
        <f t="shared" si="34"/>
        <v>0.11827797362360119</v>
      </c>
      <c r="Y759">
        <f t="shared" si="35"/>
        <v>0.27244629886958827</v>
      </c>
      <c r="Z759">
        <f t="shared" si="33"/>
        <v>0.39072427249318947</v>
      </c>
      <c r="AA759">
        <f>(Table135[[#This Row],[Survived]]-Z760)^2</f>
        <v>0.40748804209461492</v>
      </c>
    </row>
    <row r="760" spans="1:27" x14ac:dyDescent="0.35">
      <c r="A760">
        <v>0</v>
      </c>
      <c r="B760" t="s">
        <v>9</v>
      </c>
      <c r="C760">
        <v>3</v>
      </c>
      <c r="D760" t="s">
        <v>8</v>
      </c>
      <c r="E760">
        <v>28</v>
      </c>
      <c r="F760" s="2">
        <v>7.7957999999999998</v>
      </c>
      <c r="G760">
        <v>0</v>
      </c>
      <c r="H760">
        <v>0</v>
      </c>
      <c r="I760" s="3">
        <v>0.35</v>
      </c>
      <c r="J760" s="3">
        <v>0.94427534575879857</v>
      </c>
      <c r="K760" s="5">
        <v>0</v>
      </c>
      <c r="L760">
        <v>0</v>
      </c>
      <c r="M760">
        <v>1</v>
      </c>
      <c r="N760">
        <v>0</v>
      </c>
      <c r="O760">
        <v>1</v>
      </c>
      <c r="P760">
        <v>1</v>
      </c>
      <c r="V760">
        <v>0.11442216893170096</v>
      </c>
      <c r="W760">
        <v>0.24722993055117909</v>
      </c>
      <c r="X760">
        <f t="shared" si="34"/>
        <v>0.11442216893170096</v>
      </c>
      <c r="Y760">
        <f t="shared" si="35"/>
        <v>0.24722993055117909</v>
      </c>
      <c r="Z760">
        <f t="shared" si="33"/>
        <v>0.36165209948288002</v>
      </c>
      <c r="AA760">
        <f>(Table135[[#This Row],[Survived]]-Z761)^2</f>
        <v>0.13079224106037496</v>
      </c>
    </row>
    <row r="761" spans="1:27" x14ac:dyDescent="0.35">
      <c r="A761">
        <v>0</v>
      </c>
      <c r="B761" t="s">
        <v>9</v>
      </c>
      <c r="C761">
        <v>2</v>
      </c>
      <c r="D761" t="s">
        <v>8</v>
      </c>
      <c r="E761">
        <v>18</v>
      </c>
      <c r="F761" s="2">
        <v>11.5</v>
      </c>
      <c r="G761">
        <v>0</v>
      </c>
      <c r="H761">
        <v>0</v>
      </c>
      <c r="I761" s="3">
        <v>0.22500000000000001</v>
      </c>
      <c r="J761" s="3">
        <v>1.0969100130080565</v>
      </c>
      <c r="K761" s="5">
        <v>0</v>
      </c>
      <c r="L761">
        <v>1</v>
      </c>
      <c r="M761">
        <v>1</v>
      </c>
      <c r="N761">
        <v>0</v>
      </c>
      <c r="O761">
        <v>1</v>
      </c>
      <c r="P761">
        <v>1</v>
      </c>
      <c r="V761">
        <v>0.11442216893170096</v>
      </c>
      <c r="W761">
        <v>0.24722993055117909</v>
      </c>
      <c r="X761">
        <f t="shared" si="34"/>
        <v>0.11442216893170096</v>
      </c>
      <c r="Y761">
        <f t="shared" si="35"/>
        <v>0.24722993055117909</v>
      </c>
      <c r="Z761">
        <f t="shared" si="33"/>
        <v>0.36165209948288002</v>
      </c>
      <c r="AA761">
        <f>(Table135[[#This Row],[Survived]]-Z762)^2</f>
        <v>0.13079224106037496</v>
      </c>
    </row>
    <row r="762" spans="1:27" x14ac:dyDescent="0.35">
      <c r="A762">
        <v>0</v>
      </c>
      <c r="B762" t="s">
        <v>9</v>
      </c>
      <c r="C762">
        <v>3</v>
      </c>
      <c r="D762" t="s">
        <v>8</v>
      </c>
      <c r="E762">
        <v>34</v>
      </c>
      <c r="F762" s="2">
        <v>8.0500000000000007</v>
      </c>
      <c r="G762">
        <v>0</v>
      </c>
      <c r="H762">
        <v>0</v>
      </c>
      <c r="I762" s="3">
        <v>0.42499999999999999</v>
      </c>
      <c r="J762" s="3">
        <v>0.9566485792052033</v>
      </c>
      <c r="K762" s="5">
        <v>0</v>
      </c>
      <c r="L762">
        <v>0</v>
      </c>
      <c r="M762">
        <v>1</v>
      </c>
      <c r="N762">
        <v>0</v>
      </c>
      <c r="O762">
        <v>1</v>
      </c>
      <c r="P762">
        <v>1</v>
      </c>
      <c r="V762">
        <v>0.11442216893170096</v>
      </c>
      <c r="W762">
        <v>0.24722993055117909</v>
      </c>
      <c r="X762">
        <f t="shared" si="34"/>
        <v>0.11442216893170096</v>
      </c>
      <c r="Y762">
        <f t="shared" si="35"/>
        <v>0.24722993055117909</v>
      </c>
      <c r="Z762">
        <f t="shared" si="33"/>
        <v>0.36165209948288002</v>
      </c>
      <c r="AA762">
        <f>(Table135[[#This Row],[Survived]]-Z763)^2</f>
        <v>0.1274046252450968</v>
      </c>
    </row>
    <row r="763" spans="1:27" x14ac:dyDescent="0.35">
      <c r="A763">
        <v>1</v>
      </c>
      <c r="B763" t="s">
        <v>9</v>
      </c>
      <c r="C763">
        <v>1</v>
      </c>
      <c r="D763" t="s">
        <v>10</v>
      </c>
      <c r="E763">
        <v>33</v>
      </c>
      <c r="F763" s="2">
        <v>86.5</v>
      </c>
      <c r="G763">
        <v>0</v>
      </c>
      <c r="H763">
        <v>0</v>
      </c>
      <c r="I763" s="3">
        <v>0.41249999999999998</v>
      </c>
      <c r="J763" s="3">
        <v>1.9420080530223132</v>
      </c>
      <c r="K763" s="5">
        <v>1</v>
      </c>
      <c r="L763">
        <v>0</v>
      </c>
      <c r="M763">
        <v>1</v>
      </c>
      <c r="N763">
        <v>0</v>
      </c>
      <c r="O763">
        <v>0</v>
      </c>
      <c r="P763">
        <v>1</v>
      </c>
      <c r="V763">
        <v>0.1765431785924422</v>
      </c>
      <c r="W763">
        <v>0.18039466648019337</v>
      </c>
      <c r="X763">
        <f t="shared" si="34"/>
        <v>0.1765431785924422</v>
      </c>
      <c r="Y763">
        <f t="shared" si="35"/>
        <v>0.18039466648019337</v>
      </c>
      <c r="Z763">
        <f t="shared" si="33"/>
        <v>0.3569378450726356</v>
      </c>
      <c r="AA763">
        <f>(Table135[[#This Row],[Survived]]-Z764)^2</f>
        <v>0.39283755016890298</v>
      </c>
    </row>
    <row r="764" spans="1:27" x14ac:dyDescent="0.35">
      <c r="A764">
        <v>0</v>
      </c>
      <c r="B764" t="s">
        <v>9</v>
      </c>
      <c r="C764">
        <v>3</v>
      </c>
      <c r="D764" t="s">
        <v>8</v>
      </c>
      <c r="F764" s="2">
        <v>14.5</v>
      </c>
      <c r="G764">
        <v>0</v>
      </c>
      <c r="H764">
        <v>0</v>
      </c>
      <c r="I764" s="3">
        <v>0</v>
      </c>
      <c r="J764" s="3">
        <v>1.1903316981702914</v>
      </c>
      <c r="K764" s="5">
        <v>0</v>
      </c>
      <c r="L764">
        <v>0</v>
      </c>
      <c r="M764">
        <v>0</v>
      </c>
      <c r="N764">
        <v>1</v>
      </c>
      <c r="O764">
        <v>1</v>
      </c>
      <c r="P764">
        <v>1</v>
      </c>
      <c r="V764">
        <v>0.11442216893170096</v>
      </c>
      <c r="W764">
        <v>0.25881029029348912</v>
      </c>
      <c r="X764">
        <f t="shared" si="34"/>
        <v>0.11442216893170096</v>
      </c>
      <c r="Y764">
        <f t="shared" si="35"/>
        <v>0.25881029029348912</v>
      </c>
      <c r="Z764">
        <f t="shared" si="33"/>
        <v>0.37323245922519011</v>
      </c>
      <c r="AA764">
        <f>(Table135[[#This Row],[Survived]]-Z765)^2</f>
        <v>0.13079224106037496</v>
      </c>
    </row>
    <row r="765" spans="1:27" x14ac:dyDescent="0.35">
      <c r="A765">
        <v>0</v>
      </c>
      <c r="B765" t="s">
        <v>9</v>
      </c>
      <c r="C765">
        <v>3</v>
      </c>
      <c r="D765" t="s">
        <v>8</v>
      </c>
      <c r="E765">
        <v>41</v>
      </c>
      <c r="F765" s="2">
        <v>7.125</v>
      </c>
      <c r="G765">
        <v>0</v>
      </c>
      <c r="H765">
        <v>0</v>
      </c>
      <c r="I765" s="3">
        <v>0.51249999999999996</v>
      </c>
      <c r="J765" s="3">
        <v>0.90982336965091204</v>
      </c>
      <c r="K765" s="5">
        <v>0</v>
      </c>
      <c r="L765">
        <v>0</v>
      </c>
      <c r="M765">
        <v>1</v>
      </c>
      <c r="N765">
        <v>0</v>
      </c>
      <c r="O765">
        <v>1</v>
      </c>
      <c r="P765">
        <v>1</v>
      </c>
      <c r="V765">
        <v>0.11442216893170096</v>
      </c>
      <c r="W765">
        <v>0.24722993055117909</v>
      </c>
      <c r="X765">
        <f t="shared" si="34"/>
        <v>0.11442216893170096</v>
      </c>
      <c r="Y765">
        <f t="shared" si="35"/>
        <v>0.24722993055117909</v>
      </c>
      <c r="Z765">
        <f t="shared" si="33"/>
        <v>0.36165209948288002</v>
      </c>
      <c r="AA765">
        <f>(Table135[[#This Row],[Survived]]-Z766)^2</f>
        <v>0.13079224106037496</v>
      </c>
    </row>
    <row r="766" spans="1:27" x14ac:dyDescent="0.35">
      <c r="A766">
        <v>1</v>
      </c>
      <c r="B766" t="s">
        <v>11</v>
      </c>
      <c r="C766">
        <v>3</v>
      </c>
      <c r="D766" t="s">
        <v>8</v>
      </c>
      <c r="E766">
        <v>20</v>
      </c>
      <c r="F766" s="2">
        <v>7.2291999999999996</v>
      </c>
      <c r="G766">
        <v>0</v>
      </c>
      <c r="H766">
        <v>0</v>
      </c>
      <c r="I766" s="3">
        <v>0.25</v>
      </c>
      <c r="J766" s="3">
        <v>0.91535761741483168</v>
      </c>
      <c r="K766" s="5">
        <v>0</v>
      </c>
      <c r="L766">
        <v>0</v>
      </c>
      <c r="M766">
        <v>1</v>
      </c>
      <c r="N766">
        <v>0</v>
      </c>
      <c r="O766">
        <v>1</v>
      </c>
      <c r="P766">
        <v>1</v>
      </c>
      <c r="V766">
        <v>0.11442216893170096</v>
      </c>
      <c r="W766">
        <v>0.24722993055117909</v>
      </c>
      <c r="X766">
        <f t="shared" si="34"/>
        <v>0.11442216893170096</v>
      </c>
      <c r="Y766">
        <f t="shared" si="35"/>
        <v>0.24722993055117909</v>
      </c>
      <c r="Z766">
        <f t="shared" si="33"/>
        <v>0.36165209948288002</v>
      </c>
      <c r="AA766">
        <f>(Table135[[#This Row],[Survived]]-Z767)^2</f>
        <v>0.34823290284602371</v>
      </c>
    </row>
    <row r="767" spans="1:27" x14ac:dyDescent="0.35">
      <c r="A767">
        <v>1</v>
      </c>
      <c r="B767" t="s">
        <v>9</v>
      </c>
      <c r="C767">
        <v>1</v>
      </c>
      <c r="D767" t="s">
        <v>10</v>
      </c>
      <c r="E767">
        <v>36</v>
      </c>
      <c r="F767" s="2">
        <v>120</v>
      </c>
      <c r="G767">
        <v>1</v>
      </c>
      <c r="H767">
        <v>2</v>
      </c>
      <c r="I767" s="3">
        <v>0.45</v>
      </c>
      <c r="J767" s="3">
        <v>2.0827853703164503</v>
      </c>
      <c r="K767" s="5">
        <v>1</v>
      </c>
      <c r="L767">
        <v>0</v>
      </c>
      <c r="M767">
        <v>1</v>
      </c>
      <c r="N767">
        <v>0</v>
      </c>
      <c r="O767">
        <v>0</v>
      </c>
      <c r="P767">
        <v>1</v>
      </c>
      <c r="V767">
        <v>0.18039898328434245</v>
      </c>
      <c r="W767">
        <v>0.22948839793342565</v>
      </c>
      <c r="X767">
        <f t="shared" si="34"/>
        <v>0.18039898328434245</v>
      </c>
      <c r="Y767">
        <f t="shared" si="35"/>
        <v>0.22948839793342565</v>
      </c>
      <c r="Z767">
        <f t="shared" si="33"/>
        <v>0.40988738121776813</v>
      </c>
      <c r="AA767">
        <f>(Table135[[#This Row],[Survived]]-Z768)^2</f>
        <v>0.39283755016890298</v>
      </c>
    </row>
    <row r="768" spans="1:27" x14ac:dyDescent="0.35">
      <c r="A768">
        <v>0</v>
      </c>
      <c r="B768" t="s">
        <v>9</v>
      </c>
      <c r="C768">
        <v>3</v>
      </c>
      <c r="D768" t="s">
        <v>8</v>
      </c>
      <c r="E768">
        <v>16</v>
      </c>
      <c r="F768" s="2">
        <v>7.7750000000000004</v>
      </c>
      <c r="G768">
        <v>0</v>
      </c>
      <c r="H768">
        <v>0</v>
      </c>
      <c r="I768" s="3">
        <v>0.2</v>
      </c>
      <c r="J768" s="3">
        <v>0.94324712513786169</v>
      </c>
      <c r="K768" s="5">
        <v>0</v>
      </c>
      <c r="L768">
        <v>0</v>
      </c>
      <c r="M768">
        <v>0</v>
      </c>
      <c r="N768">
        <v>1</v>
      </c>
      <c r="O768">
        <v>1</v>
      </c>
      <c r="P768">
        <v>1</v>
      </c>
      <c r="V768">
        <v>0.11442216893170096</v>
      </c>
      <c r="W768">
        <v>0.25881029029348912</v>
      </c>
      <c r="X768">
        <f t="shared" si="34"/>
        <v>0.11442216893170096</v>
      </c>
      <c r="Y768">
        <f t="shared" si="35"/>
        <v>0.25881029029348912</v>
      </c>
      <c r="Z768">
        <f t="shared" si="33"/>
        <v>0.37323245922519011</v>
      </c>
      <c r="AA768">
        <f>(Table135[[#This Row],[Survived]]-Z769)^2</f>
        <v>7.212699510326416E-2</v>
      </c>
    </row>
    <row r="769" spans="1:27" x14ac:dyDescent="0.35">
      <c r="A769">
        <v>1</v>
      </c>
      <c r="B769" t="s">
        <v>9</v>
      </c>
      <c r="C769">
        <v>1</v>
      </c>
      <c r="D769" t="s">
        <v>10</v>
      </c>
      <c r="E769">
        <v>51</v>
      </c>
      <c r="F769" s="2">
        <v>77.958299999999994</v>
      </c>
      <c r="G769">
        <v>1</v>
      </c>
      <c r="H769">
        <v>0</v>
      </c>
      <c r="I769" s="3">
        <v>0.63749999999999996</v>
      </c>
      <c r="J769" s="3">
        <v>1.8973977892491294</v>
      </c>
      <c r="K769" s="5">
        <v>1</v>
      </c>
      <c r="L769">
        <v>0</v>
      </c>
      <c r="M769">
        <v>0</v>
      </c>
      <c r="N769">
        <v>0</v>
      </c>
      <c r="O769">
        <v>0</v>
      </c>
      <c r="P769">
        <v>1</v>
      </c>
      <c r="V769">
        <v>0.18039898328434245</v>
      </c>
      <c r="W769">
        <v>8.8165711162385127E-2</v>
      </c>
      <c r="X769">
        <f t="shared" si="34"/>
        <v>0.18039898328434245</v>
      </c>
      <c r="Y769">
        <f t="shared" si="35"/>
        <v>8.8165711162385127E-2</v>
      </c>
      <c r="Z769">
        <f t="shared" si="33"/>
        <v>0.26856469444672759</v>
      </c>
      <c r="AA769">
        <f>(Table135[[#This Row],[Survived]]-Z770)^2</f>
        <v>0.44355443560593305</v>
      </c>
    </row>
    <row r="770" spans="1:27" x14ac:dyDescent="0.35">
      <c r="A770">
        <v>0</v>
      </c>
      <c r="B770" t="s">
        <v>11</v>
      </c>
      <c r="C770">
        <v>1</v>
      </c>
      <c r="D770" t="s">
        <v>8</v>
      </c>
      <c r="F770" s="2">
        <v>39.6</v>
      </c>
      <c r="G770">
        <v>0</v>
      </c>
      <c r="H770">
        <v>0</v>
      </c>
      <c r="I770" s="3">
        <v>0</v>
      </c>
      <c r="J770" s="3">
        <v>1.608526033577194</v>
      </c>
      <c r="K770" s="5">
        <v>1</v>
      </c>
      <c r="L770">
        <v>0</v>
      </c>
      <c r="M770">
        <v>0</v>
      </c>
      <c r="N770">
        <v>0</v>
      </c>
      <c r="O770">
        <v>1</v>
      </c>
      <c r="P770">
        <v>1</v>
      </c>
      <c r="V770">
        <v>0.17817572815899968</v>
      </c>
      <c r="W770">
        <v>0.15582544631205619</v>
      </c>
      <c r="X770">
        <f t="shared" si="34"/>
        <v>0.17817572815899968</v>
      </c>
      <c r="Y770">
        <f t="shared" si="35"/>
        <v>0.15582544631205619</v>
      </c>
      <c r="Z770">
        <f t="shared" si="33"/>
        <v>0.33400117447105587</v>
      </c>
      <c r="AA770">
        <f>(Table135[[#This Row],[Survived]]-Z771)^2</f>
        <v>8.4693111610382787E-2</v>
      </c>
    </row>
    <row r="771" spans="1:27" x14ac:dyDescent="0.35">
      <c r="A771">
        <v>0</v>
      </c>
      <c r="B771" t="s">
        <v>12</v>
      </c>
      <c r="C771">
        <v>3</v>
      </c>
      <c r="D771" t="s">
        <v>10</v>
      </c>
      <c r="E771">
        <v>30.5</v>
      </c>
      <c r="F771" s="2">
        <v>7.75</v>
      </c>
      <c r="G771">
        <v>0</v>
      </c>
      <c r="H771">
        <v>0</v>
      </c>
      <c r="I771" s="3">
        <v>0.38124999999999998</v>
      </c>
      <c r="J771" s="3">
        <v>0.94200805302231327</v>
      </c>
      <c r="K771" s="5">
        <v>0</v>
      </c>
      <c r="L771">
        <v>0</v>
      </c>
      <c r="M771">
        <v>1</v>
      </c>
      <c r="N771">
        <v>0</v>
      </c>
      <c r="O771">
        <v>0</v>
      </c>
      <c r="P771">
        <v>1</v>
      </c>
      <c r="V771">
        <v>0.11278961936514349</v>
      </c>
      <c r="W771">
        <v>0.17823119021792189</v>
      </c>
      <c r="X771">
        <f t="shared" si="34"/>
        <v>0.11278961936514349</v>
      </c>
      <c r="Y771">
        <f t="shared" si="35"/>
        <v>0.17823119021792189</v>
      </c>
      <c r="Z771">
        <f t="shared" si="33"/>
        <v>0.29102080958306537</v>
      </c>
      <c r="AA771">
        <f>(Table135[[#This Row],[Survived]]-Z772)^2</f>
        <v>0.13457665490578549</v>
      </c>
    </row>
    <row r="772" spans="1:27" x14ac:dyDescent="0.35">
      <c r="A772">
        <v>0</v>
      </c>
      <c r="B772" t="s">
        <v>12</v>
      </c>
      <c r="C772">
        <v>3</v>
      </c>
      <c r="D772" t="s">
        <v>8</v>
      </c>
      <c r="F772" s="2">
        <v>24.15</v>
      </c>
      <c r="G772">
        <v>1</v>
      </c>
      <c r="H772">
        <v>0</v>
      </c>
      <c r="I772" s="3">
        <v>0</v>
      </c>
      <c r="J772" s="3">
        <v>1.4005379893919461</v>
      </c>
      <c r="K772" s="5">
        <v>0</v>
      </c>
      <c r="L772">
        <v>0</v>
      </c>
      <c r="M772">
        <v>1</v>
      </c>
      <c r="N772">
        <v>0</v>
      </c>
      <c r="O772">
        <v>1</v>
      </c>
      <c r="P772">
        <v>1</v>
      </c>
      <c r="V772">
        <v>0.11827797362360119</v>
      </c>
      <c r="W772">
        <v>0.24856893573476521</v>
      </c>
      <c r="X772">
        <f t="shared" si="34"/>
        <v>0.11827797362360119</v>
      </c>
      <c r="Y772">
        <f t="shared" si="35"/>
        <v>0.24856893573476521</v>
      </c>
      <c r="Z772">
        <f t="shared" si="33"/>
        <v>0.36684690935836639</v>
      </c>
      <c r="AA772">
        <f>(Table135[[#This Row],[Survived]]-Z773)^2</f>
        <v>0.13079224106037496</v>
      </c>
    </row>
    <row r="773" spans="1:27" x14ac:dyDescent="0.35">
      <c r="A773">
        <v>0</v>
      </c>
      <c r="B773" t="s">
        <v>9</v>
      </c>
      <c r="C773">
        <v>3</v>
      </c>
      <c r="D773" t="s">
        <v>8</v>
      </c>
      <c r="E773">
        <v>32</v>
      </c>
      <c r="F773" s="2">
        <v>8.3625000000000007</v>
      </c>
      <c r="G773">
        <v>0</v>
      </c>
      <c r="H773">
        <v>0</v>
      </c>
      <c r="I773" s="3">
        <v>0.4</v>
      </c>
      <c r="J773" s="3">
        <v>0.97139183070752289</v>
      </c>
      <c r="K773" s="5">
        <v>0</v>
      </c>
      <c r="L773">
        <v>0</v>
      </c>
      <c r="M773">
        <v>1</v>
      </c>
      <c r="N773">
        <v>0</v>
      </c>
      <c r="O773">
        <v>1</v>
      </c>
      <c r="P773">
        <v>1</v>
      </c>
      <c r="V773">
        <v>0.11442216893170096</v>
      </c>
      <c r="W773">
        <v>0.24722993055117909</v>
      </c>
      <c r="X773">
        <f t="shared" si="34"/>
        <v>0.11442216893170096</v>
      </c>
      <c r="Y773">
        <f t="shared" si="35"/>
        <v>0.24722993055117909</v>
      </c>
      <c r="Z773">
        <f t="shared" ref="Z773:Z836" si="36">X773+Y773</f>
        <v>0.36165209948288002</v>
      </c>
      <c r="AA773">
        <f>(Table135[[#This Row],[Survived]]-Z774)^2</f>
        <v>0.13079224106037496</v>
      </c>
    </row>
    <row r="774" spans="1:27" x14ac:dyDescent="0.35">
      <c r="A774">
        <v>0</v>
      </c>
      <c r="B774" t="s">
        <v>9</v>
      </c>
      <c r="C774">
        <v>3</v>
      </c>
      <c r="D774" t="s">
        <v>8</v>
      </c>
      <c r="E774">
        <v>24</v>
      </c>
      <c r="F774" s="2">
        <v>9.5</v>
      </c>
      <c r="G774">
        <v>0</v>
      </c>
      <c r="H774">
        <v>0</v>
      </c>
      <c r="I774" s="3">
        <v>0.3</v>
      </c>
      <c r="J774" s="3">
        <v>1.0211892990699381</v>
      </c>
      <c r="K774" s="5">
        <v>0</v>
      </c>
      <c r="L774">
        <v>0</v>
      </c>
      <c r="M774">
        <v>1</v>
      </c>
      <c r="N774">
        <v>0</v>
      </c>
      <c r="O774">
        <v>1</v>
      </c>
      <c r="P774">
        <v>1</v>
      </c>
      <c r="V774">
        <v>0.11442216893170096</v>
      </c>
      <c r="W774">
        <v>0.24722993055117909</v>
      </c>
      <c r="X774">
        <f t="shared" ref="X774:X837" si="37">IF(V774&lt;0,0,V774)</f>
        <v>0.11442216893170096</v>
      </c>
      <c r="Y774">
        <f t="shared" ref="Y774:Y837" si="38">IF(W774&lt;0,0,W774)</f>
        <v>0.24722993055117909</v>
      </c>
      <c r="Z774">
        <f t="shared" si="36"/>
        <v>0.36165209948288002</v>
      </c>
      <c r="AA774">
        <f>(Table135[[#This Row],[Survived]]-Z775)^2</f>
        <v>0.13930246861928319</v>
      </c>
    </row>
    <row r="775" spans="1:27" x14ac:dyDescent="0.35">
      <c r="A775">
        <v>0</v>
      </c>
      <c r="B775" t="s">
        <v>9</v>
      </c>
      <c r="C775">
        <v>3</v>
      </c>
      <c r="D775" t="s">
        <v>8</v>
      </c>
      <c r="E775">
        <v>48</v>
      </c>
      <c r="F775" s="2">
        <v>7.8541999999999996</v>
      </c>
      <c r="G775">
        <v>0</v>
      </c>
      <c r="H775">
        <v>0</v>
      </c>
      <c r="I775" s="3">
        <v>0.6</v>
      </c>
      <c r="J775" s="3">
        <v>0.94714932766263737</v>
      </c>
      <c r="K775" s="5">
        <v>0</v>
      </c>
      <c r="L775">
        <v>0</v>
      </c>
      <c r="M775">
        <v>0</v>
      </c>
      <c r="N775">
        <v>1</v>
      </c>
      <c r="O775">
        <v>1</v>
      </c>
      <c r="P775">
        <v>1</v>
      </c>
      <c r="V775">
        <v>0.11442216893170096</v>
      </c>
      <c r="W775">
        <v>0.25881029029348912</v>
      </c>
      <c r="X775">
        <f t="shared" si="37"/>
        <v>0.11442216893170096</v>
      </c>
      <c r="Y775">
        <f t="shared" si="38"/>
        <v>0.25881029029348912</v>
      </c>
      <c r="Z775">
        <f t="shared" si="36"/>
        <v>0.37323245922519011</v>
      </c>
      <c r="AA775">
        <f>(Table135[[#This Row],[Survived]]-Z776)^2</f>
        <v>8.4693111610382787E-2</v>
      </c>
    </row>
    <row r="776" spans="1:27" x14ac:dyDescent="0.35">
      <c r="A776">
        <v>0</v>
      </c>
      <c r="B776" t="s">
        <v>9</v>
      </c>
      <c r="C776">
        <v>2</v>
      </c>
      <c r="D776" t="s">
        <v>10</v>
      </c>
      <c r="E776">
        <v>57</v>
      </c>
      <c r="F776" s="2">
        <v>10.5</v>
      </c>
      <c r="G776">
        <v>0</v>
      </c>
      <c r="H776">
        <v>0</v>
      </c>
      <c r="I776" s="3">
        <v>0.71250000000000002</v>
      </c>
      <c r="J776" s="3">
        <v>1.0606978403536116</v>
      </c>
      <c r="K776" s="5">
        <v>0</v>
      </c>
      <c r="L776">
        <v>1</v>
      </c>
      <c r="M776">
        <v>1</v>
      </c>
      <c r="N776">
        <v>0</v>
      </c>
      <c r="O776">
        <v>0</v>
      </c>
      <c r="P776">
        <v>1</v>
      </c>
      <c r="V776">
        <v>0.11278961936514349</v>
      </c>
      <c r="W776">
        <v>0.17823119021792189</v>
      </c>
      <c r="X776">
        <f t="shared" si="37"/>
        <v>0.11278961936514349</v>
      </c>
      <c r="Y776">
        <f t="shared" si="38"/>
        <v>0.17823119021792189</v>
      </c>
      <c r="Z776">
        <f t="shared" si="36"/>
        <v>0.29102080958306537</v>
      </c>
      <c r="AA776">
        <f>(Table135[[#This Row],[Survived]]-Z777)^2</f>
        <v>0.13079224106037496</v>
      </c>
    </row>
    <row r="777" spans="1:27" x14ac:dyDescent="0.35">
      <c r="A777">
        <v>0</v>
      </c>
      <c r="B777" t="s">
        <v>11</v>
      </c>
      <c r="C777">
        <v>3</v>
      </c>
      <c r="D777" t="s">
        <v>8</v>
      </c>
      <c r="F777" s="2">
        <v>7.2249999999999996</v>
      </c>
      <c r="G777">
        <v>0</v>
      </c>
      <c r="H777">
        <v>0</v>
      </c>
      <c r="I777" s="3">
        <v>0</v>
      </c>
      <c r="J777" s="3">
        <v>0.91513590662201194</v>
      </c>
      <c r="K777" s="5">
        <v>0</v>
      </c>
      <c r="L777">
        <v>0</v>
      </c>
      <c r="M777">
        <v>1</v>
      </c>
      <c r="N777">
        <v>0</v>
      </c>
      <c r="O777">
        <v>1</v>
      </c>
      <c r="P777">
        <v>1</v>
      </c>
      <c r="V777">
        <v>0.11442216893170096</v>
      </c>
      <c r="W777">
        <v>0.24722993055117909</v>
      </c>
      <c r="X777">
        <f t="shared" si="37"/>
        <v>0.11442216893170096</v>
      </c>
      <c r="Y777">
        <f t="shared" si="38"/>
        <v>0.24722993055117909</v>
      </c>
      <c r="Z777">
        <f t="shared" si="36"/>
        <v>0.36165209948288002</v>
      </c>
      <c r="AA777">
        <f>(Table135[[#This Row],[Survived]]-Z778)^2</f>
        <v>7.5229380361317211E-2</v>
      </c>
    </row>
    <row r="778" spans="1:27" x14ac:dyDescent="0.35">
      <c r="A778">
        <v>1</v>
      </c>
      <c r="B778" t="s">
        <v>9</v>
      </c>
      <c r="C778">
        <v>2</v>
      </c>
      <c r="D778" t="s">
        <v>10</v>
      </c>
      <c r="E778">
        <v>54</v>
      </c>
      <c r="F778" s="2">
        <v>23</v>
      </c>
      <c r="G778">
        <v>1</v>
      </c>
      <c r="H778">
        <v>3</v>
      </c>
      <c r="I778" s="3">
        <v>0.67500000000000004</v>
      </c>
      <c r="J778" s="3">
        <v>1.3802112417116059</v>
      </c>
      <c r="K778" s="5">
        <v>0</v>
      </c>
      <c r="L778">
        <v>1</v>
      </c>
      <c r="M778">
        <v>0</v>
      </c>
      <c r="N778">
        <v>0</v>
      </c>
      <c r="O778">
        <v>0</v>
      </c>
      <c r="P778">
        <v>1</v>
      </c>
      <c r="V778">
        <v>0.11664542405704373</v>
      </c>
      <c r="W778">
        <v>0.15763432430458291</v>
      </c>
      <c r="X778">
        <f t="shared" si="37"/>
        <v>0.11664542405704373</v>
      </c>
      <c r="Y778">
        <f t="shared" si="38"/>
        <v>0.15763432430458291</v>
      </c>
      <c r="Z778">
        <f t="shared" si="36"/>
        <v>0.27427974836162661</v>
      </c>
      <c r="AA778">
        <f>(Table135[[#This Row],[Survived]]-Z779)^2</f>
        <v>0.40748804209461492</v>
      </c>
    </row>
    <row r="779" spans="1:27" x14ac:dyDescent="0.35">
      <c r="A779">
        <v>0</v>
      </c>
      <c r="B779" t="s">
        <v>9</v>
      </c>
      <c r="C779">
        <v>3</v>
      </c>
      <c r="D779" t="s">
        <v>8</v>
      </c>
      <c r="E779">
        <v>18</v>
      </c>
      <c r="F779" s="2">
        <v>7.75</v>
      </c>
      <c r="G779">
        <v>0</v>
      </c>
      <c r="H779">
        <v>0</v>
      </c>
      <c r="I779" s="3">
        <v>0.22500000000000001</v>
      </c>
      <c r="J779" s="3">
        <v>0.94200805302231327</v>
      </c>
      <c r="K779" s="5">
        <v>0</v>
      </c>
      <c r="L779">
        <v>0</v>
      </c>
      <c r="M779">
        <v>1</v>
      </c>
      <c r="N779">
        <v>0</v>
      </c>
      <c r="O779">
        <v>1</v>
      </c>
      <c r="P779">
        <v>1</v>
      </c>
      <c r="V779">
        <v>0.11442216893170096</v>
      </c>
      <c r="W779">
        <v>0.24722993055117909</v>
      </c>
      <c r="X779">
        <f t="shared" si="37"/>
        <v>0.11442216893170096</v>
      </c>
      <c r="Y779">
        <f t="shared" si="38"/>
        <v>0.24722993055117909</v>
      </c>
      <c r="Z779">
        <f t="shared" si="36"/>
        <v>0.36165209948288002</v>
      </c>
      <c r="AA779">
        <f>(Table135[[#This Row],[Survived]]-Z780)^2</f>
        <v>7.1869105573444517E-2</v>
      </c>
    </row>
    <row r="780" spans="1:27" x14ac:dyDescent="0.35">
      <c r="A780">
        <v>0</v>
      </c>
      <c r="B780" t="s">
        <v>12</v>
      </c>
      <c r="C780">
        <v>3</v>
      </c>
      <c r="D780" t="s">
        <v>8</v>
      </c>
      <c r="F780" s="2">
        <v>7.75</v>
      </c>
      <c r="G780">
        <v>0</v>
      </c>
      <c r="H780">
        <v>0</v>
      </c>
      <c r="I780" s="3">
        <v>0</v>
      </c>
      <c r="J780" s="3">
        <v>0.94200805302231327</v>
      </c>
      <c r="K780" s="5">
        <v>0</v>
      </c>
      <c r="L780">
        <v>0</v>
      </c>
      <c r="M780">
        <v>0</v>
      </c>
      <c r="N780">
        <v>0</v>
      </c>
      <c r="O780">
        <v>1</v>
      </c>
      <c r="P780">
        <v>1</v>
      </c>
      <c r="V780">
        <v>0.11442216893170096</v>
      </c>
      <c r="W780">
        <v>0.15366197004978471</v>
      </c>
      <c r="X780">
        <f t="shared" si="37"/>
        <v>0.11442216893170096</v>
      </c>
      <c r="Y780">
        <f t="shared" si="38"/>
        <v>0.15366197004978471</v>
      </c>
      <c r="Z780">
        <f t="shared" si="36"/>
        <v>0.26808413898148564</v>
      </c>
      <c r="AA780">
        <f>(Table135[[#This Row],[Survived]]-Z781)^2</f>
        <v>8.4693111610382787E-2</v>
      </c>
    </row>
    <row r="781" spans="1:27" x14ac:dyDescent="0.35">
      <c r="A781">
        <v>1</v>
      </c>
      <c r="B781" t="s">
        <v>9</v>
      </c>
      <c r="C781">
        <v>3</v>
      </c>
      <c r="D781" t="s">
        <v>10</v>
      </c>
      <c r="E781">
        <v>5</v>
      </c>
      <c r="F781" s="2">
        <v>12.475</v>
      </c>
      <c r="G781">
        <v>0</v>
      </c>
      <c r="H781">
        <v>0</v>
      </c>
      <c r="I781" s="3">
        <v>6.25E-2</v>
      </c>
      <c r="J781" s="3">
        <v>1.1295287738587763</v>
      </c>
      <c r="K781" s="5">
        <v>0</v>
      </c>
      <c r="L781">
        <v>0</v>
      </c>
      <c r="M781">
        <v>1</v>
      </c>
      <c r="N781">
        <v>0</v>
      </c>
      <c r="O781">
        <v>0</v>
      </c>
      <c r="P781">
        <v>1</v>
      </c>
      <c r="V781">
        <v>0.11278961936514349</v>
      </c>
      <c r="W781">
        <v>0.17823119021792189</v>
      </c>
      <c r="X781">
        <f t="shared" si="37"/>
        <v>0.11278961936514349</v>
      </c>
      <c r="Y781">
        <f t="shared" si="38"/>
        <v>0.17823119021792189</v>
      </c>
      <c r="Z781">
        <f t="shared" si="36"/>
        <v>0.29102080958306537</v>
      </c>
      <c r="AA781">
        <f>(Table135[[#This Row],[Survived]]-Z782)^2</f>
        <v>0.39283755016890298</v>
      </c>
    </row>
    <row r="782" spans="1:27" x14ac:dyDescent="0.35">
      <c r="A782">
        <v>0</v>
      </c>
      <c r="B782" t="s">
        <v>12</v>
      </c>
      <c r="C782">
        <v>3</v>
      </c>
      <c r="D782" t="s">
        <v>8</v>
      </c>
      <c r="F782" s="2">
        <v>7.7374999999999998</v>
      </c>
      <c r="G782">
        <v>0</v>
      </c>
      <c r="H782">
        <v>0</v>
      </c>
      <c r="I782" s="3">
        <v>0</v>
      </c>
      <c r="J782" s="3">
        <v>0.94138718875373784</v>
      </c>
      <c r="K782" s="5">
        <v>0</v>
      </c>
      <c r="L782">
        <v>0</v>
      </c>
      <c r="M782">
        <v>0</v>
      </c>
      <c r="N782">
        <v>1</v>
      </c>
      <c r="O782">
        <v>1</v>
      </c>
      <c r="P782">
        <v>1</v>
      </c>
      <c r="V782">
        <v>0.11442216893170096</v>
      </c>
      <c r="W782">
        <v>0.25881029029348912</v>
      </c>
      <c r="X782">
        <f t="shared" si="37"/>
        <v>0.11442216893170096</v>
      </c>
      <c r="Y782">
        <f t="shared" si="38"/>
        <v>0.25881029029348912</v>
      </c>
      <c r="Z782">
        <f t="shared" si="36"/>
        <v>0.37323245922519011</v>
      </c>
      <c r="AA782">
        <f>(Table135[[#This Row],[Survived]]-Z783)^2</f>
        <v>0.14502022280209007</v>
      </c>
    </row>
    <row r="783" spans="1:27" x14ac:dyDescent="0.35">
      <c r="A783">
        <v>1</v>
      </c>
      <c r="B783" t="s">
        <v>9</v>
      </c>
      <c r="C783">
        <v>1</v>
      </c>
      <c r="D783" t="s">
        <v>10</v>
      </c>
      <c r="E783">
        <v>43</v>
      </c>
      <c r="F783" s="2">
        <v>211.33750000000001</v>
      </c>
      <c r="G783">
        <v>0</v>
      </c>
      <c r="H783">
        <v>1</v>
      </c>
      <c r="I783" s="3">
        <v>0.53749999999999998</v>
      </c>
      <c r="J783" s="3">
        <v>2.3270266997942759</v>
      </c>
      <c r="K783" s="5">
        <v>1</v>
      </c>
      <c r="L783">
        <v>0</v>
      </c>
      <c r="M783">
        <v>1</v>
      </c>
      <c r="N783">
        <v>0</v>
      </c>
      <c r="O783">
        <v>0</v>
      </c>
      <c r="P783">
        <v>1</v>
      </c>
      <c r="V783">
        <v>0.1765431785924422</v>
      </c>
      <c r="W783">
        <v>0.20427202961501645</v>
      </c>
      <c r="X783">
        <f t="shared" si="37"/>
        <v>0.1765431785924422</v>
      </c>
      <c r="Y783">
        <f t="shared" si="38"/>
        <v>0.20427202961501645</v>
      </c>
      <c r="Z783">
        <f t="shared" si="36"/>
        <v>0.38081520820745862</v>
      </c>
      <c r="AA783">
        <f>(Table135[[#This Row],[Survived]]-Z784)^2</f>
        <v>0.50265149244425211</v>
      </c>
    </row>
    <row r="784" spans="1:27" x14ac:dyDescent="0.35">
      <c r="A784">
        <v>1</v>
      </c>
      <c r="B784" t="s">
        <v>11</v>
      </c>
      <c r="C784">
        <v>3</v>
      </c>
      <c r="D784" t="s">
        <v>10</v>
      </c>
      <c r="E784">
        <v>13</v>
      </c>
      <c r="F784" s="2">
        <v>7.2291999999999996</v>
      </c>
      <c r="G784">
        <v>0</v>
      </c>
      <c r="H784">
        <v>0</v>
      </c>
      <c r="I784" s="3">
        <v>0.16250000000000001</v>
      </c>
      <c r="J784" s="3">
        <v>0.91535761741483168</v>
      </c>
      <c r="K784" s="5">
        <v>0</v>
      </c>
      <c r="L784">
        <v>0</v>
      </c>
      <c r="M784">
        <v>1</v>
      </c>
      <c r="N784">
        <v>0</v>
      </c>
      <c r="O784">
        <v>0</v>
      </c>
      <c r="P784">
        <v>1</v>
      </c>
      <c r="V784">
        <v>0.11278961936514349</v>
      </c>
      <c r="W784">
        <v>0.17823119021792189</v>
      </c>
      <c r="X784">
        <f t="shared" si="37"/>
        <v>0.11278961936514349</v>
      </c>
      <c r="Y784">
        <f t="shared" si="38"/>
        <v>0.17823119021792189</v>
      </c>
      <c r="Z784">
        <f t="shared" si="36"/>
        <v>0.29102080958306537</v>
      </c>
      <c r="AA784">
        <f>(Table135[[#This Row],[Survived]]-Z785)^2</f>
        <v>0.40687474988353162</v>
      </c>
    </row>
    <row r="785" spans="1:27" x14ac:dyDescent="0.35">
      <c r="A785">
        <v>1</v>
      </c>
      <c r="B785" t="s">
        <v>9</v>
      </c>
      <c r="C785">
        <v>1</v>
      </c>
      <c r="D785" t="s">
        <v>10</v>
      </c>
      <c r="E785">
        <v>17</v>
      </c>
      <c r="F785" s="2">
        <v>57</v>
      </c>
      <c r="G785">
        <v>1</v>
      </c>
      <c r="H785">
        <v>0</v>
      </c>
      <c r="I785" s="3">
        <v>0.21249999999999999</v>
      </c>
      <c r="J785" s="3">
        <v>1.7634279935629373</v>
      </c>
      <c r="K785" s="5">
        <v>1</v>
      </c>
      <c r="L785">
        <v>0</v>
      </c>
      <c r="M785">
        <v>1</v>
      </c>
      <c r="N785">
        <v>0</v>
      </c>
      <c r="O785">
        <v>0</v>
      </c>
      <c r="P785">
        <v>1</v>
      </c>
      <c r="V785">
        <v>0.18039898328434245</v>
      </c>
      <c r="W785">
        <v>0.18173367166377949</v>
      </c>
      <c r="X785">
        <f t="shared" si="37"/>
        <v>0.18039898328434245</v>
      </c>
      <c r="Y785">
        <f t="shared" si="38"/>
        <v>0.18173367166377949</v>
      </c>
      <c r="Z785">
        <f t="shared" si="36"/>
        <v>0.36213265494812197</v>
      </c>
      <c r="AA785">
        <f>(Table135[[#This Row],[Survived]]-Z786)^2</f>
        <v>0.32767709523618893</v>
      </c>
    </row>
    <row r="786" spans="1:27" x14ac:dyDescent="0.35">
      <c r="A786">
        <v>0</v>
      </c>
      <c r="B786" t="s">
        <v>9</v>
      </c>
      <c r="C786">
        <v>1</v>
      </c>
      <c r="D786" t="s">
        <v>8</v>
      </c>
      <c r="E786">
        <v>29</v>
      </c>
      <c r="F786" s="2">
        <v>30</v>
      </c>
      <c r="G786">
        <v>0</v>
      </c>
      <c r="H786">
        <v>0</v>
      </c>
      <c r="I786" s="3">
        <v>0.36249999999999999</v>
      </c>
      <c r="J786" s="3">
        <v>1.4913616938342726</v>
      </c>
      <c r="K786" s="5">
        <v>1</v>
      </c>
      <c r="L786">
        <v>0</v>
      </c>
      <c r="M786">
        <v>1</v>
      </c>
      <c r="N786">
        <v>0</v>
      </c>
      <c r="O786">
        <v>1</v>
      </c>
      <c r="P786">
        <v>1</v>
      </c>
      <c r="V786">
        <v>0.17817572815899968</v>
      </c>
      <c r="W786">
        <v>0.24939340681345054</v>
      </c>
      <c r="X786">
        <f t="shared" si="37"/>
        <v>0.17817572815899968</v>
      </c>
      <c r="Y786">
        <f t="shared" si="38"/>
        <v>0.24939340681345054</v>
      </c>
      <c r="Z786">
        <f t="shared" si="36"/>
        <v>0.42756913497245019</v>
      </c>
      <c r="AA786">
        <f>(Table135[[#This Row],[Survived]]-Z787)^2</f>
        <v>0.17189451626542335</v>
      </c>
    </row>
    <row r="787" spans="1:27" x14ac:dyDescent="0.35">
      <c r="A787">
        <v>0</v>
      </c>
      <c r="B787" t="s">
        <v>9</v>
      </c>
      <c r="C787">
        <v>3</v>
      </c>
      <c r="D787" t="s">
        <v>8</v>
      </c>
      <c r="F787" s="2">
        <v>23.45</v>
      </c>
      <c r="G787">
        <v>1</v>
      </c>
      <c r="H787">
        <v>2</v>
      </c>
      <c r="I787" s="3">
        <v>0</v>
      </c>
      <c r="J787" s="3">
        <v>1.388278863459639</v>
      </c>
      <c r="K787" s="5">
        <v>0</v>
      </c>
      <c r="L787">
        <v>0</v>
      </c>
      <c r="M787">
        <v>1</v>
      </c>
      <c r="N787">
        <v>0</v>
      </c>
      <c r="O787">
        <v>1</v>
      </c>
      <c r="P787">
        <v>1</v>
      </c>
      <c r="V787">
        <v>0.11827797362360119</v>
      </c>
      <c r="W787">
        <v>0.2963236620044114</v>
      </c>
      <c r="X787">
        <f t="shared" si="37"/>
        <v>0.11827797362360119</v>
      </c>
      <c r="Y787">
        <f t="shared" si="38"/>
        <v>0.2963236620044114</v>
      </c>
      <c r="Z787">
        <f t="shared" si="36"/>
        <v>0.41460163562801261</v>
      </c>
      <c r="AA787">
        <f>(Table135[[#This Row],[Survived]]-Z788)^2</f>
        <v>0.13079224106037496</v>
      </c>
    </row>
    <row r="788" spans="1:27" x14ac:dyDescent="0.35">
      <c r="A788">
        <v>0</v>
      </c>
      <c r="B788" t="s">
        <v>9</v>
      </c>
      <c r="C788">
        <v>3</v>
      </c>
      <c r="D788" t="s">
        <v>8</v>
      </c>
      <c r="E788">
        <v>25</v>
      </c>
      <c r="F788" s="2">
        <v>7.05</v>
      </c>
      <c r="G788">
        <v>0</v>
      </c>
      <c r="H788">
        <v>0</v>
      </c>
      <c r="I788" s="3">
        <v>0.3125</v>
      </c>
      <c r="J788" s="3">
        <v>0.90579588036786851</v>
      </c>
      <c r="K788" s="5">
        <v>0</v>
      </c>
      <c r="L788">
        <v>0</v>
      </c>
      <c r="M788">
        <v>1</v>
      </c>
      <c r="N788">
        <v>0</v>
      </c>
      <c r="O788">
        <v>1</v>
      </c>
      <c r="P788">
        <v>1</v>
      </c>
      <c r="V788">
        <v>0.11442216893170096</v>
      </c>
      <c r="W788">
        <v>0.24722993055117909</v>
      </c>
      <c r="X788">
        <f t="shared" si="37"/>
        <v>0.11442216893170096</v>
      </c>
      <c r="Y788">
        <f t="shared" si="38"/>
        <v>0.24722993055117909</v>
      </c>
      <c r="Z788">
        <f t="shared" si="36"/>
        <v>0.36165209948288002</v>
      </c>
      <c r="AA788">
        <f>(Table135[[#This Row],[Survived]]-Z789)^2</f>
        <v>7.1869105573444517E-2</v>
      </c>
    </row>
    <row r="789" spans="1:27" x14ac:dyDescent="0.35">
      <c r="A789">
        <v>0</v>
      </c>
      <c r="B789" t="s">
        <v>9</v>
      </c>
      <c r="C789">
        <v>3</v>
      </c>
      <c r="D789" t="s">
        <v>8</v>
      </c>
      <c r="E789">
        <v>25</v>
      </c>
      <c r="F789" s="2">
        <v>7.25</v>
      </c>
      <c r="G789">
        <v>0</v>
      </c>
      <c r="H789">
        <v>0</v>
      </c>
      <c r="I789" s="3">
        <v>0.3125</v>
      </c>
      <c r="J789" s="3">
        <v>0.91645394854992512</v>
      </c>
      <c r="K789" s="5">
        <v>0</v>
      </c>
      <c r="L789">
        <v>0</v>
      </c>
      <c r="M789">
        <v>0</v>
      </c>
      <c r="N789">
        <v>0</v>
      </c>
      <c r="O789">
        <v>1</v>
      </c>
      <c r="P789">
        <v>1</v>
      </c>
      <c r="V789">
        <v>0.11442216893170096</v>
      </c>
      <c r="W789">
        <v>0.15366197004978471</v>
      </c>
      <c r="X789">
        <f t="shared" si="37"/>
        <v>0.11442216893170096</v>
      </c>
      <c r="Y789">
        <f t="shared" si="38"/>
        <v>0.15366197004978471</v>
      </c>
      <c r="Z789">
        <f t="shared" si="36"/>
        <v>0.26808413898148564</v>
      </c>
      <c r="AA789">
        <f>(Table135[[#This Row],[Survived]]-Z790)^2</f>
        <v>8.4693111610382787E-2</v>
      </c>
    </row>
    <row r="790" spans="1:27" x14ac:dyDescent="0.35">
      <c r="A790">
        <v>1</v>
      </c>
      <c r="B790" t="s">
        <v>9</v>
      </c>
      <c r="C790">
        <v>3</v>
      </c>
      <c r="D790" t="s">
        <v>10</v>
      </c>
      <c r="E790">
        <v>18</v>
      </c>
      <c r="F790" s="2">
        <v>7.4958</v>
      </c>
      <c r="G790">
        <v>0</v>
      </c>
      <c r="H790">
        <v>0</v>
      </c>
      <c r="I790" s="3">
        <v>0.22500000000000001</v>
      </c>
      <c r="J790" s="3">
        <v>0.92920428011230582</v>
      </c>
      <c r="K790" s="5">
        <v>0</v>
      </c>
      <c r="L790">
        <v>0</v>
      </c>
      <c r="M790">
        <v>1</v>
      </c>
      <c r="N790">
        <v>0</v>
      </c>
      <c r="O790">
        <v>0</v>
      </c>
      <c r="P790">
        <v>1</v>
      </c>
      <c r="V790">
        <v>0.11278961936514349</v>
      </c>
      <c r="W790">
        <v>0.17823119021792189</v>
      </c>
      <c r="X790">
        <f t="shared" si="37"/>
        <v>0.11278961936514349</v>
      </c>
      <c r="Y790">
        <f t="shared" si="38"/>
        <v>0.17823119021792189</v>
      </c>
      <c r="Z790">
        <f t="shared" si="36"/>
        <v>0.29102080958306537</v>
      </c>
      <c r="AA790">
        <f>(Table135[[#This Row],[Survived]]-Z791)^2</f>
        <v>0.33885314429995078</v>
      </c>
    </row>
    <row r="791" spans="1:27" x14ac:dyDescent="0.35">
      <c r="A791">
        <v>0</v>
      </c>
      <c r="B791" t="s">
        <v>12</v>
      </c>
      <c r="C791">
        <v>3</v>
      </c>
      <c r="D791" t="s">
        <v>8</v>
      </c>
      <c r="E791">
        <v>8</v>
      </c>
      <c r="F791" s="2">
        <v>29.125</v>
      </c>
      <c r="G791">
        <v>4</v>
      </c>
      <c r="H791">
        <v>1</v>
      </c>
      <c r="I791" s="3">
        <v>0.1</v>
      </c>
      <c r="J791" s="3">
        <v>1.4789270555829248</v>
      </c>
      <c r="K791" s="5">
        <v>0</v>
      </c>
      <c r="L791">
        <v>0</v>
      </c>
      <c r="M791">
        <v>0</v>
      </c>
      <c r="N791">
        <v>1</v>
      </c>
      <c r="O791">
        <v>1</v>
      </c>
      <c r="P791">
        <v>1</v>
      </c>
      <c r="V791">
        <v>0.1298453876993019</v>
      </c>
      <c r="W791">
        <v>0.28804367416265664</v>
      </c>
      <c r="X791">
        <f t="shared" si="37"/>
        <v>0.1298453876993019</v>
      </c>
      <c r="Y791">
        <f t="shared" si="38"/>
        <v>0.28804367416265664</v>
      </c>
      <c r="Z791">
        <f t="shared" si="36"/>
        <v>0.41788906186195851</v>
      </c>
      <c r="AA791">
        <f>(Table135[[#This Row],[Survived]]-Z792)^2</f>
        <v>0.10306262056530306</v>
      </c>
    </row>
    <row r="792" spans="1:27" x14ac:dyDescent="0.35">
      <c r="A792">
        <v>1</v>
      </c>
      <c r="B792" t="s">
        <v>9</v>
      </c>
      <c r="C792">
        <v>3</v>
      </c>
      <c r="D792" t="s">
        <v>8</v>
      </c>
      <c r="E792">
        <v>1</v>
      </c>
      <c r="F792" s="2">
        <v>20.574999999999999</v>
      </c>
      <c r="G792">
        <v>1</v>
      </c>
      <c r="H792">
        <v>2</v>
      </c>
      <c r="I792" s="3">
        <v>1.2500000000000001E-2</v>
      </c>
      <c r="J792" s="3">
        <v>1.3339508043872472</v>
      </c>
      <c r="K792" s="5">
        <v>0</v>
      </c>
      <c r="L792">
        <v>0</v>
      </c>
      <c r="M792">
        <v>0</v>
      </c>
      <c r="N792">
        <v>0</v>
      </c>
      <c r="O792">
        <v>1</v>
      </c>
      <c r="P792">
        <v>1</v>
      </c>
      <c r="V792">
        <v>0.11827797362360119</v>
      </c>
      <c r="W792">
        <v>0.20275570150301703</v>
      </c>
      <c r="X792">
        <f t="shared" si="37"/>
        <v>0.11827797362360119</v>
      </c>
      <c r="Y792">
        <f t="shared" si="38"/>
        <v>0.20275570150301703</v>
      </c>
      <c r="Z792">
        <f t="shared" si="36"/>
        <v>0.32103367512661823</v>
      </c>
      <c r="AA792">
        <f>(Table135[[#This Row],[Survived]]-Z793)^2</f>
        <v>0.32767709523618893</v>
      </c>
    </row>
    <row r="793" spans="1:27" x14ac:dyDescent="0.35">
      <c r="A793">
        <v>0</v>
      </c>
      <c r="B793" t="s">
        <v>11</v>
      </c>
      <c r="C793">
        <v>1</v>
      </c>
      <c r="D793" t="s">
        <v>8</v>
      </c>
      <c r="E793">
        <v>46</v>
      </c>
      <c r="F793" s="2">
        <v>79.2</v>
      </c>
      <c r="G793">
        <v>0</v>
      </c>
      <c r="H793">
        <v>0</v>
      </c>
      <c r="I793" s="3">
        <v>0.57499999999999996</v>
      </c>
      <c r="J793" s="3">
        <v>1.9041743682841634</v>
      </c>
      <c r="K793" s="5">
        <v>1</v>
      </c>
      <c r="L793">
        <v>0</v>
      </c>
      <c r="M793">
        <v>1</v>
      </c>
      <c r="N793">
        <v>0</v>
      </c>
      <c r="O793">
        <v>1</v>
      </c>
      <c r="P793">
        <v>1</v>
      </c>
      <c r="V793">
        <v>0.17817572815899968</v>
      </c>
      <c r="W793">
        <v>0.24939340681345054</v>
      </c>
      <c r="X793">
        <f t="shared" si="37"/>
        <v>0.17817572815899968</v>
      </c>
      <c r="Y793">
        <f t="shared" si="38"/>
        <v>0.24939340681345054</v>
      </c>
      <c r="Z793">
        <f t="shared" si="36"/>
        <v>0.42756913497245019</v>
      </c>
      <c r="AA793">
        <f>(Table135[[#This Row],[Survived]]-Z794)^2</f>
        <v>0.13079224106037496</v>
      </c>
    </row>
    <row r="794" spans="1:27" x14ac:dyDescent="0.35">
      <c r="A794">
        <v>0</v>
      </c>
      <c r="B794" t="s">
        <v>12</v>
      </c>
      <c r="C794">
        <v>3</v>
      </c>
      <c r="D794" t="s">
        <v>8</v>
      </c>
      <c r="F794" s="2">
        <v>7.75</v>
      </c>
      <c r="G794">
        <v>0</v>
      </c>
      <c r="H794">
        <v>0</v>
      </c>
      <c r="I794" s="3">
        <v>0</v>
      </c>
      <c r="J794" s="3">
        <v>0.94200805302231327</v>
      </c>
      <c r="K794" s="5">
        <v>0</v>
      </c>
      <c r="L794">
        <v>0</v>
      </c>
      <c r="M794">
        <v>1</v>
      </c>
      <c r="N794">
        <v>0</v>
      </c>
      <c r="O794">
        <v>1</v>
      </c>
      <c r="P794">
        <v>1</v>
      </c>
      <c r="V794">
        <v>0.11442216893170096</v>
      </c>
      <c r="W794">
        <v>0.24722993055117909</v>
      </c>
      <c r="X794">
        <f t="shared" si="37"/>
        <v>0.11442216893170096</v>
      </c>
      <c r="Y794">
        <f t="shared" si="38"/>
        <v>0.24722993055117909</v>
      </c>
      <c r="Z794">
        <f t="shared" si="36"/>
        <v>0.36165209948288002</v>
      </c>
      <c r="AA794">
        <f>(Table135[[#This Row],[Survived]]-Z795)^2</f>
        <v>0.13930246861928319</v>
      </c>
    </row>
    <row r="795" spans="1:27" x14ac:dyDescent="0.35">
      <c r="A795">
        <v>0</v>
      </c>
      <c r="B795" t="s">
        <v>9</v>
      </c>
      <c r="C795">
        <v>2</v>
      </c>
      <c r="D795" t="s">
        <v>8</v>
      </c>
      <c r="E795">
        <v>16</v>
      </c>
      <c r="F795" s="2">
        <v>26</v>
      </c>
      <c r="G795">
        <v>0</v>
      </c>
      <c r="H795">
        <v>0</v>
      </c>
      <c r="I795" s="3">
        <v>0.2</v>
      </c>
      <c r="J795" s="3">
        <v>1.4313637641589874</v>
      </c>
      <c r="K795" s="5">
        <v>0</v>
      </c>
      <c r="L795">
        <v>1</v>
      </c>
      <c r="M795">
        <v>0</v>
      </c>
      <c r="N795">
        <v>1</v>
      </c>
      <c r="O795">
        <v>1</v>
      </c>
      <c r="P795">
        <v>1</v>
      </c>
      <c r="V795">
        <v>0.11442216893170096</v>
      </c>
      <c r="W795">
        <v>0.25881029029348912</v>
      </c>
      <c r="X795">
        <f t="shared" si="37"/>
        <v>0.11442216893170096</v>
      </c>
      <c r="Y795">
        <f t="shared" si="38"/>
        <v>0.25881029029348912</v>
      </c>
      <c r="Z795">
        <f t="shared" si="36"/>
        <v>0.37323245922519011</v>
      </c>
      <c r="AA795">
        <f>(Table135[[#This Row],[Survived]]-Z796)^2</f>
        <v>0.14465396285694221</v>
      </c>
    </row>
    <row r="796" spans="1:27" x14ac:dyDescent="0.35">
      <c r="A796">
        <v>0</v>
      </c>
      <c r="B796" t="s">
        <v>9</v>
      </c>
      <c r="C796">
        <v>3</v>
      </c>
      <c r="D796" t="s">
        <v>10</v>
      </c>
      <c r="F796" s="2">
        <v>69.55</v>
      </c>
      <c r="G796">
        <v>8</v>
      </c>
      <c r="H796">
        <v>2</v>
      </c>
      <c r="I796" s="3">
        <v>0</v>
      </c>
      <c r="J796" s="3">
        <v>1.8484970180903666</v>
      </c>
      <c r="K796" s="5">
        <v>0</v>
      </c>
      <c r="L796">
        <v>0</v>
      </c>
      <c r="M796">
        <v>1</v>
      </c>
      <c r="N796">
        <v>0</v>
      </c>
      <c r="O796">
        <v>0</v>
      </c>
      <c r="P796">
        <v>1</v>
      </c>
      <c r="V796">
        <v>0.14363605690034537</v>
      </c>
      <c r="W796">
        <v>0.23669795795625698</v>
      </c>
      <c r="X796">
        <f t="shared" si="37"/>
        <v>0.14363605690034537</v>
      </c>
      <c r="Y796">
        <f t="shared" si="38"/>
        <v>0.23669795795625698</v>
      </c>
      <c r="Z796">
        <f t="shared" si="36"/>
        <v>0.38033401485660234</v>
      </c>
      <c r="AA796">
        <f>(Table135[[#This Row],[Survived]]-Z797)^2</f>
        <v>0.18281536518108932</v>
      </c>
    </row>
    <row r="797" spans="1:27" x14ac:dyDescent="0.35">
      <c r="A797">
        <v>0</v>
      </c>
      <c r="B797" t="s">
        <v>11</v>
      </c>
      <c r="C797">
        <v>1</v>
      </c>
      <c r="D797" t="s">
        <v>8</v>
      </c>
      <c r="F797" s="2">
        <v>30.695799999999998</v>
      </c>
      <c r="G797">
        <v>0</v>
      </c>
      <c r="H797">
        <v>0</v>
      </c>
      <c r="I797" s="3">
        <v>0</v>
      </c>
      <c r="J797" s="3">
        <v>1.5010017178117605</v>
      </c>
      <c r="K797" s="5">
        <v>1</v>
      </c>
      <c r="L797">
        <v>0</v>
      </c>
      <c r="M797">
        <v>1</v>
      </c>
      <c r="N797">
        <v>0</v>
      </c>
      <c r="O797">
        <v>1</v>
      </c>
      <c r="P797">
        <v>1</v>
      </c>
      <c r="V797">
        <v>0.17817572815899968</v>
      </c>
      <c r="W797">
        <v>0.24939340681345054</v>
      </c>
      <c r="X797">
        <f t="shared" si="37"/>
        <v>0.17817572815899968</v>
      </c>
      <c r="Y797">
        <f t="shared" si="38"/>
        <v>0.24939340681345054</v>
      </c>
      <c r="Z797">
        <f t="shared" si="36"/>
        <v>0.42756913497245019</v>
      </c>
      <c r="AA797">
        <f>(Table135[[#This Row],[Survived]]-Z798)^2</f>
        <v>0.13079224106037496</v>
      </c>
    </row>
    <row r="798" spans="1:27" x14ac:dyDescent="0.35">
      <c r="A798">
        <v>0</v>
      </c>
      <c r="B798" t="s">
        <v>9</v>
      </c>
      <c r="C798">
        <v>3</v>
      </c>
      <c r="D798" t="s">
        <v>8</v>
      </c>
      <c r="E798">
        <v>25</v>
      </c>
      <c r="F798" s="2">
        <v>7.8958000000000004</v>
      </c>
      <c r="G798">
        <v>0</v>
      </c>
      <c r="H798">
        <v>0</v>
      </c>
      <c r="I798" s="3">
        <v>0.3125</v>
      </c>
      <c r="J798" s="3">
        <v>0.94918501031343461</v>
      </c>
      <c r="K798" s="5">
        <v>0</v>
      </c>
      <c r="L798">
        <v>0</v>
      </c>
      <c r="M798">
        <v>1</v>
      </c>
      <c r="N798">
        <v>0</v>
      </c>
      <c r="O798">
        <v>1</v>
      </c>
      <c r="P798">
        <v>1</v>
      </c>
      <c r="V798">
        <v>0.11442216893170096</v>
      </c>
      <c r="W798">
        <v>0.24722993055117909</v>
      </c>
      <c r="X798">
        <f t="shared" si="37"/>
        <v>0.11442216893170096</v>
      </c>
      <c r="Y798">
        <f t="shared" si="38"/>
        <v>0.24722993055117909</v>
      </c>
      <c r="Z798">
        <f t="shared" si="36"/>
        <v>0.36165209948288002</v>
      </c>
      <c r="AA798">
        <f>(Table135[[#This Row],[Survived]]-Z799)^2</f>
        <v>0.13079224106037496</v>
      </c>
    </row>
    <row r="799" spans="1:27" x14ac:dyDescent="0.35">
      <c r="A799">
        <v>0</v>
      </c>
      <c r="B799" t="s">
        <v>9</v>
      </c>
      <c r="C799">
        <v>2</v>
      </c>
      <c r="D799" t="s">
        <v>8</v>
      </c>
      <c r="E799">
        <v>39</v>
      </c>
      <c r="F799" s="2">
        <v>13</v>
      </c>
      <c r="G799">
        <v>0</v>
      </c>
      <c r="H799">
        <v>0</v>
      </c>
      <c r="I799" s="3">
        <v>0.48749999999999999</v>
      </c>
      <c r="J799" s="3">
        <v>1.146128035678238</v>
      </c>
      <c r="K799" s="5">
        <v>0</v>
      </c>
      <c r="L799">
        <v>1</v>
      </c>
      <c r="M799">
        <v>1</v>
      </c>
      <c r="N799">
        <v>0</v>
      </c>
      <c r="O799">
        <v>1</v>
      </c>
      <c r="P799">
        <v>1</v>
      </c>
      <c r="V799">
        <v>0.11442216893170096</v>
      </c>
      <c r="W799">
        <v>0.24722993055117909</v>
      </c>
      <c r="X799">
        <f t="shared" si="37"/>
        <v>0.11442216893170096</v>
      </c>
      <c r="Y799">
        <f t="shared" si="38"/>
        <v>0.24722993055117909</v>
      </c>
      <c r="Z799">
        <f t="shared" si="36"/>
        <v>0.36165209948288002</v>
      </c>
      <c r="AA799">
        <f>(Table135[[#This Row],[Survived]]-Z800)^2</f>
        <v>0.13580566728003018</v>
      </c>
    </row>
    <row r="800" spans="1:27" x14ac:dyDescent="0.35">
      <c r="A800">
        <v>1</v>
      </c>
      <c r="B800" t="s">
        <v>9</v>
      </c>
      <c r="C800">
        <v>1</v>
      </c>
      <c r="D800" t="s">
        <v>10</v>
      </c>
      <c r="E800">
        <v>49</v>
      </c>
      <c r="F800" s="2">
        <v>25.929200000000002</v>
      </c>
      <c r="G800">
        <v>0</v>
      </c>
      <c r="H800">
        <v>0</v>
      </c>
      <c r="I800" s="3">
        <v>0.61250000000000004</v>
      </c>
      <c r="J800" s="3">
        <v>1.4302234517870693</v>
      </c>
      <c r="K800" s="5">
        <v>1</v>
      </c>
      <c r="L800">
        <v>0</v>
      </c>
      <c r="M800">
        <v>0</v>
      </c>
      <c r="N800">
        <v>1</v>
      </c>
      <c r="O800">
        <v>0</v>
      </c>
      <c r="P800">
        <v>1</v>
      </c>
      <c r="V800">
        <v>0.1765431785924422</v>
      </c>
      <c r="W800">
        <v>0.1919750262225034</v>
      </c>
      <c r="X800">
        <f t="shared" si="37"/>
        <v>0.1765431785924422</v>
      </c>
      <c r="Y800">
        <f t="shared" si="38"/>
        <v>0.1919750262225034</v>
      </c>
      <c r="Z800">
        <f t="shared" si="36"/>
        <v>0.36851820481494557</v>
      </c>
      <c r="AA800">
        <f>(Table135[[#This Row],[Survived]]-Z801)^2</f>
        <v>0.50265149244425211</v>
      </c>
    </row>
    <row r="801" spans="1:27" x14ac:dyDescent="0.35">
      <c r="A801">
        <v>1</v>
      </c>
      <c r="B801" t="s">
        <v>9</v>
      </c>
      <c r="C801">
        <v>3</v>
      </c>
      <c r="D801" t="s">
        <v>10</v>
      </c>
      <c r="E801">
        <v>31</v>
      </c>
      <c r="F801" s="2">
        <v>8.6832999999999991</v>
      </c>
      <c r="G801">
        <v>0</v>
      </c>
      <c r="H801">
        <v>0</v>
      </c>
      <c r="I801" s="3">
        <v>0.38750000000000001</v>
      </c>
      <c r="J801" s="3">
        <v>0.98602338701450321</v>
      </c>
      <c r="K801" s="5">
        <v>0</v>
      </c>
      <c r="L801">
        <v>0</v>
      </c>
      <c r="M801">
        <v>1</v>
      </c>
      <c r="N801">
        <v>0</v>
      </c>
      <c r="O801">
        <v>0</v>
      </c>
      <c r="P801">
        <v>1</v>
      </c>
      <c r="V801">
        <v>0.11278961936514349</v>
      </c>
      <c r="W801">
        <v>0.17823119021792189</v>
      </c>
      <c r="X801">
        <f t="shared" si="37"/>
        <v>0.11278961936514349</v>
      </c>
      <c r="Y801">
        <f t="shared" si="38"/>
        <v>0.17823119021792189</v>
      </c>
      <c r="Z801">
        <f t="shared" si="36"/>
        <v>0.29102080958306537</v>
      </c>
      <c r="AA801">
        <f>(Table135[[#This Row],[Survived]]-Z802)^2</f>
        <v>0.40748804209461492</v>
      </c>
    </row>
    <row r="802" spans="1:27" x14ac:dyDescent="0.35">
      <c r="A802">
        <v>0</v>
      </c>
      <c r="B802" t="s">
        <v>11</v>
      </c>
      <c r="C802">
        <v>3</v>
      </c>
      <c r="D802" t="s">
        <v>8</v>
      </c>
      <c r="E802">
        <v>30</v>
      </c>
      <c r="F802" s="2">
        <v>7.2291999999999996</v>
      </c>
      <c r="G802">
        <v>0</v>
      </c>
      <c r="H802">
        <v>0</v>
      </c>
      <c r="I802" s="3">
        <v>0.375</v>
      </c>
      <c r="J802" s="3">
        <v>0.91535761741483168</v>
      </c>
      <c r="K802" s="5">
        <v>0</v>
      </c>
      <c r="L802">
        <v>0</v>
      </c>
      <c r="M802">
        <v>1</v>
      </c>
      <c r="N802">
        <v>0</v>
      </c>
      <c r="O802">
        <v>1</v>
      </c>
      <c r="P802">
        <v>1</v>
      </c>
      <c r="V802">
        <v>0.11442216893170096</v>
      </c>
      <c r="W802">
        <v>0.24722993055117909</v>
      </c>
      <c r="X802">
        <f t="shared" si="37"/>
        <v>0.11442216893170096</v>
      </c>
      <c r="Y802">
        <f t="shared" si="38"/>
        <v>0.24722993055117909</v>
      </c>
      <c r="Z802">
        <f t="shared" si="36"/>
        <v>0.36165209948288002</v>
      </c>
      <c r="AA802">
        <f>(Table135[[#This Row],[Survived]]-Z803)^2</f>
        <v>0.10245951750552255</v>
      </c>
    </row>
    <row r="803" spans="1:27" x14ac:dyDescent="0.35">
      <c r="A803">
        <v>0</v>
      </c>
      <c r="B803" t="s">
        <v>9</v>
      </c>
      <c r="C803">
        <v>3</v>
      </c>
      <c r="D803" t="s">
        <v>10</v>
      </c>
      <c r="E803">
        <v>30</v>
      </c>
      <c r="F803" s="2">
        <v>24.15</v>
      </c>
      <c r="G803">
        <v>1</v>
      </c>
      <c r="H803">
        <v>1</v>
      </c>
      <c r="I803" s="3">
        <v>0.375</v>
      </c>
      <c r="J803" s="3">
        <v>1.4005379893919461</v>
      </c>
      <c r="K803" s="5">
        <v>0</v>
      </c>
      <c r="L803">
        <v>0</v>
      </c>
      <c r="M803">
        <v>1</v>
      </c>
      <c r="N803">
        <v>0</v>
      </c>
      <c r="O803">
        <v>0</v>
      </c>
      <c r="P803">
        <v>1</v>
      </c>
      <c r="V803">
        <v>0.11664542405704373</v>
      </c>
      <c r="W803">
        <v>0.20344755853633112</v>
      </c>
      <c r="X803">
        <f t="shared" si="37"/>
        <v>0.11664542405704373</v>
      </c>
      <c r="Y803">
        <f t="shared" si="38"/>
        <v>0.20344755853633112</v>
      </c>
      <c r="Z803">
        <f t="shared" si="36"/>
        <v>0.32009298259337482</v>
      </c>
      <c r="AA803">
        <f>(Table135[[#This Row],[Survived]]-Z804)^2</f>
        <v>0.13079224106037496</v>
      </c>
    </row>
    <row r="804" spans="1:27" x14ac:dyDescent="0.35">
      <c r="A804">
        <v>0</v>
      </c>
      <c r="B804" t="s">
        <v>9</v>
      </c>
      <c r="C804">
        <v>2</v>
      </c>
      <c r="D804" t="s">
        <v>8</v>
      </c>
      <c r="E804">
        <v>34</v>
      </c>
      <c r="F804" s="2">
        <v>13</v>
      </c>
      <c r="G804">
        <v>0</v>
      </c>
      <c r="H804">
        <v>0</v>
      </c>
      <c r="I804" s="3">
        <v>0.42499999999999999</v>
      </c>
      <c r="J804" s="3">
        <v>1.146128035678238</v>
      </c>
      <c r="K804" s="5">
        <v>0</v>
      </c>
      <c r="L804">
        <v>1</v>
      </c>
      <c r="M804">
        <v>1</v>
      </c>
      <c r="N804">
        <v>0</v>
      </c>
      <c r="O804">
        <v>1</v>
      </c>
      <c r="P804">
        <v>1</v>
      </c>
      <c r="V804">
        <v>0.11442216893170096</v>
      </c>
      <c r="W804">
        <v>0.24722993055117909</v>
      </c>
      <c r="X804">
        <f t="shared" si="37"/>
        <v>0.11442216893170096</v>
      </c>
      <c r="Y804">
        <f t="shared" si="38"/>
        <v>0.24722993055117909</v>
      </c>
      <c r="Z804">
        <f t="shared" si="36"/>
        <v>0.36165209948288002</v>
      </c>
      <c r="AA804">
        <f>(Table135[[#This Row],[Survived]]-Z805)^2</f>
        <v>0.1100072060161244</v>
      </c>
    </row>
    <row r="805" spans="1:27" x14ac:dyDescent="0.35">
      <c r="A805">
        <v>1</v>
      </c>
      <c r="B805" t="s">
        <v>9</v>
      </c>
      <c r="C805">
        <v>2</v>
      </c>
      <c r="D805" t="s">
        <v>10</v>
      </c>
      <c r="E805">
        <v>31</v>
      </c>
      <c r="F805" s="2">
        <v>26.25</v>
      </c>
      <c r="G805">
        <v>1</v>
      </c>
      <c r="H805">
        <v>1</v>
      </c>
      <c r="I805" s="3">
        <v>0.38750000000000001</v>
      </c>
      <c r="J805" s="3">
        <v>1.4353665066126613</v>
      </c>
      <c r="K805" s="5">
        <v>0</v>
      </c>
      <c r="L805">
        <v>1</v>
      </c>
      <c r="M805">
        <v>0</v>
      </c>
      <c r="N805">
        <v>1</v>
      </c>
      <c r="O805">
        <v>0</v>
      </c>
      <c r="P805">
        <v>1</v>
      </c>
      <c r="V805">
        <v>0.11664542405704373</v>
      </c>
      <c r="W805">
        <v>0.21502791827864112</v>
      </c>
      <c r="X805">
        <f t="shared" si="37"/>
        <v>0.11664542405704373</v>
      </c>
      <c r="Y805">
        <f t="shared" si="38"/>
        <v>0.21502791827864112</v>
      </c>
      <c r="Z805">
        <f t="shared" si="36"/>
        <v>0.33167334233568485</v>
      </c>
      <c r="AA805">
        <f>(Table135[[#This Row],[Survived]]-Z806)^2</f>
        <v>0.26986085105744217</v>
      </c>
    </row>
    <row r="806" spans="1:27" x14ac:dyDescent="0.35">
      <c r="A806">
        <v>1</v>
      </c>
      <c r="B806" t="s">
        <v>9</v>
      </c>
      <c r="C806">
        <v>1</v>
      </c>
      <c r="D806" t="s">
        <v>8</v>
      </c>
      <c r="E806">
        <v>11</v>
      </c>
      <c r="F806" s="2">
        <v>120</v>
      </c>
      <c r="G806">
        <v>1</v>
      </c>
      <c r="H806">
        <v>2</v>
      </c>
      <c r="I806" s="3">
        <v>0.13750000000000001</v>
      </c>
      <c r="J806" s="3">
        <v>2.0827853703164503</v>
      </c>
      <c r="K806" s="5">
        <v>1</v>
      </c>
      <c r="L806">
        <v>0</v>
      </c>
      <c r="M806">
        <v>1</v>
      </c>
      <c r="N806">
        <v>0</v>
      </c>
      <c r="O806">
        <v>1</v>
      </c>
      <c r="P806">
        <v>1</v>
      </c>
      <c r="V806">
        <v>0.1820315328508999</v>
      </c>
      <c r="W806">
        <v>0.29848713826668283</v>
      </c>
      <c r="X806">
        <f t="shared" si="37"/>
        <v>0.1820315328508999</v>
      </c>
      <c r="Y806">
        <f t="shared" si="38"/>
        <v>0.29848713826668283</v>
      </c>
      <c r="Z806">
        <f t="shared" si="36"/>
        <v>0.48051867111758273</v>
      </c>
      <c r="AA806">
        <f>(Table135[[#This Row],[Survived]]-Z807)^2</f>
        <v>0.37757404131088868</v>
      </c>
    </row>
    <row r="807" spans="1:27" x14ac:dyDescent="0.35">
      <c r="A807">
        <v>1</v>
      </c>
      <c r="B807" t="s">
        <v>11</v>
      </c>
      <c r="C807">
        <v>3</v>
      </c>
      <c r="D807" t="s">
        <v>8</v>
      </c>
      <c r="E807">
        <v>0.42</v>
      </c>
      <c r="F807" s="2">
        <v>8.5167000000000002</v>
      </c>
      <c r="G807">
        <v>0</v>
      </c>
      <c r="H807">
        <v>1</v>
      </c>
      <c r="I807" s="3">
        <v>5.2499999999999995E-3</v>
      </c>
      <c r="J807" s="3">
        <v>0.97848637903110569</v>
      </c>
      <c r="K807" s="5">
        <v>0</v>
      </c>
      <c r="L807">
        <v>0</v>
      </c>
      <c r="M807">
        <v>1</v>
      </c>
      <c r="N807">
        <v>0</v>
      </c>
      <c r="O807">
        <v>1</v>
      </c>
      <c r="P807">
        <v>1</v>
      </c>
      <c r="V807">
        <v>0.11442216893170096</v>
      </c>
      <c r="W807">
        <v>0.27110729368600217</v>
      </c>
      <c r="X807">
        <f t="shared" si="37"/>
        <v>0.11442216893170096</v>
      </c>
      <c r="Y807">
        <f t="shared" si="38"/>
        <v>0.27110729368600217</v>
      </c>
      <c r="Z807">
        <f t="shared" si="36"/>
        <v>0.38552946261770316</v>
      </c>
      <c r="AA807">
        <f>(Table135[[#This Row],[Survived]]-Z808)^2</f>
        <v>0.40748804209461492</v>
      </c>
    </row>
    <row r="808" spans="1:27" x14ac:dyDescent="0.35">
      <c r="A808">
        <v>1</v>
      </c>
      <c r="B808" t="s">
        <v>9</v>
      </c>
      <c r="C808">
        <v>3</v>
      </c>
      <c r="D808" t="s">
        <v>8</v>
      </c>
      <c r="E808">
        <v>27</v>
      </c>
      <c r="F808" s="2">
        <v>6.9749999999999996</v>
      </c>
      <c r="G808">
        <v>0</v>
      </c>
      <c r="H808">
        <v>0</v>
      </c>
      <c r="I808" s="3">
        <v>0.33750000000000002</v>
      </c>
      <c r="J808" s="3">
        <v>0.90173069172921871</v>
      </c>
      <c r="K808" s="5">
        <v>0</v>
      </c>
      <c r="L808">
        <v>0</v>
      </c>
      <c r="M808">
        <v>1</v>
      </c>
      <c r="N808">
        <v>0</v>
      </c>
      <c r="O808">
        <v>1</v>
      </c>
      <c r="P808">
        <v>1</v>
      </c>
      <c r="V808">
        <v>0.11442216893170096</v>
      </c>
      <c r="W808">
        <v>0.24722993055117909</v>
      </c>
      <c r="X808">
        <f t="shared" si="37"/>
        <v>0.11442216893170096</v>
      </c>
      <c r="Y808">
        <f t="shared" si="38"/>
        <v>0.24722993055117909</v>
      </c>
      <c r="Z808">
        <f t="shared" si="36"/>
        <v>0.36165209948288002</v>
      </c>
      <c r="AA808">
        <f>(Table135[[#This Row],[Survived]]-Z809)^2</f>
        <v>0.40748804209461492</v>
      </c>
    </row>
    <row r="809" spans="1:27" x14ac:dyDescent="0.35">
      <c r="A809">
        <v>0</v>
      </c>
      <c r="B809" t="s">
        <v>9</v>
      </c>
      <c r="C809">
        <v>3</v>
      </c>
      <c r="D809" t="s">
        <v>8</v>
      </c>
      <c r="E809">
        <v>31</v>
      </c>
      <c r="F809" s="2">
        <v>7.7750000000000004</v>
      </c>
      <c r="G809">
        <v>0</v>
      </c>
      <c r="H809">
        <v>0</v>
      </c>
      <c r="I809" s="3">
        <v>0.38750000000000001</v>
      </c>
      <c r="J809" s="3">
        <v>0.94324712513786169</v>
      </c>
      <c r="K809" s="5">
        <v>0</v>
      </c>
      <c r="L809">
        <v>0</v>
      </c>
      <c r="M809">
        <v>1</v>
      </c>
      <c r="N809">
        <v>0</v>
      </c>
      <c r="O809">
        <v>1</v>
      </c>
      <c r="P809">
        <v>1</v>
      </c>
      <c r="V809">
        <v>0.11442216893170096</v>
      </c>
      <c r="W809">
        <v>0.24722993055117909</v>
      </c>
      <c r="X809">
        <f t="shared" si="37"/>
        <v>0.11442216893170096</v>
      </c>
      <c r="Y809">
        <f t="shared" si="38"/>
        <v>0.24722993055117909</v>
      </c>
      <c r="Z809">
        <f t="shared" si="36"/>
        <v>0.36165209948288002</v>
      </c>
      <c r="AA809">
        <f>(Table135[[#This Row],[Survived]]-Z810)^2</f>
        <v>0.18281536518108932</v>
      </c>
    </row>
    <row r="810" spans="1:27" x14ac:dyDescent="0.35">
      <c r="A810">
        <v>0</v>
      </c>
      <c r="B810" t="s">
        <v>9</v>
      </c>
      <c r="C810">
        <v>1</v>
      </c>
      <c r="D810" t="s">
        <v>8</v>
      </c>
      <c r="E810">
        <v>39</v>
      </c>
      <c r="F810" s="2">
        <v>0</v>
      </c>
      <c r="G810">
        <v>0</v>
      </c>
      <c r="H810">
        <v>0</v>
      </c>
      <c r="I810" s="3">
        <v>0.48749999999999999</v>
      </c>
      <c r="J810" s="3">
        <v>0</v>
      </c>
      <c r="K810" s="5">
        <v>1</v>
      </c>
      <c r="L810">
        <v>0</v>
      </c>
      <c r="M810">
        <v>1</v>
      </c>
      <c r="N810">
        <v>0</v>
      </c>
      <c r="O810">
        <v>1</v>
      </c>
      <c r="P810">
        <v>1</v>
      </c>
      <c r="V810">
        <v>0.17817572815899968</v>
      </c>
      <c r="W810">
        <v>0.24939340681345054</v>
      </c>
      <c r="X810">
        <f t="shared" si="37"/>
        <v>0.17817572815899968</v>
      </c>
      <c r="Y810">
        <f t="shared" si="38"/>
        <v>0.24939340681345054</v>
      </c>
      <c r="Z810">
        <f t="shared" si="36"/>
        <v>0.42756913497245019</v>
      </c>
      <c r="AA810">
        <f>(Table135[[#This Row],[Survived]]-Z811)^2</f>
        <v>8.4693111610382787E-2</v>
      </c>
    </row>
    <row r="811" spans="1:27" x14ac:dyDescent="0.35">
      <c r="A811">
        <v>0</v>
      </c>
      <c r="B811" t="s">
        <v>9</v>
      </c>
      <c r="C811">
        <v>3</v>
      </c>
      <c r="D811" t="s">
        <v>10</v>
      </c>
      <c r="E811">
        <v>18</v>
      </c>
      <c r="F811" s="2">
        <v>7.7750000000000004</v>
      </c>
      <c r="G811">
        <v>0</v>
      </c>
      <c r="H811">
        <v>0</v>
      </c>
      <c r="I811" s="3">
        <v>0.22500000000000001</v>
      </c>
      <c r="J811" s="3">
        <v>0.94324712513786169</v>
      </c>
      <c r="K811" s="5">
        <v>0</v>
      </c>
      <c r="L811">
        <v>0</v>
      </c>
      <c r="M811">
        <v>1</v>
      </c>
      <c r="N811">
        <v>0</v>
      </c>
      <c r="O811">
        <v>0</v>
      </c>
      <c r="P811">
        <v>1</v>
      </c>
      <c r="V811">
        <v>0.11278961936514349</v>
      </c>
      <c r="W811">
        <v>0.17823119021792189</v>
      </c>
      <c r="X811">
        <f t="shared" si="37"/>
        <v>0.11278961936514349</v>
      </c>
      <c r="Y811">
        <f t="shared" si="38"/>
        <v>0.17823119021792189</v>
      </c>
      <c r="Z811">
        <f t="shared" si="36"/>
        <v>0.29102080958306537</v>
      </c>
      <c r="AA811">
        <f>(Table135[[#This Row],[Survived]]-Z812)^2</f>
        <v>0.13079224106037496</v>
      </c>
    </row>
    <row r="812" spans="1:27" x14ac:dyDescent="0.35">
      <c r="A812">
        <v>0</v>
      </c>
      <c r="B812" t="s">
        <v>9</v>
      </c>
      <c r="C812">
        <v>2</v>
      </c>
      <c r="D812" t="s">
        <v>8</v>
      </c>
      <c r="E812">
        <v>39</v>
      </c>
      <c r="F812" s="2">
        <v>13</v>
      </c>
      <c r="G812">
        <v>0</v>
      </c>
      <c r="H812">
        <v>0</v>
      </c>
      <c r="I812" s="3">
        <v>0.48749999999999999</v>
      </c>
      <c r="J812" s="3">
        <v>1.146128035678238</v>
      </c>
      <c r="K812" s="5">
        <v>0</v>
      </c>
      <c r="L812">
        <v>1</v>
      </c>
      <c r="M812">
        <v>1</v>
      </c>
      <c r="N812">
        <v>0</v>
      </c>
      <c r="O812">
        <v>1</v>
      </c>
      <c r="P812">
        <v>1</v>
      </c>
      <c r="V812">
        <v>0.11442216893170096</v>
      </c>
      <c r="W812">
        <v>0.24722993055117909</v>
      </c>
      <c r="X812">
        <f t="shared" si="37"/>
        <v>0.11442216893170096</v>
      </c>
      <c r="Y812">
        <f t="shared" si="38"/>
        <v>0.24722993055117909</v>
      </c>
      <c r="Z812">
        <f t="shared" si="36"/>
        <v>0.36165209948288002</v>
      </c>
      <c r="AA812">
        <f>(Table135[[#This Row],[Survived]]-Z813)^2</f>
        <v>0.13114005977977555</v>
      </c>
    </row>
    <row r="813" spans="1:27" x14ac:dyDescent="0.35">
      <c r="A813">
        <v>1</v>
      </c>
      <c r="B813" t="s">
        <v>9</v>
      </c>
      <c r="C813">
        <v>1</v>
      </c>
      <c r="D813" t="s">
        <v>10</v>
      </c>
      <c r="E813">
        <v>33</v>
      </c>
      <c r="F813" s="2">
        <v>53.1</v>
      </c>
      <c r="G813">
        <v>1</v>
      </c>
      <c r="H813">
        <v>0</v>
      </c>
      <c r="I813" s="3">
        <v>0.41249999999999998</v>
      </c>
      <c r="J813" s="3">
        <v>1.7331972651065695</v>
      </c>
      <c r="K813" s="5">
        <v>1</v>
      </c>
      <c r="L813">
        <v>0</v>
      </c>
      <c r="M813">
        <v>1</v>
      </c>
      <c r="N813">
        <v>0</v>
      </c>
      <c r="O813">
        <v>0</v>
      </c>
      <c r="P813">
        <v>1</v>
      </c>
      <c r="V813">
        <v>0.18039898328434245</v>
      </c>
      <c r="W813">
        <v>0.18173367166377949</v>
      </c>
      <c r="X813">
        <f t="shared" si="37"/>
        <v>0.18039898328434245</v>
      </c>
      <c r="Y813">
        <f t="shared" si="38"/>
        <v>0.18173367166377949</v>
      </c>
      <c r="Z813">
        <f t="shared" si="36"/>
        <v>0.36213265494812197</v>
      </c>
      <c r="AA813">
        <f>(Table135[[#This Row],[Survived]]-Z814)^2</f>
        <v>0.40748804209461492</v>
      </c>
    </row>
    <row r="814" spans="1:27" x14ac:dyDescent="0.35">
      <c r="A814">
        <v>0</v>
      </c>
      <c r="B814" t="s">
        <v>9</v>
      </c>
      <c r="C814">
        <v>3</v>
      </c>
      <c r="D814" t="s">
        <v>8</v>
      </c>
      <c r="E814">
        <v>26</v>
      </c>
      <c r="F814" s="2">
        <v>7.8875000000000002</v>
      </c>
      <c r="G814">
        <v>0</v>
      </c>
      <c r="H814">
        <v>0</v>
      </c>
      <c r="I814" s="3">
        <v>0.32500000000000001</v>
      </c>
      <c r="J814" s="3">
        <v>0.94877961373782271</v>
      </c>
      <c r="K814" s="5">
        <v>0</v>
      </c>
      <c r="L814">
        <v>0</v>
      </c>
      <c r="M814">
        <v>1</v>
      </c>
      <c r="N814">
        <v>0</v>
      </c>
      <c r="O814">
        <v>1</v>
      </c>
      <c r="P814">
        <v>1</v>
      </c>
      <c r="V814">
        <v>0.11442216893170096</v>
      </c>
      <c r="W814">
        <v>0.24722993055117909</v>
      </c>
      <c r="X814">
        <f t="shared" si="37"/>
        <v>0.11442216893170096</v>
      </c>
      <c r="Y814">
        <f t="shared" si="38"/>
        <v>0.24722993055117909</v>
      </c>
      <c r="Z814">
        <f t="shared" si="36"/>
        <v>0.36165209948288002</v>
      </c>
      <c r="AA814">
        <f>(Table135[[#This Row],[Survived]]-Z815)^2</f>
        <v>0.13079224106037496</v>
      </c>
    </row>
    <row r="815" spans="1:27" x14ac:dyDescent="0.35">
      <c r="A815">
        <v>0</v>
      </c>
      <c r="B815" t="s">
        <v>9</v>
      </c>
      <c r="C815">
        <v>3</v>
      </c>
      <c r="D815" t="s">
        <v>8</v>
      </c>
      <c r="E815">
        <v>39</v>
      </c>
      <c r="F815" s="2">
        <v>24.15</v>
      </c>
      <c r="G815">
        <v>0</v>
      </c>
      <c r="H815">
        <v>0</v>
      </c>
      <c r="I815" s="3">
        <v>0.48749999999999999</v>
      </c>
      <c r="J815" s="3">
        <v>1.4005379893919461</v>
      </c>
      <c r="K815" s="5">
        <v>0</v>
      </c>
      <c r="L815">
        <v>0</v>
      </c>
      <c r="M815">
        <v>1</v>
      </c>
      <c r="N815">
        <v>0</v>
      </c>
      <c r="O815">
        <v>1</v>
      </c>
      <c r="P815">
        <v>1</v>
      </c>
      <c r="V815">
        <v>0.11442216893170096</v>
      </c>
      <c r="W815">
        <v>0.24722993055117909</v>
      </c>
      <c r="X815">
        <f t="shared" si="37"/>
        <v>0.11442216893170096</v>
      </c>
      <c r="Y815">
        <f t="shared" si="38"/>
        <v>0.24722993055117909</v>
      </c>
      <c r="Z815">
        <f t="shared" si="36"/>
        <v>0.36165209948288002</v>
      </c>
      <c r="AA815">
        <f>(Table135[[#This Row],[Survived]]-Z816)^2</f>
        <v>0.13079224106037496</v>
      </c>
    </row>
    <row r="816" spans="1:27" x14ac:dyDescent="0.35">
      <c r="A816">
        <v>0</v>
      </c>
      <c r="B816" t="s">
        <v>9</v>
      </c>
      <c r="C816">
        <v>2</v>
      </c>
      <c r="D816" t="s">
        <v>8</v>
      </c>
      <c r="E816">
        <v>35</v>
      </c>
      <c r="F816" s="2">
        <v>10.5</v>
      </c>
      <c r="G816">
        <v>0</v>
      </c>
      <c r="H816">
        <v>0</v>
      </c>
      <c r="I816" s="3">
        <v>0.4375</v>
      </c>
      <c r="J816" s="3">
        <v>1.0606978403536116</v>
      </c>
      <c r="K816" s="5">
        <v>0</v>
      </c>
      <c r="L816">
        <v>1</v>
      </c>
      <c r="M816">
        <v>1</v>
      </c>
      <c r="N816">
        <v>0</v>
      </c>
      <c r="O816">
        <v>1</v>
      </c>
      <c r="P816">
        <v>1</v>
      </c>
      <c r="V816">
        <v>0.11442216893170096</v>
      </c>
      <c r="W816">
        <v>0.24722993055117909</v>
      </c>
      <c r="X816">
        <f t="shared" si="37"/>
        <v>0.11442216893170096</v>
      </c>
      <c r="Y816">
        <f t="shared" si="38"/>
        <v>0.24722993055117909</v>
      </c>
      <c r="Z816">
        <f t="shared" si="36"/>
        <v>0.36165209948288002</v>
      </c>
      <c r="AA816">
        <f>(Table135[[#This Row],[Survived]]-Z817)^2</f>
        <v>0.12927963648033783</v>
      </c>
    </row>
    <row r="817" spans="1:27" x14ac:dyDescent="0.35">
      <c r="A817">
        <v>0</v>
      </c>
      <c r="B817" t="s">
        <v>9</v>
      </c>
      <c r="C817">
        <v>3</v>
      </c>
      <c r="D817" t="s">
        <v>10</v>
      </c>
      <c r="E817">
        <v>6</v>
      </c>
      <c r="F817" s="2">
        <v>31.274999999999999</v>
      </c>
      <c r="G817">
        <v>4</v>
      </c>
      <c r="H817">
        <v>2</v>
      </c>
      <c r="I817" s="3">
        <v>7.4999999999999997E-2</v>
      </c>
      <c r="J817" s="3">
        <v>1.5088662509384578</v>
      </c>
      <c r="K817" s="5">
        <v>0</v>
      </c>
      <c r="L817">
        <v>0</v>
      </c>
      <c r="M817">
        <v>1</v>
      </c>
      <c r="N817">
        <v>0</v>
      </c>
      <c r="O817">
        <v>0</v>
      </c>
      <c r="P817">
        <v>1</v>
      </c>
      <c r="V817">
        <v>0.12821283813274442</v>
      </c>
      <c r="W817">
        <v>0.23134193722191251</v>
      </c>
      <c r="X817">
        <f t="shared" si="37"/>
        <v>0.12821283813274442</v>
      </c>
      <c r="Y817">
        <f t="shared" si="38"/>
        <v>0.23134193722191251</v>
      </c>
      <c r="Z817">
        <f t="shared" si="36"/>
        <v>0.35955477535465696</v>
      </c>
      <c r="AA817">
        <f>(Table135[[#This Row],[Survived]]-Z818)^2</f>
        <v>0.13079224106037496</v>
      </c>
    </row>
    <row r="818" spans="1:27" x14ac:dyDescent="0.35">
      <c r="A818">
        <v>0</v>
      </c>
      <c r="B818" t="s">
        <v>9</v>
      </c>
      <c r="C818">
        <v>3</v>
      </c>
      <c r="D818" t="s">
        <v>8</v>
      </c>
      <c r="E818">
        <v>30.5</v>
      </c>
      <c r="F818" s="2">
        <v>8.0500000000000007</v>
      </c>
      <c r="G818">
        <v>0</v>
      </c>
      <c r="H818">
        <v>0</v>
      </c>
      <c r="I818" s="3">
        <v>0.38124999999999998</v>
      </c>
      <c r="J818" s="3">
        <v>0.9566485792052033</v>
      </c>
      <c r="K818" s="5">
        <v>0</v>
      </c>
      <c r="L818">
        <v>0</v>
      </c>
      <c r="M818">
        <v>1</v>
      </c>
      <c r="N818">
        <v>0</v>
      </c>
      <c r="O818">
        <v>1</v>
      </c>
      <c r="P818">
        <v>1</v>
      </c>
      <c r="V818">
        <v>0.11442216893170096</v>
      </c>
      <c r="W818">
        <v>0.24722993055117909</v>
      </c>
      <c r="X818">
        <f t="shared" si="37"/>
        <v>0.11442216893170096</v>
      </c>
      <c r="Y818">
        <f t="shared" si="38"/>
        <v>0.24722993055117909</v>
      </c>
      <c r="Z818">
        <f t="shared" si="36"/>
        <v>0.36165209948288002</v>
      </c>
      <c r="AA818">
        <f>(Table135[[#This Row],[Survived]]-Z819)^2</f>
        <v>0.19285227870822921</v>
      </c>
    </row>
    <row r="819" spans="1:27" x14ac:dyDescent="0.35">
      <c r="A819">
        <v>0</v>
      </c>
      <c r="B819" t="s">
        <v>9</v>
      </c>
      <c r="C819">
        <v>1</v>
      </c>
      <c r="D819" t="s">
        <v>8</v>
      </c>
      <c r="F819" s="2">
        <v>0</v>
      </c>
      <c r="G819">
        <v>0</v>
      </c>
      <c r="H819">
        <v>0</v>
      </c>
      <c r="I819" s="3">
        <v>0</v>
      </c>
      <c r="J819" s="3">
        <v>0</v>
      </c>
      <c r="K819" s="5">
        <v>1</v>
      </c>
      <c r="L819">
        <v>0</v>
      </c>
      <c r="M819">
        <v>0</v>
      </c>
      <c r="N819">
        <v>1</v>
      </c>
      <c r="O819">
        <v>1</v>
      </c>
      <c r="P819">
        <v>1</v>
      </c>
      <c r="V819">
        <v>0.17817572815899968</v>
      </c>
      <c r="W819">
        <v>0.26097376655576054</v>
      </c>
      <c r="X819">
        <f t="shared" si="37"/>
        <v>0.17817572815899968</v>
      </c>
      <c r="Y819">
        <f t="shared" si="38"/>
        <v>0.26097376655576054</v>
      </c>
      <c r="Z819">
        <f t="shared" si="36"/>
        <v>0.43914949471476022</v>
      </c>
      <c r="AA819">
        <f>(Table135[[#This Row],[Survived]]-Z820)^2</f>
        <v>8.4693111610382787E-2</v>
      </c>
    </row>
    <row r="820" spans="1:27" x14ac:dyDescent="0.35">
      <c r="A820">
        <v>0</v>
      </c>
      <c r="B820" t="s">
        <v>9</v>
      </c>
      <c r="C820">
        <v>3</v>
      </c>
      <c r="D820" t="s">
        <v>10</v>
      </c>
      <c r="E820">
        <v>23</v>
      </c>
      <c r="F820" s="2">
        <v>7.9249999999999998</v>
      </c>
      <c r="G820">
        <v>0</v>
      </c>
      <c r="H820">
        <v>0</v>
      </c>
      <c r="I820" s="3">
        <v>0.28749999999999998</v>
      </c>
      <c r="J820" s="3">
        <v>0.95060822478423079</v>
      </c>
      <c r="K820" s="5">
        <v>0</v>
      </c>
      <c r="L820">
        <v>0</v>
      </c>
      <c r="M820">
        <v>1</v>
      </c>
      <c r="N820">
        <v>0</v>
      </c>
      <c r="O820">
        <v>0</v>
      </c>
      <c r="P820">
        <v>1</v>
      </c>
      <c r="V820">
        <v>0.11278961936514349</v>
      </c>
      <c r="W820">
        <v>0.17823119021792189</v>
      </c>
      <c r="X820">
        <f t="shared" si="37"/>
        <v>0.11278961936514349</v>
      </c>
      <c r="Y820">
        <f t="shared" si="38"/>
        <v>0.17823119021792189</v>
      </c>
      <c r="Z820">
        <f t="shared" si="36"/>
        <v>0.29102080958306537</v>
      </c>
      <c r="AA820">
        <f>(Table135[[#This Row],[Survived]]-Z821)^2</f>
        <v>0.15266545711533219</v>
      </c>
    </row>
    <row r="821" spans="1:27" x14ac:dyDescent="0.35">
      <c r="A821">
        <v>0</v>
      </c>
      <c r="B821" t="s">
        <v>11</v>
      </c>
      <c r="C821">
        <v>2</v>
      </c>
      <c r="D821" t="s">
        <v>8</v>
      </c>
      <c r="E821">
        <v>31</v>
      </c>
      <c r="F821" s="2">
        <v>37.004199999999997</v>
      </c>
      <c r="G821">
        <v>1</v>
      </c>
      <c r="H821">
        <v>1</v>
      </c>
      <c r="I821" s="3">
        <v>0.38750000000000001</v>
      </c>
      <c r="J821" s="3">
        <v>1.579831594933373</v>
      </c>
      <c r="K821" s="5">
        <v>0</v>
      </c>
      <c r="L821">
        <v>1</v>
      </c>
      <c r="M821">
        <v>1</v>
      </c>
      <c r="N821">
        <v>0</v>
      </c>
      <c r="O821">
        <v>1</v>
      </c>
      <c r="P821">
        <v>1</v>
      </c>
      <c r="V821">
        <v>0.11827797362360119</v>
      </c>
      <c r="W821">
        <v>0.27244629886958827</v>
      </c>
      <c r="X821">
        <f t="shared" si="37"/>
        <v>0.11827797362360119</v>
      </c>
      <c r="Y821">
        <f t="shared" si="38"/>
        <v>0.27244629886958827</v>
      </c>
      <c r="Z821">
        <f t="shared" si="36"/>
        <v>0.39072427249318947</v>
      </c>
      <c r="AA821">
        <f>(Table135[[#This Row],[Survived]]-Z822)^2</f>
        <v>0.13079224106037496</v>
      </c>
    </row>
    <row r="822" spans="1:27" x14ac:dyDescent="0.35">
      <c r="A822">
        <v>0</v>
      </c>
      <c r="B822" t="s">
        <v>9</v>
      </c>
      <c r="C822">
        <v>3</v>
      </c>
      <c r="D822" t="s">
        <v>8</v>
      </c>
      <c r="E822">
        <v>43</v>
      </c>
      <c r="F822" s="2">
        <v>6.45</v>
      </c>
      <c r="G822">
        <v>0</v>
      </c>
      <c r="H822">
        <v>0</v>
      </c>
      <c r="I822" s="3">
        <v>0.53749999999999998</v>
      </c>
      <c r="J822" s="3">
        <v>0.87215627274829288</v>
      </c>
      <c r="K822" s="5">
        <v>0</v>
      </c>
      <c r="L822">
        <v>0</v>
      </c>
      <c r="M822">
        <v>1</v>
      </c>
      <c r="N822">
        <v>0</v>
      </c>
      <c r="O822">
        <v>1</v>
      </c>
      <c r="P822">
        <v>1</v>
      </c>
      <c r="V822">
        <v>0.11442216893170096</v>
      </c>
      <c r="W822">
        <v>0.24722993055117909</v>
      </c>
      <c r="X822">
        <f t="shared" si="37"/>
        <v>0.11442216893170096</v>
      </c>
      <c r="Y822">
        <f t="shared" si="38"/>
        <v>0.24722993055117909</v>
      </c>
      <c r="Z822">
        <f t="shared" si="36"/>
        <v>0.36165209948288002</v>
      </c>
      <c r="AA822">
        <f>(Table135[[#This Row],[Survived]]-Z823)^2</f>
        <v>0.18061756714860586</v>
      </c>
    </row>
    <row r="823" spans="1:27" x14ac:dyDescent="0.35">
      <c r="A823">
        <v>0</v>
      </c>
      <c r="B823" t="s">
        <v>9</v>
      </c>
      <c r="C823">
        <v>3</v>
      </c>
      <c r="D823" t="s">
        <v>8</v>
      </c>
      <c r="E823">
        <v>10</v>
      </c>
      <c r="F823" s="2">
        <v>27.9</v>
      </c>
      <c r="G823">
        <v>3</v>
      </c>
      <c r="H823">
        <v>2</v>
      </c>
      <c r="I823" s="3">
        <v>0.125</v>
      </c>
      <c r="J823" s="3">
        <v>1.4608978427565478</v>
      </c>
      <c r="K823" s="5">
        <v>0</v>
      </c>
      <c r="L823">
        <v>0</v>
      </c>
      <c r="M823">
        <v>1</v>
      </c>
      <c r="N823">
        <v>0</v>
      </c>
      <c r="O823">
        <v>1</v>
      </c>
      <c r="P823">
        <v>1</v>
      </c>
      <c r="V823">
        <v>0.12598958300740165</v>
      </c>
      <c r="W823">
        <v>0.29900167237158359</v>
      </c>
      <c r="X823">
        <f t="shared" si="37"/>
        <v>0.12598958300740165</v>
      </c>
      <c r="Y823">
        <f t="shared" si="38"/>
        <v>0.29900167237158359</v>
      </c>
      <c r="Z823">
        <f t="shared" si="36"/>
        <v>0.42499125537898524</v>
      </c>
      <c r="AA823">
        <f>(Table135[[#This Row],[Survived]]-Z824)^2</f>
        <v>0.14900373406039552</v>
      </c>
    </row>
    <row r="824" spans="1:27" x14ac:dyDescent="0.35">
      <c r="A824">
        <v>1</v>
      </c>
      <c r="B824" t="s">
        <v>9</v>
      </c>
      <c r="C824">
        <v>1</v>
      </c>
      <c r="D824" t="s">
        <v>10</v>
      </c>
      <c r="E824">
        <v>52</v>
      </c>
      <c r="F824" s="2">
        <v>93.5</v>
      </c>
      <c r="G824">
        <v>1</v>
      </c>
      <c r="H824">
        <v>1</v>
      </c>
      <c r="I824" s="3">
        <v>0.65</v>
      </c>
      <c r="J824" s="3">
        <v>1.975431808509263</v>
      </c>
      <c r="K824" s="5">
        <v>1</v>
      </c>
      <c r="L824">
        <v>0</v>
      </c>
      <c r="M824">
        <v>1</v>
      </c>
      <c r="N824">
        <v>0</v>
      </c>
      <c r="O824">
        <v>0</v>
      </c>
      <c r="P824">
        <v>1</v>
      </c>
      <c r="V824">
        <v>0.18039898328434245</v>
      </c>
      <c r="W824">
        <v>0.20561103479860257</v>
      </c>
      <c r="X824">
        <f t="shared" si="37"/>
        <v>0.18039898328434245</v>
      </c>
      <c r="Y824">
        <f t="shared" si="38"/>
        <v>0.20561103479860257</v>
      </c>
      <c r="Z824">
        <f t="shared" si="36"/>
        <v>0.38601001808294499</v>
      </c>
      <c r="AA824">
        <f>(Table135[[#This Row],[Survived]]-Z825)^2</f>
        <v>0.40748804209461492</v>
      </c>
    </row>
    <row r="825" spans="1:27" x14ac:dyDescent="0.35">
      <c r="A825">
        <v>1</v>
      </c>
      <c r="B825" t="s">
        <v>9</v>
      </c>
      <c r="C825">
        <v>3</v>
      </c>
      <c r="D825" t="s">
        <v>8</v>
      </c>
      <c r="E825">
        <v>27</v>
      </c>
      <c r="F825" s="2">
        <v>8.6624999999999996</v>
      </c>
      <c r="G825">
        <v>0</v>
      </c>
      <c r="H825">
        <v>0</v>
      </c>
      <c r="I825" s="3">
        <v>0.33750000000000002</v>
      </c>
      <c r="J825" s="3">
        <v>0.98508950692638131</v>
      </c>
      <c r="K825" s="5">
        <v>0</v>
      </c>
      <c r="L825">
        <v>0</v>
      </c>
      <c r="M825">
        <v>1</v>
      </c>
      <c r="N825">
        <v>0</v>
      </c>
      <c r="O825">
        <v>1</v>
      </c>
      <c r="P825">
        <v>1</v>
      </c>
      <c r="V825">
        <v>0.11442216893170096</v>
      </c>
      <c r="W825">
        <v>0.24722993055117909</v>
      </c>
      <c r="X825">
        <f t="shared" si="37"/>
        <v>0.11442216893170096</v>
      </c>
      <c r="Y825">
        <f t="shared" si="38"/>
        <v>0.24722993055117909</v>
      </c>
      <c r="Z825">
        <f t="shared" si="36"/>
        <v>0.36165209948288002</v>
      </c>
      <c r="AA825">
        <f>(Table135[[#This Row],[Survived]]-Z826)^2</f>
        <v>0.32767709523618893</v>
      </c>
    </row>
    <row r="826" spans="1:27" x14ac:dyDescent="0.35">
      <c r="A826">
        <v>0</v>
      </c>
      <c r="B826" t="s">
        <v>9</v>
      </c>
      <c r="C826">
        <v>1</v>
      </c>
      <c r="D826" t="s">
        <v>8</v>
      </c>
      <c r="E826">
        <v>38</v>
      </c>
      <c r="F826" s="2">
        <v>0</v>
      </c>
      <c r="G826">
        <v>0</v>
      </c>
      <c r="H826">
        <v>0</v>
      </c>
      <c r="I826" s="3">
        <v>0.47499999999999998</v>
      </c>
      <c r="J826" s="3">
        <v>0</v>
      </c>
      <c r="K826" s="5">
        <v>1</v>
      </c>
      <c r="L826">
        <v>0</v>
      </c>
      <c r="M826">
        <v>1</v>
      </c>
      <c r="N826">
        <v>0</v>
      </c>
      <c r="O826">
        <v>1</v>
      </c>
      <c r="P826">
        <v>1</v>
      </c>
      <c r="V826">
        <v>0.17817572815899968</v>
      </c>
      <c r="W826">
        <v>0.24939340681345054</v>
      </c>
      <c r="X826">
        <f t="shared" si="37"/>
        <v>0.17817572815899968</v>
      </c>
      <c r="Y826">
        <f t="shared" si="38"/>
        <v>0.24939340681345054</v>
      </c>
      <c r="Z826">
        <f t="shared" si="36"/>
        <v>0.42756913497245019</v>
      </c>
      <c r="AA826">
        <f>(Table135[[#This Row],[Survived]]-Z827)^2</f>
        <v>4.8987062839798326E-2</v>
      </c>
    </row>
    <row r="827" spans="1:27" x14ac:dyDescent="0.35">
      <c r="A827">
        <v>1</v>
      </c>
      <c r="B827" t="s">
        <v>9</v>
      </c>
      <c r="C827">
        <v>3</v>
      </c>
      <c r="D827" t="s">
        <v>10</v>
      </c>
      <c r="E827">
        <v>27</v>
      </c>
      <c r="F827" s="2">
        <v>12.475</v>
      </c>
      <c r="G827">
        <v>0</v>
      </c>
      <c r="H827">
        <v>1</v>
      </c>
      <c r="I827" s="3">
        <v>0.33750000000000002</v>
      </c>
      <c r="J827" s="3">
        <v>1.1295287738587763</v>
      </c>
      <c r="K827" s="5">
        <v>0</v>
      </c>
      <c r="L827">
        <v>0</v>
      </c>
      <c r="M827">
        <v>0</v>
      </c>
      <c r="N827">
        <v>0</v>
      </c>
      <c r="O827">
        <v>0</v>
      </c>
      <c r="P827">
        <v>1</v>
      </c>
      <c r="V827">
        <v>0.11278961936514349</v>
      </c>
      <c r="W827">
        <v>0.10854059285135062</v>
      </c>
      <c r="X827">
        <f t="shared" si="37"/>
        <v>0.11278961936514349</v>
      </c>
      <c r="Y827">
        <f t="shared" si="38"/>
        <v>0.10854059285135062</v>
      </c>
      <c r="Z827">
        <f t="shared" si="36"/>
        <v>0.22133021221649413</v>
      </c>
      <c r="AA827">
        <f>(Table135[[#This Row],[Survived]]-Z828)^2</f>
        <v>0.35246935717885619</v>
      </c>
    </row>
    <row r="828" spans="1:27" x14ac:dyDescent="0.35">
      <c r="A828">
        <v>0</v>
      </c>
      <c r="B828" t="s">
        <v>9</v>
      </c>
      <c r="C828">
        <v>3</v>
      </c>
      <c r="D828" t="s">
        <v>8</v>
      </c>
      <c r="E828">
        <v>2</v>
      </c>
      <c r="F828" s="2">
        <v>39.6875</v>
      </c>
      <c r="G828">
        <v>4</v>
      </c>
      <c r="H828">
        <v>1</v>
      </c>
      <c r="I828" s="3">
        <v>2.5000000000000001E-2</v>
      </c>
      <c r="J828" s="3">
        <v>1.6094610059122672</v>
      </c>
      <c r="K828" s="5">
        <v>0</v>
      </c>
      <c r="L828">
        <v>0</v>
      </c>
      <c r="M828">
        <v>1</v>
      </c>
      <c r="N828">
        <v>0</v>
      </c>
      <c r="O828">
        <v>1</v>
      </c>
      <c r="P828">
        <v>1</v>
      </c>
      <c r="V828">
        <v>0.1298453876993019</v>
      </c>
      <c r="W828">
        <v>0.27646331442034666</v>
      </c>
      <c r="X828">
        <f t="shared" si="37"/>
        <v>0.1298453876993019</v>
      </c>
      <c r="Y828">
        <f t="shared" si="38"/>
        <v>0.27646331442034666</v>
      </c>
      <c r="Z828">
        <f t="shared" si="36"/>
        <v>0.40630870211964853</v>
      </c>
      <c r="AA828">
        <f>(Table135[[#This Row],[Survived]]-Z829)^2</f>
        <v>0.13930246861928319</v>
      </c>
    </row>
    <row r="829" spans="1:27" x14ac:dyDescent="0.35">
      <c r="A829">
        <v>0</v>
      </c>
      <c r="B829" t="s">
        <v>12</v>
      </c>
      <c r="C829">
        <v>3</v>
      </c>
      <c r="D829" t="s">
        <v>8</v>
      </c>
      <c r="F829" s="2">
        <v>6.95</v>
      </c>
      <c r="G829">
        <v>0</v>
      </c>
      <c r="H829">
        <v>0</v>
      </c>
      <c r="I829" s="3">
        <v>0</v>
      </c>
      <c r="J829" s="3">
        <v>0.90036712865647028</v>
      </c>
      <c r="K829" s="5">
        <v>0</v>
      </c>
      <c r="L829">
        <v>0</v>
      </c>
      <c r="M829">
        <v>0</v>
      </c>
      <c r="N829">
        <v>1</v>
      </c>
      <c r="O829">
        <v>1</v>
      </c>
      <c r="P829">
        <v>1</v>
      </c>
      <c r="V829">
        <v>0.11442216893170096</v>
      </c>
      <c r="W829">
        <v>0.25881029029348912</v>
      </c>
      <c r="X829">
        <f t="shared" si="37"/>
        <v>0.11442216893170096</v>
      </c>
      <c r="Y829">
        <f t="shared" si="38"/>
        <v>0.25881029029348912</v>
      </c>
      <c r="Z829">
        <f t="shared" si="36"/>
        <v>0.37323245922519011</v>
      </c>
      <c r="AA829">
        <f>(Table135[[#This Row],[Survived]]-Z830)^2</f>
        <v>7.1869105573444517E-2</v>
      </c>
    </row>
    <row r="830" spans="1:27" x14ac:dyDescent="0.35">
      <c r="A830">
        <v>0</v>
      </c>
      <c r="B830" t="s">
        <v>9</v>
      </c>
      <c r="C830">
        <v>3</v>
      </c>
      <c r="D830" t="s">
        <v>8</v>
      </c>
      <c r="F830" s="2">
        <v>56.495800000000003</v>
      </c>
      <c r="G830">
        <v>0</v>
      </c>
      <c r="H830">
        <v>0</v>
      </c>
      <c r="I830" s="3">
        <v>0</v>
      </c>
      <c r="J830" s="3">
        <v>1.7596361211514699</v>
      </c>
      <c r="K830" s="5">
        <v>0</v>
      </c>
      <c r="L830">
        <v>0</v>
      </c>
      <c r="M830">
        <v>0</v>
      </c>
      <c r="N830">
        <v>0</v>
      </c>
      <c r="O830">
        <v>1</v>
      </c>
      <c r="P830">
        <v>1</v>
      </c>
      <c r="V830">
        <v>0.11442216893170096</v>
      </c>
      <c r="W830">
        <v>0.15366197004978471</v>
      </c>
      <c r="X830">
        <f t="shared" si="37"/>
        <v>0.11442216893170096</v>
      </c>
      <c r="Y830">
        <f t="shared" si="38"/>
        <v>0.15366197004978471</v>
      </c>
      <c r="Z830">
        <f t="shared" si="36"/>
        <v>0.26808413898148564</v>
      </c>
      <c r="AA830">
        <f>(Table135[[#This Row],[Survived]]-Z831)^2</f>
        <v>9.9754188803122631E-2</v>
      </c>
    </row>
    <row r="831" spans="1:27" x14ac:dyDescent="0.35">
      <c r="A831">
        <v>1</v>
      </c>
      <c r="B831" t="s">
        <v>11</v>
      </c>
      <c r="C831">
        <v>2</v>
      </c>
      <c r="D831" t="s">
        <v>8</v>
      </c>
      <c r="E831">
        <v>1</v>
      </c>
      <c r="F831" s="2">
        <v>37.004199999999997</v>
      </c>
      <c r="G831">
        <v>0</v>
      </c>
      <c r="H831">
        <v>2</v>
      </c>
      <c r="I831" s="3">
        <v>1.2500000000000001E-2</v>
      </c>
      <c r="J831" s="3">
        <v>1.579831594933373</v>
      </c>
      <c r="K831" s="5">
        <v>0</v>
      </c>
      <c r="L831">
        <v>1</v>
      </c>
      <c r="M831">
        <v>0</v>
      </c>
      <c r="N831">
        <v>0</v>
      </c>
      <c r="O831">
        <v>1</v>
      </c>
      <c r="P831">
        <v>1</v>
      </c>
      <c r="V831">
        <v>0.11442216893170096</v>
      </c>
      <c r="W831">
        <v>0.2014166963194309</v>
      </c>
      <c r="X831">
        <f t="shared" si="37"/>
        <v>0.11442216893170096</v>
      </c>
      <c r="Y831">
        <f t="shared" si="38"/>
        <v>0.2014166963194309</v>
      </c>
      <c r="Z831">
        <f t="shared" si="36"/>
        <v>0.31583886525113186</v>
      </c>
      <c r="AA831">
        <f>(Table135[[#This Row],[Survived]]-Z832)^2</f>
        <v>0.39283755016890298</v>
      </c>
    </row>
    <row r="832" spans="1:27" x14ac:dyDescent="0.35">
      <c r="A832">
        <v>1</v>
      </c>
      <c r="B832" t="s">
        <v>12</v>
      </c>
      <c r="C832">
        <v>3</v>
      </c>
      <c r="D832" t="s">
        <v>8</v>
      </c>
      <c r="F832" s="2">
        <v>7.75</v>
      </c>
      <c r="G832">
        <v>0</v>
      </c>
      <c r="H832">
        <v>0</v>
      </c>
      <c r="I832" s="3">
        <v>0</v>
      </c>
      <c r="J832" s="3">
        <v>0.94200805302231327</v>
      </c>
      <c r="K832" s="5">
        <v>0</v>
      </c>
      <c r="L832">
        <v>0</v>
      </c>
      <c r="M832">
        <v>0</v>
      </c>
      <c r="N832">
        <v>1</v>
      </c>
      <c r="O832">
        <v>1</v>
      </c>
      <c r="P832">
        <v>1</v>
      </c>
      <c r="V832">
        <v>0.11442216893170096</v>
      </c>
      <c r="W832">
        <v>0.25881029029348912</v>
      </c>
      <c r="X832">
        <f t="shared" si="37"/>
        <v>0.11442216893170096</v>
      </c>
      <c r="Y832">
        <f t="shared" si="38"/>
        <v>0.25881029029348912</v>
      </c>
      <c r="Z832">
        <f t="shared" si="36"/>
        <v>0.37323245922519011</v>
      </c>
      <c r="AA832">
        <f>(Table135[[#This Row],[Survived]]-Z833)^2</f>
        <v>0.41352893509982563</v>
      </c>
    </row>
    <row r="833" spans="1:27" x14ac:dyDescent="0.35">
      <c r="A833">
        <v>1</v>
      </c>
      <c r="C833">
        <v>1</v>
      </c>
      <c r="D833" t="s">
        <v>10</v>
      </c>
      <c r="E833">
        <v>62</v>
      </c>
      <c r="F833" s="2">
        <v>80</v>
      </c>
      <c r="G833">
        <v>0</v>
      </c>
      <c r="H833">
        <v>0</v>
      </c>
      <c r="I833" s="3">
        <v>0.77500000000000002</v>
      </c>
      <c r="J833" s="3">
        <v>1.9084850188786497</v>
      </c>
      <c r="K833" s="5">
        <v>1</v>
      </c>
      <c r="L833">
        <v>0</v>
      </c>
      <c r="M833">
        <v>1</v>
      </c>
      <c r="N833">
        <v>0</v>
      </c>
      <c r="O833">
        <v>0</v>
      </c>
      <c r="P833">
        <v>1</v>
      </c>
      <c r="V833">
        <v>0.1765431785924422</v>
      </c>
      <c r="W833">
        <v>0.18039466648019337</v>
      </c>
      <c r="X833">
        <f t="shared" si="37"/>
        <v>0.1765431785924422</v>
      </c>
      <c r="Y833">
        <f t="shared" si="38"/>
        <v>0.18039466648019337</v>
      </c>
      <c r="Z833">
        <f t="shared" si="36"/>
        <v>0.3569378450726356</v>
      </c>
      <c r="AA833">
        <f>(Table135[[#This Row],[Survived]]-Z834)^2</f>
        <v>0.47914640641049377</v>
      </c>
    </row>
    <row r="834" spans="1:27" x14ac:dyDescent="0.35">
      <c r="A834">
        <v>1</v>
      </c>
      <c r="B834" t="s">
        <v>11</v>
      </c>
      <c r="C834">
        <v>3</v>
      </c>
      <c r="D834" t="s">
        <v>10</v>
      </c>
      <c r="E834">
        <v>15</v>
      </c>
      <c r="F834" s="2">
        <v>14.4542</v>
      </c>
      <c r="G834">
        <v>1</v>
      </c>
      <c r="H834">
        <v>0</v>
      </c>
      <c r="I834" s="3">
        <v>0.1875</v>
      </c>
      <c r="J834" s="3">
        <v>1.1890465283525415</v>
      </c>
      <c r="K834" s="5">
        <v>0</v>
      </c>
      <c r="L834">
        <v>0</v>
      </c>
      <c r="M834">
        <v>0</v>
      </c>
      <c r="N834">
        <v>1</v>
      </c>
      <c r="O834">
        <v>0</v>
      </c>
      <c r="P834">
        <v>1</v>
      </c>
      <c r="V834">
        <v>0.11664542405704373</v>
      </c>
      <c r="W834">
        <v>0.19115055514381801</v>
      </c>
      <c r="X834">
        <f t="shared" si="37"/>
        <v>0.11664542405704373</v>
      </c>
      <c r="Y834">
        <f t="shared" si="38"/>
        <v>0.19115055514381801</v>
      </c>
      <c r="Z834">
        <f t="shared" si="36"/>
        <v>0.30779597920086177</v>
      </c>
      <c r="AA834">
        <f>(Table135[[#This Row],[Survived]]-Z835)^2</f>
        <v>0.3712169121289533</v>
      </c>
    </row>
    <row r="835" spans="1:27" x14ac:dyDescent="0.35">
      <c r="A835">
        <v>1</v>
      </c>
      <c r="B835" t="s">
        <v>9</v>
      </c>
      <c r="C835">
        <v>2</v>
      </c>
      <c r="D835" t="s">
        <v>8</v>
      </c>
      <c r="E835">
        <v>0.83</v>
      </c>
      <c r="F835" s="2">
        <v>18.75</v>
      </c>
      <c r="G835">
        <v>1</v>
      </c>
      <c r="H835">
        <v>1</v>
      </c>
      <c r="I835" s="3">
        <v>1.0374999999999999E-2</v>
      </c>
      <c r="J835" s="3">
        <v>1.2955670999624791</v>
      </c>
      <c r="K835" s="5">
        <v>0</v>
      </c>
      <c r="L835">
        <v>1</v>
      </c>
      <c r="M835">
        <v>1</v>
      </c>
      <c r="N835">
        <v>0</v>
      </c>
      <c r="O835">
        <v>1</v>
      </c>
      <c r="P835">
        <v>1</v>
      </c>
      <c r="V835">
        <v>0.11827797362360119</v>
      </c>
      <c r="W835">
        <v>0.27244629886958827</v>
      </c>
      <c r="X835">
        <f t="shared" si="37"/>
        <v>0.11827797362360119</v>
      </c>
      <c r="Y835">
        <f t="shared" si="38"/>
        <v>0.27244629886958827</v>
      </c>
      <c r="Z835">
        <f t="shared" si="36"/>
        <v>0.39072427249318947</v>
      </c>
      <c r="AA835">
        <f>(Table135[[#This Row],[Survived]]-Z836)^2</f>
        <v>0.40748804209461492</v>
      </c>
    </row>
    <row r="836" spans="1:27" x14ac:dyDescent="0.35">
      <c r="A836">
        <v>0</v>
      </c>
      <c r="B836" t="s">
        <v>11</v>
      </c>
      <c r="C836">
        <v>3</v>
      </c>
      <c r="D836" t="s">
        <v>8</v>
      </c>
      <c r="F836" s="2">
        <v>7.2291999999999996</v>
      </c>
      <c r="G836">
        <v>0</v>
      </c>
      <c r="H836">
        <v>0</v>
      </c>
      <c r="I836" s="3">
        <v>0</v>
      </c>
      <c r="J836" s="3">
        <v>0.91535761741483168</v>
      </c>
      <c r="K836" s="5">
        <v>0</v>
      </c>
      <c r="L836">
        <v>0</v>
      </c>
      <c r="M836">
        <v>1</v>
      </c>
      <c r="N836">
        <v>0</v>
      </c>
      <c r="O836">
        <v>1</v>
      </c>
      <c r="P836">
        <v>1</v>
      </c>
      <c r="V836">
        <v>0.11442216893170096</v>
      </c>
      <c r="W836">
        <v>0.24722993055117909</v>
      </c>
      <c r="X836">
        <f t="shared" si="37"/>
        <v>0.11442216893170096</v>
      </c>
      <c r="Y836">
        <f t="shared" si="38"/>
        <v>0.24722993055117909</v>
      </c>
      <c r="Z836">
        <f t="shared" si="36"/>
        <v>0.36165209948288002</v>
      </c>
      <c r="AA836">
        <f>(Table135[[#This Row],[Survived]]-Z837)^2</f>
        <v>0.13930246861928319</v>
      </c>
    </row>
    <row r="837" spans="1:27" x14ac:dyDescent="0.35">
      <c r="A837">
        <v>0</v>
      </c>
      <c r="B837" t="s">
        <v>9</v>
      </c>
      <c r="C837">
        <v>3</v>
      </c>
      <c r="D837" t="s">
        <v>8</v>
      </c>
      <c r="E837">
        <v>23</v>
      </c>
      <c r="F837" s="2">
        <v>7.8541999999999996</v>
      </c>
      <c r="G837">
        <v>0</v>
      </c>
      <c r="H837">
        <v>0</v>
      </c>
      <c r="I837" s="3">
        <v>0.28749999999999998</v>
      </c>
      <c r="J837" s="3">
        <v>0.94714932766263737</v>
      </c>
      <c r="K837" s="5">
        <v>0</v>
      </c>
      <c r="L837">
        <v>0</v>
      </c>
      <c r="M837">
        <v>0</v>
      </c>
      <c r="N837">
        <v>1</v>
      </c>
      <c r="O837">
        <v>1</v>
      </c>
      <c r="P837">
        <v>1</v>
      </c>
      <c r="V837">
        <v>0.11442216893170096</v>
      </c>
      <c r="W837">
        <v>0.25881029029348912</v>
      </c>
      <c r="X837">
        <f t="shared" si="37"/>
        <v>0.11442216893170096</v>
      </c>
      <c r="Y837">
        <f t="shared" si="38"/>
        <v>0.25881029029348912</v>
      </c>
      <c r="Z837">
        <f t="shared" ref="Z837:Z894" si="39">X837+Y837</f>
        <v>0.37323245922519011</v>
      </c>
      <c r="AA837">
        <f>(Table135[[#This Row],[Survived]]-Z838)^2</f>
        <v>0.13079224106037496</v>
      </c>
    </row>
    <row r="838" spans="1:27" x14ac:dyDescent="0.35">
      <c r="A838">
        <v>0</v>
      </c>
      <c r="B838" t="s">
        <v>9</v>
      </c>
      <c r="C838">
        <v>3</v>
      </c>
      <c r="D838" t="s">
        <v>8</v>
      </c>
      <c r="E838">
        <v>18</v>
      </c>
      <c r="F838" s="2">
        <v>8.3000000000000007</v>
      </c>
      <c r="G838">
        <v>0</v>
      </c>
      <c r="H838">
        <v>0</v>
      </c>
      <c r="I838" s="3">
        <v>0.22500000000000001</v>
      </c>
      <c r="J838" s="3">
        <v>0.96848294855393513</v>
      </c>
      <c r="K838" s="5">
        <v>0</v>
      </c>
      <c r="L838">
        <v>0</v>
      </c>
      <c r="M838">
        <v>1</v>
      </c>
      <c r="N838">
        <v>0</v>
      </c>
      <c r="O838">
        <v>1</v>
      </c>
      <c r="P838">
        <v>1</v>
      </c>
      <c r="V838">
        <v>0.11442216893170096</v>
      </c>
      <c r="W838">
        <v>0.24722993055117909</v>
      </c>
      <c r="X838">
        <f t="shared" ref="X838:X894" si="40">IF(V838&lt;0,0,V838)</f>
        <v>0.11442216893170096</v>
      </c>
      <c r="Y838">
        <f t="shared" ref="Y838:Y894" si="41">IF(W838&lt;0,0,W838)</f>
        <v>0.24722993055117909</v>
      </c>
      <c r="Z838">
        <f t="shared" si="39"/>
        <v>0.36165209948288002</v>
      </c>
      <c r="AA838">
        <f>(Table135[[#This Row],[Survived]]-Z839)^2</f>
        <v>0.14900373406039552</v>
      </c>
    </row>
    <row r="839" spans="1:27" x14ac:dyDescent="0.35">
      <c r="A839">
        <v>1</v>
      </c>
      <c r="B839" t="s">
        <v>11</v>
      </c>
      <c r="C839">
        <v>1</v>
      </c>
      <c r="D839" t="s">
        <v>10</v>
      </c>
      <c r="E839">
        <v>39</v>
      </c>
      <c r="F839" s="2">
        <v>83.158299999999997</v>
      </c>
      <c r="G839">
        <v>1</v>
      </c>
      <c r="H839">
        <v>1</v>
      </c>
      <c r="I839" s="3">
        <v>0.48749999999999999</v>
      </c>
      <c r="J839" s="3">
        <v>1.9250969541376577</v>
      </c>
      <c r="K839" s="5">
        <v>1</v>
      </c>
      <c r="L839">
        <v>0</v>
      </c>
      <c r="M839">
        <v>1</v>
      </c>
      <c r="N839">
        <v>0</v>
      </c>
      <c r="O839">
        <v>0</v>
      </c>
      <c r="P839">
        <v>1</v>
      </c>
      <c r="V839">
        <v>0.18039898328434245</v>
      </c>
      <c r="W839">
        <v>0.20561103479860257</v>
      </c>
      <c r="X839">
        <f t="shared" si="40"/>
        <v>0.18039898328434245</v>
      </c>
      <c r="Y839">
        <f t="shared" si="41"/>
        <v>0.20561103479860257</v>
      </c>
      <c r="Z839">
        <f t="shared" si="39"/>
        <v>0.38601001808294499</v>
      </c>
      <c r="AA839">
        <f>(Table135[[#This Row],[Survived]]-Z840)^2</f>
        <v>0.40748804209461492</v>
      </c>
    </row>
    <row r="840" spans="1:27" x14ac:dyDescent="0.35">
      <c r="A840">
        <v>0</v>
      </c>
      <c r="B840" t="s">
        <v>9</v>
      </c>
      <c r="C840">
        <v>3</v>
      </c>
      <c r="D840" t="s">
        <v>8</v>
      </c>
      <c r="E840">
        <v>21</v>
      </c>
      <c r="F840" s="2">
        <v>8.6624999999999996</v>
      </c>
      <c r="G840">
        <v>0</v>
      </c>
      <c r="H840">
        <v>0</v>
      </c>
      <c r="I840" s="3">
        <v>0.26250000000000001</v>
      </c>
      <c r="J840" s="3">
        <v>0.98508950692638131</v>
      </c>
      <c r="K840" s="5">
        <v>0</v>
      </c>
      <c r="L840">
        <v>0</v>
      </c>
      <c r="M840">
        <v>1</v>
      </c>
      <c r="N840">
        <v>0</v>
      </c>
      <c r="O840">
        <v>1</v>
      </c>
      <c r="P840">
        <v>1</v>
      </c>
      <c r="V840">
        <v>0.11442216893170096</v>
      </c>
      <c r="W840">
        <v>0.24722993055117909</v>
      </c>
      <c r="X840">
        <f t="shared" si="40"/>
        <v>0.11442216893170096</v>
      </c>
      <c r="Y840">
        <f t="shared" si="41"/>
        <v>0.24722993055117909</v>
      </c>
      <c r="Z840">
        <f t="shared" si="39"/>
        <v>0.36165209948288002</v>
      </c>
      <c r="AA840">
        <f>(Table135[[#This Row],[Survived]]-Z841)^2</f>
        <v>0.13930246861928319</v>
      </c>
    </row>
    <row r="841" spans="1:27" x14ac:dyDescent="0.35">
      <c r="A841">
        <v>0</v>
      </c>
      <c r="B841" t="s">
        <v>9</v>
      </c>
      <c r="C841">
        <v>3</v>
      </c>
      <c r="D841" t="s">
        <v>8</v>
      </c>
      <c r="F841" s="2">
        <v>8.0500000000000007</v>
      </c>
      <c r="G841">
        <v>0</v>
      </c>
      <c r="H841">
        <v>0</v>
      </c>
      <c r="I841" s="3">
        <v>0</v>
      </c>
      <c r="J841" s="3">
        <v>0.9566485792052033</v>
      </c>
      <c r="K841" s="5">
        <v>0</v>
      </c>
      <c r="L841">
        <v>0</v>
      </c>
      <c r="M841">
        <v>0</v>
      </c>
      <c r="N841">
        <v>1</v>
      </c>
      <c r="O841">
        <v>1</v>
      </c>
      <c r="P841">
        <v>1</v>
      </c>
      <c r="V841">
        <v>0.11442216893170096</v>
      </c>
      <c r="W841">
        <v>0.25881029029348912</v>
      </c>
      <c r="X841">
        <f t="shared" si="40"/>
        <v>0.11442216893170096</v>
      </c>
      <c r="Y841">
        <f t="shared" si="41"/>
        <v>0.25881029029348912</v>
      </c>
      <c r="Z841">
        <f t="shared" si="39"/>
        <v>0.37323245922519011</v>
      </c>
      <c r="AA841">
        <f>(Table135[[#This Row],[Survived]]-Z842)^2</f>
        <v>0.13079224106037496</v>
      </c>
    </row>
    <row r="842" spans="1:27" x14ac:dyDescent="0.35">
      <c r="A842">
        <v>1</v>
      </c>
      <c r="B842" t="s">
        <v>9</v>
      </c>
      <c r="C842">
        <v>3</v>
      </c>
      <c r="D842" t="s">
        <v>8</v>
      </c>
      <c r="E842">
        <v>32</v>
      </c>
      <c r="F842" s="2">
        <v>56.495800000000003</v>
      </c>
      <c r="G842">
        <v>0</v>
      </c>
      <c r="H842">
        <v>0</v>
      </c>
      <c r="I842" s="3">
        <v>0.4</v>
      </c>
      <c r="J842" s="3">
        <v>1.7596361211514699</v>
      </c>
      <c r="K842" s="5">
        <v>0</v>
      </c>
      <c r="L842">
        <v>0</v>
      </c>
      <c r="M842">
        <v>1</v>
      </c>
      <c r="N842">
        <v>0</v>
      </c>
      <c r="O842">
        <v>1</v>
      </c>
      <c r="P842">
        <v>1</v>
      </c>
      <c r="V842">
        <v>0.11442216893170096</v>
      </c>
      <c r="W842">
        <v>0.24722993055117909</v>
      </c>
      <c r="X842">
        <f t="shared" si="40"/>
        <v>0.11442216893170096</v>
      </c>
      <c r="Y842">
        <f t="shared" si="41"/>
        <v>0.24722993055117909</v>
      </c>
      <c r="Z842">
        <f t="shared" si="39"/>
        <v>0.36165209948288002</v>
      </c>
      <c r="AA842">
        <f>(Table135[[#This Row],[Survived]]-Z843)^2</f>
        <v>0.32767709523618893</v>
      </c>
    </row>
    <row r="843" spans="1:27" x14ac:dyDescent="0.35">
      <c r="A843">
        <v>1</v>
      </c>
      <c r="B843" t="s">
        <v>11</v>
      </c>
      <c r="C843">
        <v>1</v>
      </c>
      <c r="D843" t="s">
        <v>8</v>
      </c>
      <c r="F843" s="2">
        <v>29.7</v>
      </c>
      <c r="G843">
        <v>0</v>
      </c>
      <c r="H843">
        <v>0</v>
      </c>
      <c r="I843" s="3">
        <v>0</v>
      </c>
      <c r="J843" s="3">
        <v>1.4871383754771865</v>
      </c>
      <c r="K843" s="5">
        <v>1</v>
      </c>
      <c r="L843">
        <v>0</v>
      </c>
      <c r="M843">
        <v>1</v>
      </c>
      <c r="N843">
        <v>0</v>
      </c>
      <c r="O843">
        <v>1</v>
      </c>
      <c r="P843">
        <v>1</v>
      </c>
      <c r="V843">
        <v>0.17817572815899968</v>
      </c>
      <c r="W843">
        <v>0.24939340681345054</v>
      </c>
      <c r="X843">
        <f t="shared" si="40"/>
        <v>0.17817572815899968</v>
      </c>
      <c r="Y843">
        <f t="shared" si="41"/>
        <v>0.24939340681345054</v>
      </c>
      <c r="Z843">
        <f t="shared" si="39"/>
        <v>0.42756913497245019</v>
      </c>
      <c r="AA843">
        <f>(Table135[[#This Row],[Survived]]-Z844)^2</f>
        <v>0.39283755016890298</v>
      </c>
    </row>
    <row r="844" spans="1:27" x14ac:dyDescent="0.35">
      <c r="A844">
        <v>0</v>
      </c>
      <c r="B844" t="s">
        <v>9</v>
      </c>
      <c r="C844">
        <v>3</v>
      </c>
      <c r="D844" t="s">
        <v>8</v>
      </c>
      <c r="E844">
        <v>20</v>
      </c>
      <c r="F844" s="2">
        <v>7.9249999999999998</v>
      </c>
      <c r="G844">
        <v>0</v>
      </c>
      <c r="H844">
        <v>0</v>
      </c>
      <c r="I844" s="3">
        <v>0.25</v>
      </c>
      <c r="J844" s="3">
        <v>0.95060822478423079</v>
      </c>
      <c r="K844" s="5">
        <v>0</v>
      </c>
      <c r="L844">
        <v>0</v>
      </c>
      <c r="M844">
        <v>0</v>
      </c>
      <c r="N844">
        <v>1</v>
      </c>
      <c r="O844">
        <v>1</v>
      </c>
      <c r="P844">
        <v>1</v>
      </c>
      <c r="V844">
        <v>0.11442216893170096</v>
      </c>
      <c r="W844">
        <v>0.25881029029348912</v>
      </c>
      <c r="X844">
        <f t="shared" si="40"/>
        <v>0.11442216893170096</v>
      </c>
      <c r="Y844">
        <f t="shared" si="41"/>
        <v>0.25881029029348912</v>
      </c>
      <c r="Z844">
        <f t="shared" si="39"/>
        <v>0.37323245922519011</v>
      </c>
      <c r="AA844">
        <f>(Table135[[#This Row],[Survived]]-Z845)^2</f>
        <v>0.13930246861928319</v>
      </c>
    </row>
    <row r="845" spans="1:27" x14ac:dyDescent="0.35">
      <c r="A845">
        <v>0</v>
      </c>
      <c r="B845" t="s">
        <v>9</v>
      </c>
      <c r="C845">
        <v>2</v>
      </c>
      <c r="D845" t="s">
        <v>8</v>
      </c>
      <c r="E845">
        <v>16</v>
      </c>
      <c r="F845" s="2">
        <v>10.5</v>
      </c>
      <c r="G845">
        <v>0</v>
      </c>
      <c r="H845">
        <v>0</v>
      </c>
      <c r="I845" s="3">
        <v>0.2</v>
      </c>
      <c r="J845" s="3">
        <v>1.0606978403536116</v>
      </c>
      <c r="K845" s="5">
        <v>0</v>
      </c>
      <c r="L845">
        <v>1</v>
      </c>
      <c r="M845">
        <v>0</v>
      </c>
      <c r="N845">
        <v>1</v>
      </c>
      <c r="O845">
        <v>1</v>
      </c>
      <c r="P845">
        <v>1</v>
      </c>
      <c r="V845">
        <v>0.11442216893170096</v>
      </c>
      <c r="W845">
        <v>0.25881029029348912</v>
      </c>
      <c r="X845">
        <f t="shared" si="40"/>
        <v>0.11442216893170096</v>
      </c>
      <c r="Y845">
        <f t="shared" si="41"/>
        <v>0.25881029029348912</v>
      </c>
      <c r="Z845">
        <f t="shared" si="39"/>
        <v>0.37323245922519011</v>
      </c>
      <c r="AA845">
        <f>(Table135[[#This Row],[Survived]]-Z846)^2</f>
        <v>0.1274046252450968</v>
      </c>
    </row>
    <row r="846" spans="1:27" x14ac:dyDescent="0.35">
      <c r="A846">
        <v>1</v>
      </c>
      <c r="B846" t="s">
        <v>11</v>
      </c>
      <c r="C846">
        <v>1</v>
      </c>
      <c r="D846" t="s">
        <v>10</v>
      </c>
      <c r="E846">
        <v>30</v>
      </c>
      <c r="F846" s="2">
        <v>31</v>
      </c>
      <c r="G846">
        <v>0</v>
      </c>
      <c r="H846">
        <v>0</v>
      </c>
      <c r="I846" s="3">
        <v>0.375</v>
      </c>
      <c r="J846" s="3">
        <v>1.505149978319906</v>
      </c>
      <c r="K846" s="5">
        <v>1</v>
      </c>
      <c r="L846">
        <v>0</v>
      </c>
      <c r="M846">
        <v>1</v>
      </c>
      <c r="N846">
        <v>0</v>
      </c>
      <c r="O846">
        <v>0</v>
      </c>
      <c r="P846">
        <v>1</v>
      </c>
      <c r="V846">
        <v>0.1765431785924422</v>
      </c>
      <c r="W846">
        <v>0.18039466648019337</v>
      </c>
      <c r="X846">
        <f t="shared" si="40"/>
        <v>0.1765431785924422</v>
      </c>
      <c r="Y846">
        <f t="shared" si="41"/>
        <v>0.18039466648019337</v>
      </c>
      <c r="Z846">
        <f t="shared" si="39"/>
        <v>0.3569378450726356</v>
      </c>
      <c r="AA846">
        <f>(Table135[[#This Row],[Survived]]-Z847)^2</f>
        <v>0.40748804209461492</v>
      </c>
    </row>
    <row r="847" spans="1:27" x14ac:dyDescent="0.35">
      <c r="A847">
        <v>0</v>
      </c>
      <c r="B847" t="s">
        <v>11</v>
      </c>
      <c r="C847">
        <v>3</v>
      </c>
      <c r="D847" t="s">
        <v>8</v>
      </c>
      <c r="E847">
        <v>34.5</v>
      </c>
      <c r="F847" s="2">
        <v>6.4375</v>
      </c>
      <c r="G847">
        <v>0</v>
      </c>
      <c r="H847">
        <v>0</v>
      </c>
      <c r="I847" s="3">
        <v>0.43125000000000002</v>
      </c>
      <c r="J847" s="3">
        <v>0.87142697873660602</v>
      </c>
      <c r="K847" s="5">
        <v>0</v>
      </c>
      <c r="L847">
        <v>0</v>
      </c>
      <c r="M847">
        <v>1</v>
      </c>
      <c r="N847">
        <v>0</v>
      </c>
      <c r="O847">
        <v>1</v>
      </c>
      <c r="P847">
        <v>1</v>
      </c>
      <c r="V847">
        <v>0.11442216893170096</v>
      </c>
      <c r="W847">
        <v>0.24722993055117909</v>
      </c>
      <c r="X847">
        <f t="shared" si="40"/>
        <v>0.11442216893170096</v>
      </c>
      <c r="Y847">
        <f t="shared" si="41"/>
        <v>0.24722993055117909</v>
      </c>
      <c r="Z847">
        <f t="shared" si="39"/>
        <v>0.36165209948288002</v>
      </c>
      <c r="AA847">
        <f>(Table135[[#This Row],[Survived]]-Z848)^2</f>
        <v>0.13079224106037496</v>
      </c>
    </row>
    <row r="848" spans="1:27" x14ac:dyDescent="0.35">
      <c r="A848">
        <v>0</v>
      </c>
      <c r="B848" t="s">
        <v>9</v>
      </c>
      <c r="C848">
        <v>3</v>
      </c>
      <c r="D848" t="s">
        <v>8</v>
      </c>
      <c r="E848">
        <v>17</v>
      </c>
      <c r="F848" s="2">
        <v>8.6624999999999996</v>
      </c>
      <c r="G848">
        <v>0</v>
      </c>
      <c r="H848">
        <v>0</v>
      </c>
      <c r="I848" s="3">
        <v>0.21249999999999999</v>
      </c>
      <c r="J848" s="3">
        <v>0.98508950692638131</v>
      </c>
      <c r="K848" s="5">
        <v>0</v>
      </c>
      <c r="L848">
        <v>0</v>
      </c>
      <c r="M848">
        <v>1</v>
      </c>
      <c r="N848">
        <v>0</v>
      </c>
      <c r="O848">
        <v>1</v>
      </c>
      <c r="P848">
        <v>1</v>
      </c>
      <c r="V848">
        <v>0.11442216893170096</v>
      </c>
      <c r="W848">
        <v>0.24722993055117909</v>
      </c>
      <c r="X848">
        <f t="shared" si="40"/>
        <v>0.11442216893170096</v>
      </c>
      <c r="Y848">
        <f t="shared" si="41"/>
        <v>0.24722993055117909</v>
      </c>
      <c r="Z848">
        <f t="shared" si="39"/>
        <v>0.36165209948288002</v>
      </c>
      <c r="AA848">
        <f>(Table135[[#This Row],[Survived]]-Z849)^2</f>
        <v>0.13930246861928319</v>
      </c>
    </row>
    <row r="849" spans="1:27" x14ac:dyDescent="0.35">
      <c r="A849">
        <v>0</v>
      </c>
      <c r="B849" t="s">
        <v>9</v>
      </c>
      <c r="C849">
        <v>3</v>
      </c>
      <c r="D849" t="s">
        <v>8</v>
      </c>
      <c r="E849">
        <v>42</v>
      </c>
      <c r="F849" s="2">
        <v>7.55</v>
      </c>
      <c r="G849">
        <v>0</v>
      </c>
      <c r="H849">
        <v>0</v>
      </c>
      <c r="I849" s="3">
        <v>0.52500000000000002</v>
      </c>
      <c r="J849" s="3">
        <v>0.9319661147281727</v>
      </c>
      <c r="K849" s="5">
        <v>0</v>
      </c>
      <c r="L849">
        <v>0</v>
      </c>
      <c r="M849">
        <v>0</v>
      </c>
      <c r="N849">
        <v>1</v>
      </c>
      <c r="O849">
        <v>1</v>
      </c>
      <c r="P849">
        <v>1</v>
      </c>
      <c r="V849">
        <v>0.11442216893170096</v>
      </c>
      <c r="W849">
        <v>0.25881029029348912</v>
      </c>
      <c r="X849">
        <f t="shared" si="40"/>
        <v>0.11442216893170096</v>
      </c>
      <c r="Y849">
        <f t="shared" si="41"/>
        <v>0.25881029029348912</v>
      </c>
      <c r="Z849">
        <f t="shared" si="39"/>
        <v>0.37323245922519011</v>
      </c>
      <c r="AA849">
        <f>(Table135[[#This Row],[Survived]]-Z850)^2</f>
        <v>0.20336970609404811</v>
      </c>
    </row>
    <row r="850" spans="1:27" x14ac:dyDescent="0.35">
      <c r="A850">
        <v>0</v>
      </c>
      <c r="B850" t="s">
        <v>9</v>
      </c>
      <c r="C850">
        <v>3</v>
      </c>
      <c r="D850" t="s">
        <v>8</v>
      </c>
      <c r="F850" s="2">
        <v>69.55</v>
      </c>
      <c r="G850">
        <v>8</v>
      </c>
      <c r="H850">
        <v>2</v>
      </c>
      <c r="I850" s="3">
        <v>0</v>
      </c>
      <c r="J850" s="3">
        <v>1.8484970180903666</v>
      </c>
      <c r="K850" s="5">
        <v>0</v>
      </c>
      <c r="L850">
        <v>0</v>
      </c>
      <c r="M850">
        <v>1</v>
      </c>
      <c r="N850">
        <v>0</v>
      </c>
      <c r="O850">
        <v>1</v>
      </c>
      <c r="P850">
        <v>1</v>
      </c>
      <c r="V850">
        <v>0.14526860646690284</v>
      </c>
      <c r="W850">
        <v>0.30569669828951418</v>
      </c>
      <c r="X850">
        <f t="shared" si="40"/>
        <v>0.14526860646690284</v>
      </c>
      <c r="Y850">
        <f t="shared" si="41"/>
        <v>0.30569669828951418</v>
      </c>
      <c r="Z850">
        <f t="shared" si="39"/>
        <v>0.45096530475641705</v>
      </c>
      <c r="AA850">
        <f>(Table135[[#This Row],[Survived]]-Z851)^2</f>
        <v>0.13930246861928319</v>
      </c>
    </row>
    <row r="851" spans="1:27" x14ac:dyDescent="0.35">
      <c r="A851">
        <v>0</v>
      </c>
      <c r="B851" t="s">
        <v>11</v>
      </c>
      <c r="C851">
        <v>3</v>
      </c>
      <c r="D851" t="s">
        <v>8</v>
      </c>
      <c r="E851">
        <v>35</v>
      </c>
      <c r="F851" s="2">
        <v>7.8958000000000004</v>
      </c>
      <c r="G851">
        <v>0</v>
      </c>
      <c r="H851">
        <v>0</v>
      </c>
      <c r="I851" s="3">
        <v>0.4375</v>
      </c>
      <c r="J851" s="3">
        <v>0.94918501031343461</v>
      </c>
      <c r="K851" s="5">
        <v>0</v>
      </c>
      <c r="L851">
        <v>0</v>
      </c>
      <c r="M851">
        <v>0</v>
      </c>
      <c r="N851">
        <v>1</v>
      </c>
      <c r="O851">
        <v>1</v>
      </c>
      <c r="P851">
        <v>1</v>
      </c>
      <c r="V851">
        <v>0.11442216893170096</v>
      </c>
      <c r="W851">
        <v>0.25881029029348912</v>
      </c>
      <c r="X851">
        <f t="shared" si="40"/>
        <v>0.11442216893170096</v>
      </c>
      <c r="Y851">
        <f t="shared" si="41"/>
        <v>0.25881029029348912</v>
      </c>
      <c r="Z851">
        <f t="shared" si="39"/>
        <v>0.37323245922519011</v>
      </c>
      <c r="AA851">
        <f>(Table135[[#This Row],[Survived]]-Z852)^2</f>
        <v>0.14863296654629499</v>
      </c>
    </row>
    <row r="852" spans="1:27" x14ac:dyDescent="0.35">
      <c r="A852">
        <v>0</v>
      </c>
      <c r="B852" t="s">
        <v>9</v>
      </c>
      <c r="C852">
        <v>2</v>
      </c>
      <c r="D852" t="s">
        <v>8</v>
      </c>
      <c r="E852">
        <v>28</v>
      </c>
      <c r="F852" s="2">
        <v>33</v>
      </c>
      <c r="G852">
        <v>0</v>
      </c>
      <c r="H852">
        <v>1</v>
      </c>
      <c r="I852" s="3">
        <v>0.35</v>
      </c>
      <c r="J852" s="3">
        <v>1.5314789170422551</v>
      </c>
      <c r="K852" s="5">
        <v>0</v>
      </c>
      <c r="L852">
        <v>1</v>
      </c>
      <c r="M852">
        <v>1</v>
      </c>
      <c r="N852">
        <v>0</v>
      </c>
      <c r="O852">
        <v>1</v>
      </c>
      <c r="P852">
        <v>1</v>
      </c>
      <c r="V852">
        <v>0.11442216893170096</v>
      </c>
      <c r="W852">
        <v>0.27110729368600217</v>
      </c>
      <c r="X852">
        <f t="shared" si="40"/>
        <v>0.11442216893170096</v>
      </c>
      <c r="Y852">
        <f t="shared" si="41"/>
        <v>0.27110729368600217</v>
      </c>
      <c r="Z852">
        <f t="shared" si="39"/>
        <v>0.38552946261770316</v>
      </c>
      <c r="AA852">
        <f>(Table135[[#This Row],[Survived]]-Z853)^2</f>
        <v>0.13114005977977555</v>
      </c>
    </row>
    <row r="853" spans="1:27" x14ac:dyDescent="0.35">
      <c r="A853">
        <v>1</v>
      </c>
      <c r="B853" t="s">
        <v>11</v>
      </c>
      <c r="C853">
        <v>1</v>
      </c>
      <c r="D853" t="s">
        <v>10</v>
      </c>
      <c r="F853" s="2">
        <v>89.104200000000006</v>
      </c>
      <c r="G853">
        <v>1</v>
      </c>
      <c r="H853">
        <v>0</v>
      </c>
      <c r="I853" s="3">
        <v>0</v>
      </c>
      <c r="J853" s="3">
        <v>1.9547450350890707</v>
      </c>
      <c r="K853" s="5">
        <v>1</v>
      </c>
      <c r="L853">
        <v>0</v>
      </c>
      <c r="M853">
        <v>1</v>
      </c>
      <c r="N853">
        <v>0</v>
      </c>
      <c r="O853">
        <v>0</v>
      </c>
      <c r="P853">
        <v>1</v>
      </c>
      <c r="V853">
        <v>0.18039898328434245</v>
      </c>
      <c r="W853">
        <v>0.18173367166377949</v>
      </c>
      <c r="X853">
        <f t="shared" si="40"/>
        <v>0.18039898328434245</v>
      </c>
      <c r="Y853">
        <f t="shared" si="41"/>
        <v>0.18173367166377949</v>
      </c>
      <c r="Z853">
        <f t="shared" si="39"/>
        <v>0.36213265494812197</v>
      </c>
      <c r="AA853">
        <f>(Table135[[#This Row],[Survived]]-Z854)^2</f>
        <v>0.31162472426087379</v>
      </c>
    </row>
    <row r="854" spans="1:27" x14ac:dyDescent="0.35">
      <c r="A854">
        <v>0</v>
      </c>
      <c r="B854" t="s">
        <v>9</v>
      </c>
      <c r="C854">
        <v>3</v>
      </c>
      <c r="D854" t="s">
        <v>8</v>
      </c>
      <c r="E854">
        <v>4</v>
      </c>
      <c r="F854" s="2">
        <v>31.274999999999999</v>
      </c>
      <c r="G854">
        <v>4</v>
      </c>
      <c r="H854">
        <v>2</v>
      </c>
      <c r="I854" s="3">
        <v>0.05</v>
      </c>
      <c r="J854" s="3">
        <v>1.5088662509384578</v>
      </c>
      <c r="K854" s="5">
        <v>0</v>
      </c>
      <c r="L854">
        <v>0</v>
      </c>
      <c r="M854">
        <v>0</v>
      </c>
      <c r="N854">
        <v>1</v>
      </c>
      <c r="O854">
        <v>1</v>
      </c>
      <c r="P854">
        <v>1</v>
      </c>
      <c r="V854">
        <v>0.1298453876993019</v>
      </c>
      <c r="W854">
        <v>0.31192103729747978</v>
      </c>
      <c r="X854">
        <f t="shared" si="40"/>
        <v>0.1298453876993019</v>
      </c>
      <c r="Y854">
        <f t="shared" si="41"/>
        <v>0.31192103729747978</v>
      </c>
      <c r="Z854">
        <f t="shared" si="39"/>
        <v>0.44176642499678165</v>
      </c>
      <c r="AA854">
        <f>(Table135[[#This Row],[Survived]]-Z855)^2</f>
        <v>0.13079224106037496</v>
      </c>
    </row>
    <row r="855" spans="1:27" x14ac:dyDescent="0.35">
      <c r="A855">
        <v>0</v>
      </c>
      <c r="B855" t="s">
        <v>9</v>
      </c>
      <c r="C855">
        <v>3</v>
      </c>
      <c r="D855" t="s">
        <v>8</v>
      </c>
      <c r="E855">
        <v>74</v>
      </c>
      <c r="F855" s="2">
        <v>7.7750000000000004</v>
      </c>
      <c r="G855">
        <v>0</v>
      </c>
      <c r="H855">
        <v>0</v>
      </c>
      <c r="I855" s="3">
        <v>0.92500000000000004</v>
      </c>
      <c r="J855" s="3">
        <v>0.94324712513786169</v>
      </c>
      <c r="K855" s="5">
        <v>0</v>
      </c>
      <c r="L855">
        <v>0</v>
      </c>
      <c r="M855">
        <v>1</v>
      </c>
      <c r="N855">
        <v>0</v>
      </c>
      <c r="O855">
        <v>1</v>
      </c>
      <c r="P855">
        <v>1</v>
      </c>
      <c r="V855">
        <v>0.11442216893170096</v>
      </c>
      <c r="W855">
        <v>0.24722993055117909</v>
      </c>
      <c r="X855">
        <f t="shared" si="40"/>
        <v>0.11442216893170096</v>
      </c>
      <c r="Y855">
        <f t="shared" si="41"/>
        <v>0.24722993055117909</v>
      </c>
      <c r="Z855">
        <f t="shared" si="39"/>
        <v>0.36165209948288002</v>
      </c>
      <c r="AA855">
        <f>(Table135[[#This Row],[Survived]]-Z856)^2</f>
        <v>0.10245951750552255</v>
      </c>
    </row>
    <row r="856" spans="1:27" x14ac:dyDescent="0.35">
      <c r="A856">
        <v>0</v>
      </c>
      <c r="B856" t="s">
        <v>11</v>
      </c>
      <c r="C856">
        <v>3</v>
      </c>
      <c r="D856" t="s">
        <v>10</v>
      </c>
      <c r="E856">
        <v>9</v>
      </c>
      <c r="F856" s="2">
        <v>15.245799999999999</v>
      </c>
      <c r="G856">
        <v>1</v>
      </c>
      <c r="H856">
        <v>1</v>
      </c>
      <c r="I856" s="3">
        <v>0.1125</v>
      </c>
      <c r="J856" s="3">
        <v>1.2107411023865056</v>
      </c>
      <c r="K856" s="5">
        <v>0</v>
      </c>
      <c r="L856">
        <v>0</v>
      </c>
      <c r="M856">
        <v>1</v>
      </c>
      <c r="N856">
        <v>0</v>
      </c>
      <c r="O856">
        <v>0</v>
      </c>
      <c r="P856">
        <v>1</v>
      </c>
      <c r="V856">
        <v>0.11664542405704373</v>
      </c>
      <c r="W856">
        <v>0.20344755853633112</v>
      </c>
      <c r="X856">
        <f t="shared" si="40"/>
        <v>0.11664542405704373</v>
      </c>
      <c r="Y856">
        <f t="shared" si="41"/>
        <v>0.20344755853633112</v>
      </c>
      <c r="Z856">
        <f t="shared" si="39"/>
        <v>0.32009298259337482</v>
      </c>
      <c r="AA856">
        <f>(Table135[[#This Row],[Survived]]-Z857)^2</f>
        <v>0.14502022280209007</v>
      </c>
    </row>
    <row r="857" spans="1:27" x14ac:dyDescent="0.35">
      <c r="A857">
        <v>1</v>
      </c>
      <c r="B857" t="s">
        <v>9</v>
      </c>
      <c r="C857">
        <v>1</v>
      </c>
      <c r="D857" t="s">
        <v>10</v>
      </c>
      <c r="E857">
        <v>16</v>
      </c>
      <c r="F857" s="2">
        <v>39.4</v>
      </c>
      <c r="G857">
        <v>0</v>
      </c>
      <c r="H857">
        <v>1</v>
      </c>
      <c r="I857" s="3">
        <v>0.2</v>
      </c>
      <c r="J857" s="3">
        <v>1.6063813651106049</v>
      </c>
      <c r="K857" s="5">
        <v>1</v>
      </c>
      <c r="L857">
        <v>0</v>
      </c>
      <c r="M857">
        <v>1</v>
      </c>
      <c r="N857">
        <v>0</v>
      </c>
      <c r="O857">
        <v>0</v>
      </c>
      <c r="P857">
        <v>1</v>
      </c>
      <c r="V857">
        <v>0.1765431785924422</v>
      </c>
      <c r="W857">
        <v>0.20427202961501645</v>
      </c>
      <c r="X857">
        <f t="shared" si="40"/>
        <v>0.1765431785924422</v>
      </c>
      <c r="Y857">
        <f t="shared" si="41"/>
        <v>0.20427202961501645</v>
      </c>
      <c r="Z857">
        <f t="shared" si="39"/>
        <v>0.38081520820745862</v>
      </c>
      <c r="AA857">
        <f>(Table135[[#This Row],[Survived]]-Z858)^2</f>
        <v>0.49531245429411014</v>
      </c>
    </row>
    <row r="858" spans="1:27" x14ac:dyDescent="0.35">
      <c r="A858">
        <v>0</v>
      </c>
      <c r="B858" t="s">
        <v>9</v>
      </c>
      <c r="C858">
        <v>2</v>
      </c>
      <c r="D858" t="s">
        <v>10</v>
      </c>
      <c r="E858">
        <v>44</v>
      </c>
      <c r="F858" s="2">
        <v>26</v>
      </c>
      <c r="G858">
        <v>1</v>
      </c>
      <c r="H858">
        <v>0</v>
      </c>
      <c r="I858" s="3">
        <v>0.55000000000000004</v>
      </c>
      <c r="J858" s="3">
        <v>1.4313637641589874</v>
      </c>
      <c r="K858" s="5">
        <v>0</v>
      </c>
      <c r="L858">
        <v>1</v>
      </c>
      <c r="M858">
        <v>1</v>
      </c>
      <c r="N858">
        <v>0</v>
      </c>
      <c r="O858">
        <v>0</v>
      </c>
      <c r="P858">
        <v>1</v>
      </c>
      <c r="V858">
        <v>0.11664542405704373</v>
      </c>
      <c r="W858">
        <v>0.17957019540150801</v>
      </c>
      <c r="X858">
        <f t="shared" si="40"/>
        <v>0.11664542405704373</v>
      </c>
      <c r="Y858">
        <f t="shared" si="41"/>
        <v>0.17957019540150801</v>
      </c>
      <c r="Z858">
        <f t="shared" si="39"/>
        <v>0.29621561945855174</v>
      </c>
      <c r="AA858">
        <f>(Table135[[#This Row],[Survived]]-Z859)^2</f>
        <v>9.9160859181065139E-2</v>
      </c>
    </row>
    <row r="859" spans="1:27" x14ac:dyDescent="0.35">
      <c r="A859">
        <v>1</v>
      </c>
      <c r="B859" t="s">
        <v>9</v>
      </c>
      <c r="C859">
        <v>3</v>
      </c>
      <c r="D859" t="s">
        <v>10</v>
      </c>
      <c r="E859">
        <v>18</v>
      </c>
      <c r="F859" s="2">
        <v>9.35</v>
      </c>
      <c r="G859">
        <v>0</v>
      </c>
      <c r="H859">
        <v>1</v>
      </c>
      <c r="I859" s="3">
        <v>0.22500000000000001</v>
      </c>
      <c r="J859" s="3">
        <v>1.0149403497929366</v>
      </c>
      <c r="K859" s="5">
        <v>0</v>
      </c>
      <c r="L859">
        <v>0</v>
      </c>
      <c r="M859">
        <v>1</v>
      </c>
      <c r="N859">
        <v>0</v>
      </c>
      <c r="O859">
        <v>0</v>
      </c>
      <c r="P859">
        <v>1</v>
      </c>
      <c r="V859">
        <v>0.11278961936514349</v>
      </c>
      <c r="W859">
        <v>0.202108553352745</v>
      </c>
      <c r="X859">
        <f t="shared" si="40"/>
        <v>0.11278961936514349</v>
      </c>
      <c r="Y859">
        <f t="shared" si="41"/>
        <v>0.202108553352745</v>
      </c>
      <c r="Z859">
        <f t="shared" si="39"/>
        <v>0.3148981727178885</v>
      </c>
      <c r="AA859">
        <f>(Table135[[#This Row],[Survived]]-Z860)^2</f>
        <v>0.36289735288871894</v>
      </c>
    </row>
    <row r="860" spans="1:27" x14ac:dyDescent="0.35">
      <c r="A860">
        <v>1</v>
      </c>
      <c r="B860" t="s">
        <v>9</v>
      </c>
      <c r="C860">
        <v>1</v>
      </c>
      <c r="D860" t="s">
        <v>10</v>
      </c>
      <c r="E860">
        <v>45</v>
      </c>
      <c r="F860" s="2">
        <v>164.86670000000001</v>
      </c>
      <c r="G860">
        <v>1</v>
      </c>
      <c r="H860">
        <v>1</v>
      </c>
      <c r="I860" s="3">
        <v>0.5625</v>
      </c>
      <c r="J860" s="3">
        <v>2.2197592042409209</v>
      </c>
      <c r="K860" s="5">
        <v>1</v>
      </c>
      <c r="L860">
        <v>0</v>
      </c>
      <c r="M860">
        <v>0</v>
      </c>
      <c r="N860">
        <v>1</v>
      </c>
      <c r="O860">
        <v>0</v>
      </c>
      <c r="P860">
        <v>1</v>
      </c>
      <c r="V860">
        <v>0.18039898328434245</v>
      </c>
      <c r="W860">
        <v>0.2171913945409126</v>
      </c>
      <c r="X860">
        <f t="shared" si="40"/>
        <v>0.18039898328434245</v>
      </c>
      <c r="Y860">
        <f t="shared" si="41"/>
        <v>0.2171913945409126</v>
      </c>
      <c r="Z860">
        <f t="shared" si="39"/>
        <v>0.39759037782525508</v>
      </c>
      <c r="AA860">
        <f>(Table135[[#This Row],[Survived]]-Z861)^2</f>
        <v>0.31455328927870868</v>
      </c>
    </row>
    <row r="861" spans="1:27" x14ac:dyDescent="0.35">
      <c r="A861">
        <v>1</v>
      </c>
      <c r="B861" t="s">
        <v>9</v>
      </c>
      <c r="C861">
        <v>1</v>
      </c>
      <c r="D861" t="s">
        <v>8</v>
      </c>
      <c r="E861">
        <v>51</v>
      </c>
      <c r="F861" s="2">
        <v>26.55</v>
      </c>
      <c r="G861">
        <v>0</v>
      </c>
      <c r="H861">
        <v>0</v>
      </c>
      <c r="I861" s="3">
        <v>0.63749999999999996</v>
      </c>
      <c r="J861" s="3">
        <v>1.4401216031878039</v>
      </c>
      <c r="K861" s="5">
        <v>1</v>
      </c>
      <c r="L861">
        <v>0</v>
      </c>
      <c r="M861">
        <v>0</v>
      </c>
      <c r="N861">
        <v>1</v>
      </c>
      <c r="O861">
        <v>1</v>
      </c>
      <c r="P861">
        <v>1</v>
      </c>
      <c r="V861">
        <v>0.17817572815899968</v>
      </c>
      <c r="W861">
        <v>0.26097376655576054</v>
      </c>
      <c r="X861">
        <f t="shared" si="40"/>
        <v>0.17817572815899968</v>
      </c>
      <c r="Y861">
        <f t="shared" si="41"/>
        <v>0.26097376655576054</v>
      </c>
      <c r="Z861">
        <f t="shared" si="39"/>
        <v>0.43914949471476022</v>
      </c>
      <c r="AA861">
        <f>(Table135[[#This Row],[Survived]]-Z862)^2</f>
        <v>0.40621132716899377</v>
      </c>
    </row>
    <row r="862" spans="1:27" x14ac:dyDescent="0.35">
      <c r="A862">
        <v>1</v>
      </c>
      <c r="B862" t="s">
        <v>11</v>
      </c>
      <c r="C862">
        <v>3</v>
      </c>
      <c r="D862" t="s">
        <v>10</v>
      </c>
      <c r="E862">
        <v>24</v>
      </c>
      <c r="F862" s="2">
        <v>19.258299999999998</v>
      </c>
      <c r="G862">
        <v>0</v>
      </c>
      <c r="H862">
        <v>3</v>
      </c>
      <c r="I862" s="3">
        <v>0.3</v>
      </c>
      <c r="J862" s="3">
        <v>1.3066029982011584</v>
      </c>
      <c r="K862" s="5">
        <v>0</v>
      </c>
      <c r="L862">
        <v>0</v>
      </c>
      <c r="M862">
        <v>1</v>
      </c>
      <c r="N862">
        <v>0</v>
      </c>
      <c r="O862">
        <v>0</v>
      </c>
      <c r="P862">
        <v>1</v>
      </c>
      <c r="V862">
        <v>0.11278961936514349</v>
      </c>
      <c r="W862">
        <v>0.24986327962239116</v>
      </c>
      <c r="X862">
        <f t="shared" si="40"/>
        <v>0.11278961936514349</v>
      </c>
      <c r="Y862">
        <f t="shared" si="41"/>
        <v>0.24986327962239116</v>
      </c>
      <c r="Z862">
        <f t="shared" si="39"/>
        <v>0.36265289898753467</v>
      </c>
      <c r="AA862">
        <f>(Table135[[#This Row],[Survived]]-Z863)^2</f>
        <v>0.40748804209461492</v>
      </c>
    </row>
    <row r="863" spans="1:27" x14ac:dyDescent="0.35">
      <c r="A863">
        <v>0</v>
      </c>
      <c r="B863" t="s">
        <v>11</v>
      </c>
      <c r="C863">
        <v>3</v>
      </c>
      <c r="D863" t="s">
        <v>8</v>
      </c>
      <c r="F863" s="2">
        <v>7.2291999999999996</v>
      </c>
      <c r="G863">
        <v>0</v>
      </c>
      <c r="H863">
        <v>0</v>
      </c>
      <c r="I863" s="3">
        <v>0</v>
      </c>
      <c r="J863" s="3">
        <v>0.91535761741483168</v>
      </c>
      <c r="K863" s="5">
        <v>0</v>
      </c>
      <c r="L863">
        <v>0</v>
      </c>
      <c r="M863">
        <v>1</v>
      </c>
      <c r="N863">
        <v>0</v>
      </c>
      <c r="O863">
        <v>1</v>
      </c>
      <c r="P863">
        <v>1</v>
      </c>
      <c r="V863">
        <v>0.11442216893170096</v>
      </c>
      <c r="W863">
        <v>0.24722993055117909</v>
      </c>
      <c r="X863">
        <f t="shared" si="40"/>
        <v>0.11442216893170096</v>
      </c>
      <c r="Y863">
        <f t="shared" si="41"/>
        <v>0.24722993055117909</v>
      </c>
      <c r="Z863">
        <f t="shared" si="39"/>
        <v>0.36165209948288002</v>
      </c>
      <c r="AA863">
        <f>(Table135[[#This Row],[Survived]]-Z864)^2</f>
        <v>0.13841504085048092</v>
      </c>
    </row>
    <row r="864" spans="1:27" x14ac:dyDescent="0.35">
      <c r="A864">
        <v>0</v>
      </c>
      <c r="B864" t="s">
        <v>9</v>
      </c>
      <c r="C864">
        <v>3</v>
      </c>
      <c r="D864" t="s">
        <v>8</v>
      </c>
      <c r="E864">
        <v>41</v>
      </c>
      <c r="F864" s="2">
        <v>14.1083</v>
      </c>
      <c r="G864">
        <v>2</v>
      </c>
      <c r="H864">
        <v>0</v>
      </c>
      <c r="I864" s="3">
        <v>0.51249999999999996</v>
      </c>
      <c r="J864" s="3">
        <v>1.1792155998681575</v>
      </c>
      <c r="K864" s="5">
        <v>0</v>
      </c>
      <c r="L864">
        <v>0</v>
      </c>
      <c r="M864">
        <v>1</v>
      </c>
      <c r="N864">
        <v>0</v>
      </c>
      <c r="O864">
        <v>1</v>
      </c>
      <c r="P864">
        <v>1</v>
      </c>
      <c r="V864">
        <v>0.12213377831550143</v>
      </c>
      <c r="W864">
        <v>0.24990794091835131</v>
      </c>
      <c r="X864">
        <f t="shared" si="40"/>
        <v>0.12213377831550143</v>
      </c>
      <c r="Y864">
        <f t="shared" si="41"/>
        <v>0.24990794091835131</v>
      </c>
      <c r="Z864">
        <f t="shared" si="39"/>
        <v>0.37204171923385276</v>
      </c>
      <c r="AA864">
        <f>(Table135[[#This Row],[Survived]]-Z865)^2</f>
        <v>0.13457665490578549</v>
      </c>
    </row>
    <row r="865" spans="1:27" x14ac:dyDescent="0.35">
      <c r="A865">
        <v>0</v>
      </c>
      <c r="B865" t="s">
        <v>9</v>
      </c>
      <c r="C865">
        <v>2</v>
      </c>
      <c r="D865" t="s">
        <v>8</v>
      </c>
      <c r="E865">
        <v>21</v>
      </c>
      <c r="F865" s="2">
        <v>11.5</v>
      </c>
      <c r="G865">
        <v>1</v>
      </c>
      <c r="H865">
        <v>0</v>
      </c>
      <c r="I865" s="3">
        <v>0.26250000000000001</v>
      </c>
      <c r="J865" s="3">
        <v>1.0969100130080565</v>
      </c>
      <c r="K865" s="5">
        <v>0</v>
      </c>
      <c r="L865">
        <v>1</v>
      </c>
      <c r="M865">
        <v>1</v>
      </c>
      <c r="N865">
        <v>0</v>
      </c>
      <c r="O865">
        <v>1</v>
      </c>
      <c r="P865">
        <v>1</v>
      </c>
      <c r="V865">
        <v>0.11827797362360119</v>
      </c>
      <c r="W865">
        <v>0.24856893573476521</v>
      </c>
      <c r="X865">
        <f t="shared" si="40"/>
        <v>0.11827797362360119</v>
      </c>
      <c r="Y865">
        <f t="shared" si="41"/>
        <v>0.24856893573476521</v>
      </c>
      <c r="Z865">
        <f t="shared" si="39"/>
        <v>0.36684690935836639</v>
      </c>
      <c r="AA865">
        <f>(Table135[[#This Row],[Survived]]-Z866)^2</f>
        <v>0.1274046252450968</v>
      </c>
    </row>
    <row r="866" spans="1:27" x14ac:dyDescent="0.35">
      <c r="A866">
        <v>1</v>
      </c>
      <c r="B866" t="s">
        <v>9</v>
      </c>
      <c r="C866">
        <v>1</v>
      </c>
      <c r="D866" t="s">
        <v>10</v>
      </c>
      <c r="E866">
        <v>48</v>
      </c>
      <c r="F866" s="2">
        <v>25.929200000000002</v>
      </c>
      <c r="G866">
        <v>0</v>
      </c>
      <c r="H866">
        <v>0</v>
      </c>
      <c r="I866" s="3">
        <v>0.6</v>
      </c>
      <c r="J866" s="3">
        <v>1.4302234517870693</v>
      </c>
      <c r="K866" s="5">
        <v>1</v>
      </c>
      <c r="L866">
        <v>0</v>
      </c>
      <c r="M866">
        <v>1</v>
      </c>
      <c r="N866">
        <v>0</v>
      </c>
      <c r="O866">
        <v>0</v>
      </c>
      <c r="P866">
        <v>1</v>
      </c>
      <c r="V866">
        <v>0.1765431785924422</v>
      </c>
      <c r="W866">
        <v>0.18039466648019337</v>
      </c>
      <c r="X866">
        <f t="shared" si="40"/>
        <v>0.1765431785924422</v>
      </c>
      <c r="Y866">
        <f t="shared" si="41"/>
        <v>0.18039466648019337</v>
      </c>
      <c r="Z866">
        <f t="shared" si="39"/>
        <v>0.3569378450726356</v>
      </c>
      <c r="AA866">
        <f>(Table135[[#This Row],[Survived]]-Z867)^2</f>
        <v>0.38398593314373752</v>
      </c>
    </row>
    <row r="867" spans="1:27" x14ac:dyDescent="0.35">
      <c r="A867">
        <v>0</v>
      </c>
      <c r="B867" t="s">
        <v>9</v>
      </c>
      <c r="C867">
        <v>3</v>
      </c>
      <c r="D867" t="s">
        <v>10</v>
      </c>
      <c r="F867" s="2">
        <v>69.55</v>
      </c>
      <c r="G867">
        <v>8</v>
      </c>
      <c r="H867">
        <v>2</v>
      </c>
      <c r="I867" s="3">
        <v>0</v>
      </c>
      <c r="J867" s="3">
        <v>1.8484970180903666</v>
      </c>
      <c r="K867" s="5">
        <v>0</v>
      </c>
      <c r="L867">
        <v>0</v>
      </c>
      <c r="M867">
        <v>1</v>
      </c>
      <c r="N867">
        <v>0</v>
      </c>
      <c r="O867">
        <v>0</v>
      </c>
      <c r="P867">
        <v>1</v>
      </c>
      <c r="V867">
        <v>0.14363605690034537</v>
      </c>
      <c r="W867">
        <v>0.23669795795625698</v>
      </c>
      <c r="X867">
        <f t="shared" si="40"/>
        <v>0.14363605690034537</v>
      </c>
      <c r="Y867">
        <f t="shared" si="41"/>
        <v>0.23669795795625698</v>
      </c>
      <c r="Z867">
        <f t="shared" si="39"/>
        <v>0.38033401485660234</v>
      </c>
      <c r="AA867">
        <f>(Table135[[#This Row],[Survived]]-Z868)^2</f>
        <v>0.13930246861928319</v>
      </c>
    </row>
    <row r="868" spans="1:27" x14ac:dyDescent="0.35">
      <c r="A868">
        <v>0</v>
      </c>
      <c r="B868" t="s">
        <v>9</v>
      </c>
      <c r="C868">
        <v>2</v>
      </c>
      <c r="D868" t="s">
        <v>8</v>
      </c>
      <c r="E868">
        <v>24</v>
      </c>
      <c r="F868" s="2">
        <v>13</v>
      </c>
      <c r="G868">
        <v>0</v>
      </c>
      <c r="H868">
        <v>0</v>
      </c>
      <c r="I868" s="3">
        <v>0.3</v>
      </c>
      <c r="J868" s="3">
        <v>1.146128035678238</v>
      </c>
      <c r="K868" s="5">
        <v>0</v>
      </c>
      <c r="L868">
        <v>1</v>
      </c>
      <c r="M868">
        <v>0</v>
      </c>
      <c r="N868">
        <v>1</v>
      </c>
      <c r="O868">
        <v>1</v>
      </c>
      <c r="P868">
        <v>1</v>
      </c>
      <c r="V868">
        <v>0.11442216893170096</v>
      </c>
      <c r="W868">
        <v>0.25881029029348912</v>
      </c>
      <c r="X868">
        <f t="shared" si="40"/>
        <v>0.11442216893170096</v>
      </c>
      <c r="Y868">
        <f t="shared" si="41"/>
        <v>0.25881029029348912</v>
      </c>
      <c r="Z868">
        <f t="shared" si="39"/>
        <v>0.37323245922519011</v>
      </c>
      <c r="AA868">
        <f>(Table135[[#This Row],[Survived]]-Z869)^2</f>
        <v>8.4693111610382787E-2</v>
      </c>
    </row>
    <row r="869" spans="1:27" x14ac:dyDescent="0.35">
      <c r="A869">
        <v>1</v>
      </c>
      <c r="B869" t="s">
        <v>9</v>
      </c>
      <c r="C869">
        <v>2</v>
      </c>
      <c r="D869" t="s">
        <v>10</v>
      </c>
      <c r="E869">
        <v>42</v>
      </c>
      <c r="F869" s="2">
        <v>13</v>
      </c>
      <c r="G869">
        <v>0</v>
      </c>
      <c r="H869">
        <v>0</v>
      </c>
      <c r="I869" s="3">
        <v>0.52500000000000002</v>
      </c>
      <c r="J869" s="3">
        <v>1.146128035678238</v>
      </c>
      <c r="K869" s="5">
        <v>0</v>
      </c>
      <c r="L869">
        <v>1</v>
      </c>
      <c r="M869">
        <v>1</v>
      </c>
      <c r="N869">
        <v>0</v>
      </c>
      <c r="O869">
        <v>0</v>
      </c>
      <c r="P869">
        <v>1</v>
      </c>
      <c r="V869">
        <v>0.11278961936514349</v>
      </c>
      <c r="W869">
        <v>0.17823119021792189</v>
      </c>
      <c r="X869">
        <f t="shared" si="40"/>
        <v>0.11278961936514349</v>
      </c>
      <c r="Y869">
        <f t="shared" si="41"/>
        <v>0.17823119021792189</v>
      </c>
      <c r="Z869">
        <f t="shared" si="39"/>
        <v>0.29102080958306537</v>
      </c>
      <c r="AA869">
        <f>(Table135[[#This Row],[Survived]]-Z870)^2</f>
        <v>0.49531245429411014</v>
      </c>
    </row>
    <row r="870" spans="1:27" x14ac:dyDescent="0.35">
      <c r="A870">
        <v>1</v>
      </c>
      <c r="B870" t="s">
        <v>11</v>
      </c>
      <c r="C870">
        <v>2</v>
      </c>
      <c r="D870" t="s">
        <v>10</v>
      </c>
      <c r="E870">
        <v>27</v>
      </c>
      <c r="F870" s="2">
        <v>13.8583</v>
      </c>
      <c r="G870">
        <v>1</v>
      </c>
      <c r="H870">
        <v>0</v>
      </c>
      <c r="I870" s="3">
        <v>0.33750000000000002</v>
      </c>
      <c r="J870" s="3">
        <v>1.1719691228260605</v>
      </c>
      <c r="K870" s="5">
        <v>0</v>
      </c>
      <c r="L870">
        <v>1</v>
      </c>
      <c r="M870">
        <v>1</v>
      </c>
      <c r="N870">
        <v>0</v>
      </c>
      <c r="O870">
        <v>0</v>
      </c>
      <c r="P870">
        <v>1</v>
      </c>
      <c r="V870">
        <v>0.11664542405704373</v>
      </c>
      <c r="W870">
        <v>0.17957019540150801</v>
      </c>
      <c r="X870">
        <f t="shared" si="40"/>
        <v>0.11664542405704373</v>
      </c>
      <c r="Y870">
        <f t="shared" si="41"/>
        <v>0.17957019540150801</v>
      </c>
      <c r="Z870">
        <f t="shared" si="39"/>
        <v>0.29621561945855174</v>
      </c>
      <c r="AA870">
        <f>(Table135[[#This Row],[Survived]]-Z871)^2</f>
        <v>0.32767709523618893</v>
      </c>
    </row>
    <row r="871" spans="1:27" x14ac:dyDescent="0.35">
      <c r="A871">
        <v>0</v>
      </c>
      <c r="B871" t="s">
        <v>9</v>
      </c>
      <c r="C871">
        <v>1</v>
      </c>
      <c r="D871" t="s">
        <v>8</v>
      </c>
      <c r="E871">
        <v>31</v>
      </c>
      <c r="F871" s="2">
        <v>50.495800000000003</v>
      </c>
      <c r="G871">
        <v>0</v>
      </c>
      <c r="H871">
        <v>0</v>
      </c>
      <c r="I871" s="3">
        <v>0.38750000000000001</v>
      </c>
      <c r="J871" s="3">
        <v>1.7117718094061185</v>
      </c>
      <c r="K871" s="5">
        <v>1</v>
      </c>
      <c r="L871">
        <v>0</v>
      </c>
      <c r="M871">
        <v>1</v>
      </c>
      <c r="N871">
        <v>0</v>
      </c>
      <c r="O871">
        <v>1</v>
      </c>
      <c r="P871">
        <v>1</v>
      </c>
      <c r="V871">
        <v>0.17817572815899968</v>
      </c>
      <c r="W871">
        <v>0.24939340681345054</v>
      </c>
      <c r="X871">
        <f t="shared" si="40"/>
        <v>0.17817572815899968</v>
      </c>
      <c r="Y871">
        <f t="shared" si="41"/>
        <v>0.24939340681345054</v>
      </c>
      <c r="Z871">
        <f t="shared" si="39"/>
        <v>0.42756913497245019</v>
      </c>
      <c r="AA871">
        <f>(Table135[[#This Row],[Survived]]-Z872)^2</f>
        <v>0.13079224106037496</v>
      </c>
    </row>
    <row r="872" spans="1:27" x14ac:dyDescent="0.35">
      <c r="A872">
        <v>0</v>
      </c>
      <c r="B872" t="s">
        <v>9</v>
      </c>
      <c r="C872">
        <v>3</v>
      </c>
      <c r="D872" t="s">
        <v>8</v>
      </c>
      <c r="F872" s="2">
        <v>9.5</v>
      </c>
      <c r="G872">
        <v>0</v>
      </c>
      <c r="H872">
        <v>0</v>
      </c>
      <c r="I872" s="3">
        <v>0</v>
      </c>
      <c r="J872" s="3">
        <v>1.0211892990699381</v>
      </c>
      <c r="K872" s="5">
        <v>0</v>
      </c>
      <c r="L872">
        <v>0</v>
      </c>
      <c r="M872">
        <v>1</v>
      </c>
      <c r="N872">
        <v>0</v>
      </c>
      <c r="O872">
        <v>1</v>
      </c>
      <c r="P872">
        <v>1</v>
      </c>
      <c r="V872">
        <v>0.11442216893170096</v>
      </c>
      <c r="W872">
        <v>0.24722993055117909</v>
      </c>
      <c r="X872">
        <f t="shared" si="40"/>
        <v>0.11442216893170096</v>
      </c>
      <c r="Y872">
        <f t="shared" si="41"/>
        <v>0.24722993055117909</v>
      </c>
      <c r="Z872">
        <f t="shared" si="39"/>
        <v>0.36165209948288002</v>
      </c>
      <c r="AA872">
        <f>(Table135[[#This Row],[Survived]]-Z873)^2</f>
        <v>0.15266545711533219</v>
      </c>
    </row>
    <row r="873" spans="1:27" x14ac:dyDescent="0.35">
      <c r="A873">
        <v>1</v>
      </c>
      <c r="B873" t="s">
        <v>9</v>
      </c>
      <c r="C873">
        <v>3</v>
      </c>
      <c r="D873" t="s">
        <v>8</v>
      </c>
      <c r="E873">
        <v>4</v>
      </c>
      <c r="F873" s="2">
        <v>11.1333</v>
      </c>
      <c r="G873">
        <v>1</v>
      </c>
      <c r="H873">
        <v>1</v>
      </c>
      <c r="I873" s="3">
        <v>0.05</v>
      </c>
      <c r="J873" s="3">
        <v>1.0839789358110461</v>
      </c>
      <c r="K873" s="5">
        <v>0</v>
      </c>
      <c r="L873">
        <v>0</v>
      </c>
      <c r="M873">
        <v>1</v>
      </c>
      <c r="N873">
        <v>0</v>
      </c>
      <c r="O873">
        <v>1</v>
      </c>
      <c r="P873">
        <v>1</v>
      </c>
      <c r="V873">
        <v>0.11827797362360119</v>
      </c>
      <c r="W873">
        <v>0.27244629886958827</v>
      </c>
      <c r="X873">
        <f t="shared" si="40"/>
        <v>0.11827797362360119</v>
      </c>
      <c r="Y873">
        <f t="shared" si="41"/>
        <v>0.27244629886958827</v>
      </c>
      <c r="Z873">
        <f t="shared" si="39"/>
        <v>0.39072427249318947</v>
      </c>
      <c r="AA873">
        <f>(Table135[[#This Row],[Survived]]-Z874)^2</f>
        <v>0.40748804209461492</v>
      </c>
    </row>
    <row r="874" spans="1:27" x14ac:dyDescent="0.35">
      <c r="A874">
        <v>0</v>
      </c>
      <c r="B874" t="s">
        <v>9</v>
      </c>
      <c r="C874">
        <v>3</v>
      </c>
      <c r="D874" t="s">
        <v>8</v>
      </c>
      <c r="E874">
        <v>26</v>
      </c>
      <c r="F874" s="2">
        <v>7.8958000000000004</v>
      </c>
      <c r="G874">
        <v>0</v>
      </c>
      <c r="H874">
        <v>0</v>
      </c>
      <c r="I874" s="3">
        <v>0.32500000000000001</v>
      </c>
      <c r="J874" s="3">
        <v>0.94918501031343461</v>
      </c>
      <c r="K874" s="5">
        <v>0</v>
      </c>
      <c r="L874">
        <v>0</v>
      </c>
      <c r="M874">
        <v>1</v>
      </c>
      <c r="N874">
        <v>0</v>
      </c>
      <c r="O874">
        <v>1</v>
      </c>
      <c r="P874">
        <v>1</v>
      </c>
      <c r="V874">
        <v>0.11442216893170096</v>
      </c>
      <c r="W874">
        <v>0.24722993055117909</v>
      </c>
      <c r="X874">
        <f t="shared" si="40"/>
        <v>0.11442216893170096</v>
      </c>
      <c r="Y874">
        <f t="shared" si="41"/>
        <v>0.24722993055117909</v>
      </c>
      <c r="Z874">
        <f t="shared" si="39"/>
        <v>0.36165209948288002</v>
      </c>
      <c r="AA874">
        <f>(Table135[[#This Row],[Survived]]-Z875)^2</f>
        <v>0.14900373406039552</v>
      </c>
    </row>
    <row r="875" spans="1:27" x14ac:dyDescent="0.35">
      <c r="A875">
        <v>1</v>
      </c>
      <c r="B875" t="s">
        <v>9</v>
      </c>
      <c r="C875">
        <v>1</v>
      </c>
      <c r="D875" t="s">
        <v>10</v>
      </c>
      <c r="E875">
        <v>47</v>
      </c>
      <c r="F875" s="2">
        <v>52.554200000000002</v>
      </c>
      <c r="G875">
        <v>1</v>
      </c>
      <c r="H875">
        <v>1</v>
      </c>
      <c r="I875" s="3">
        <v>0.58750000000000002</v>
      </c>
      <c r="J875" s="3">
        <v>1.7287935361444735</v>
      </c>
      <c r="K875" s="5">
        <v>1</v>
      </c>
      <c r="L875">
        <v>0</v>
      </c>
      <c r="M875">
        <v>1</v>
      </c>
      <c r="N875">
        <v>0</v>
      </c>
      <c r="O875">
        <v>0</v>
      </c>
      <c r="P875">
        <v>1</v>
      </c>
      <c r="V875">
        <v>0.18039898328434245</v>
      </c>
      <c r="W875">
        <v>0.20561103479860257</v>
      </c>
      <c r="X875">
        <f t="shared" si="40"/>
        <v>0.18039898328434245</v>
      </c>
      <c r="Y875">
        <f t="shared" si="41"/>
        <v>0.20561103479860257</v>
      </c>
      <c r="Z875">
        <f t="shared" si="39"/>
        <v>0.38601001808294499</v>
      </c>
      <c r="AA875">
        <f>(Table135[[#This Row],[Survived]]-Z876)^2</f>
        <v>0.31455328927870868</v>
      </c>
    </row>
    <row r="876" spans="1:27" x14ac:dyDescent="0.35">
      <c r="A876">
        <v>0</v>
      </c>
      <c r="B876" t="s">
        <v>9</v>
      </c>
      <c r="C876">
        <v>1</v>
      </c>
      <c r="D876" t="s">
        <v>8</v>
      </c>
      <c r="E876">
        <v>33</v>
      </c>
      <c r="F876" s="2">
        <v>5</v>
      </c>
      <c r="G876">
        <v>0</v>
      </c>
      <c r="H876">
        <v>0</v>
      </c>
      <c r="I876" s="3">
        <v>0.41249999999999998</v>
      </c>
      <c r="J876" s="3">
        <v>0.77815125038364363</v>
      </c>
      <c r="K876" s="5">
        <v>1</v>
      </c>
      <c r="L876">
        <v>0</v>
      </c>
      <c r="M876">
        <v>0</v>
      </c>
      <c r="N876">
        <v>1</v>
      </c>
      <c r="O876">
        <v>1</v>
      </c>
      <c r="P876">
        <v>1</v>
      </c>
      <c r="V876">
        <v>0.17817572815899968</v>
      </c>
      <c r="W876">
        <v>0.26097376655576054</v>
      </c>
      <c r="X876">
        <f t="shared" si="40"/>
        <v>0.17817572815899968</v>
      </c>
      <c r="Y876">
        <f t="shared" si="41"/>
        <v>0.26097376655576054</v>
      </c>
      <c r="Z876">
        <f t="shared" si="39"/>
        <v>0.43914949471476022</v>
      </c>
      <c r="AA876">
        <f>(Table135[[#This Row],[Survived]]-Z877)^2</f>
        <v>0.13930246861928319</v>
      </c>
    </row>
    <row r="877" spans="1:27" x14ac:dyDescent="0.35">
      <c r="A877">
        <v>0</v>
      </c>
      <c r="B877" t="s">
        <v>9</v>
      </c>
      <c r="C877">
        <v>3</v>
      </c>
      <c r="D877" t="s">
        <v>8</v>
      </c>
      <c r="E877">
        <v>47</v>
      </c>
      <c r="F877" s="2">
        <v>9</v>
      </c>
      <c r="G877">
        <v>0</v>
      </c>
      <c r="H877">
        <v>0</v>
      </c>
      <c r="I877" s="3">
        <v>0.58750000000000002</v>
      </c>
      <c r="J877" s="3">
        <v>1</v>
      </c>
      <c r="K877" s="5">
        <v>0</v>
      </c>
      <c r="L877">
        <v>0</v>
      </c>
      <c r="M877">
        <v>0</v>
      </c>
      <c r="N877">
        <v>1</v>
      </c>
      <c r="O877">
        <v>1</v>
      </c>
      <c r="P877">
        <v>1</v>
      </c>
      <c r="V877">
        <v>0.11442216893170096</v>
      </c>
      <c r="W877">
        <v>0.25881029029348912</v>
      </c>
      <c r="X877">
        <f t="shared" si="40"/>
        <v>0.11442216893170096</v>
      </c>
      <c r="Y877">
        <f t="shared" si="41"/>
        <v>0.25881029029348912</v>
      </c>
      <c r="Z877">
        <f t="shared" si="39"/>
        <v>0.37323245922519011</v>
      </c>
      <c r="AA877">
        <f>(Table135[[#This Row],[Survived]]-Z878)^2</f>
        <v>8.774369321121353E-2</v>
      </c>
    </row>
    <row r="878" spans="1:27" x14ac:dyDescent="0.35">
      <c r="A878">
        <v>1</v>
      </c>
      <c r="B878" t="s">
        <v>11</v>
      </c>
      <c r="C878">
        <v>2</v>
      </c>
      <c r="D878" t="s">
        <v>10</v>
      </c>
      <c r="E878">
        <v>28</v>
      </c>
      <c r="F878" s="2">
        <v>24</v>
      </c>
      <c r="G878">
        <v>1</v>
      </c>
      <c r="H878">
        <v>0</v>
      </c>
      <c r="I878" s="3">
        <v>0.35</v>
      </c>
      <c r="J878" s="3">
        <v>1.3979400086720377</v>
      </c>
      <c r="K878" s="5">
        <v>0</v>
      </c>
      <c r="L878">
        <v>1</v>
      </c>
      <c r="M878">
        <v>1</v>
      </c>
      <c r="N878">
        <v>0</v>
      </c>
      <c r="O878">
        <v>0</v>
      </c>
      <c r="P878">
        <v>1</v>
      </c>
      <c r="V878">
        <v>0.11664542405704373</v>
      </c>
      <c r="W878">
        <v>0.17957019540150801</v>
      </c>
      <c r="X878">
        <f t="shared" si="40"/>
        <v>0.11664542405704373</v>
      </c>
      <c r="Y878">
        <f t="shared" si="41"/>
        <v>0.17957019540150801</v>
      </c>
      <c r="Z878">
        <f t="shared" si="39"/>
        <v>0.29621561945855174</v>
      </c>
      <c r="AA878">
        <f>(Table135[[#This Row],[Survived]]-Z879)^2</f>
        <v>0.50265149244425211</v>
      </c>
    </row>
    <row r="879" spans="1:27" x14ac:dyDescent="0.35">
      <c r="A879">
        <v>1</v>
      </c>
      <c r="B879" t="s">
        <v>11</v>
      </c>
      <c r="C879">
        <v>3</v>
      </c>
      <c r="D879" t="s">
        <v>10</v>
      </c>
      <c r="E879">
        <v>15</v>
      </c>
      <c r="F879" s="2">
        <v>7.2249999999999996</v>
      </c>
      <c r="G879">
        <v>0</v>
      </c>
      <c r="H879">
        <v>0</v>
      </c>
      <c r="I879" s="3">
        <v>0.1875</v>
      </c>
      <c r="J879" s="3">
        <v>0.91513590662201194</v>
      </c>
      <c r="K879" s="5">
        <v>0</v>
      </c>
      <c r="L879">
        <v>0</v>
      </c>
      <c r="M879">
        <v>1</v>
      </c>
      <c r="N879">
        <v>0</v>
      </c>
      <c r="O879">
        <v>0</v>
      </c>
      <c r="P879">
        <v>1</v>
      </c>
      <c r="V879">
        <v>0.11278961936514349</v>
      </c>
      <c r="W879">
        <v>0.17823119021792189</v>
      </c>
      <c r="X879">
        <f t="shared" si="40"/>
        <v>0.11278961936514349</v>
      </c>
      <c r="Y879">
        <f t="shared" si="41"/>
        <v>0.17823119021792189</v>
      </c>
      <c r="Z879">
        <f t="shared" si="39"/>
        <v>0.29102080958306537</v>
      </c>
      <c r="AA879">
        <f>(Table135[[#This Row],[Survived]]-Z880)^2</f>
        <v>0.40748804209461492</v>
      </c>
    </row>
    <row r="880" spans="1:27" x14ac:dyDescent="0.35">
      <c r="A880">
        <v>0</v>
      </c>
      <c r="B880" t="s">
        <v>9</v>
      </c>
      <c r="C880">
        <v>3</v>
      </c>
      <c r="D880" t="s">
        <v>8</v>
      </c>
      <c r="E880">
        <v>20</v>
      </c>
      <c r="F880" s="2">
        <v>9.8458000000000006</v>
      </c>
      <c r="G880">
        <v>0</v>
      </c>
      <c r="H880">
        <v>0</v>
      </c>
      <c r="I880" s="3">
        <v>0.25</v>
      </c>
      <c r="J880" s="3">
        <v>1.0352615916449619</v>
      </c>
      <c r="K880" s="5">
        <v>0</v>
      </c>
      <c r="L880">
        <v>0</v>
      </c>
      <c r="M880">
        <v>1</v>
      </c>
      <c r="N880">
        <v>0</v>
      </c>
      <c r="O880">
        <v>1</v>
      </c>
      <c r="P880">
        <v>1</v>
      </c>
      <c r="V880">
        <v>0.11442216893170096</v>
      </c>
      <c r="W880">
        <v>0.24722993055117909</v>
      </c>
      <c r="X880">
        <f t="shared" si="40"/>
        <v>0.11442216893170096</v>
      </c>
      <c r="Y880">
        <f t="shared" si="41"/>
        <v>0.24722993055117909</v>
      </c>
      <c r="Z880">
        <f t="shared" si="39"/>
        <v>0.36165209948288002</v>
      </c>
      <c r="AA880">
        <f>(Table135[[#This Row],[Survived]]-Z881)^2</f>
        <v>0.13930246861928319</v>
      </c>
    </row>
    <row r="881" spans="1:27" x14ac:dyDescent="0.35">
      <c r="A881">
        <v>0</v>
      </c>
      <c r="B881" t="s">
        <v>9</v>
      </c>
      <c r="C881">
        <v>3</v>
      </c>
      <c r="D881" t="s">
        <v>8</v>
      </c>
      <c r="E881">
        <v>19</v>
      </c>
      <c r="F881" s="2">
        <v>7.8958000000000004</v>
      </c>
      <c r="G881">
        <v>0</v>
      </c>
      <c r="H881">
        <v>0</v>
      </c>
      <c r="I881" s="3">
        <v>0.23749999999999999</v>
      </c>
      <c r="J881" s="3">
        <v>0.94918501031343461</v>
      </c>
      <c r="K881" s="5">
        <v>0</v>
      </c>
      <c r="L881">
        <v>0</v>
      </c>
      <c r="M881">
        <v>0</v>
      </c>
      <c r="N881">
        <v>1</v>
      </c>
      <c r="O881">
        <v>1</v>
      </c>
      <c r="P881">
        <v>1</v>
      </c>
      <c r="V881">
        <v>0.11442216893170096</v>
      </c>
      <c r="W881">
        <v>0.25881029029348912</v>
      </c>
      <c r="X881">
        <f t="shared" si="40"/>
        <v>0.11442216893170096</v>
      </c>
      <c r="Y881">
        <f t="shared" si="41"/>
        <v>0.25881029029348912</v>
      </c>
      <c r="Z881">
        <f t="shared" si="39"/>
        <v>0.37323245922519011</v>
      </c>
      <c r="AA881">
        <f>(Table135[[#This Row],[Survived]]-Z882)^2</f>
        <v>0.13079224106037496</v>
      </c>
    </row>
    <row r="882" spans="1:27" x14ac:dyDescent="0.35">
      <c r="A882">
        <v>0</v>
      </c>
      <c r="B882" t="s">
        <v>9</v>
      </c>
      <c r="C882">
        <v>3</v>
      </c>
      <c r="D882" t="s">
        <v>8</v>
      </c>
      <c r="F882" s="2">
        <v>7.8958000000000004</v>
      </c>
      <c r="G882">
        <v>0</v>
      </c>
      <c r="H882">
        <v>0</v>
      </c>
      <c r="I882" s="3">
        <v>0</v>
      </c>
      <c r="J882" s="3">
        <v>0.94918501031343461</v>
      </c>
      <c r="K882" s="5">
        <v>0</v>
      </c>
      <c r="L882">
        <v>0</v>
      </c>
      <c r="M882">
        <v>1</v>
      </c>
      <c r="N882">
        <v>0</v>
      </c>
      <c r="O882">
        <v>1</v>
      </c>
      <c r="P882">
        <v>1</v>
      </c>
      <c r="V882">
        <v>0.11442216893170096</v>
      </c>
      <c r="W882">
        <v>0.24722993055117909</v>
      </c>
      <c r="X882">
        <f t="shared" si="40"/>
        <v>0.11442216893170096</v>
      </c>
      <c r="Y882">
        <f t="shared" si="41"/>
        <v>0.24722993055117909</v>
      </c>
      <c r="Z882">
        <f t="shared" si="39"/>
        <v>0.36165209948288002</v>
      </c>
      <c r="AA882">
        <f>(Table135[[#This Row],[Survived]]-Z883)^2</f>
        <v>0.14502022280209007</v>
      </c>
    </row>
    <row r="883" spans="1:27" x14ac:dyDescent="0.35">
      <c r="A883">
        <v>1</v>
      </c>
      <c r="B883" t="s">
        <v>11</v>
      </c>
      <c r="C883">
        <v>1</v>
      </c>
      <c r="D883" t="s">
        <v>10</v>
      </c>
      <c r="E883">
        <v>56</v>
      </c>
      <c r="F883" s="2">
        <v>83.158299999999997</v>
      </c>
      <c r="G883">
        <v>0</v>
      </c>
      <c r="H883">
        <v>1</v>
      </c>
      <c r="I883" s="3">
        <v>0.7</v>
      </c>
      <c r="J883" s="3">
        <v>1.9250969541376577</v>
      </c>
      <c r="K883" s="5">
        <v>1</v>
      </c>
      <c r="L883">
        <v>0</v>
      </c>
      <c r="M883">
        <v>1</v>
      </c>
      <c r="N883">
        <v>0</v>
      </c>
      <c r="O883">
        <v>0</v>
      </c>
      <c r="P883">
        <v>1</v>
      </c>
      <c r="V883">
        <v>0.1765431785924422</v>
      </c>
      <c r="W883">
        <v>0.20427202961501645</v>
      </c>
      <c r="X883">
        <f t="shared" si="40"/>
        <v>0.1765431785924422</v>
      </c>
      <c r="Y883">
        <f t="shared" si="41"/>
        <v>0.20427202961501645</v>
      </c>
      <c r="Z883">
        <f t="shared" si="39"/>
        <v>0.38081520820745862</v>
      </c>
      <c r="AA883">
        <f>(Table135[[#This Row],[Survived]]-Z884)^2</f>
        <v>0.46936451374528804</v>
      </c>
    </row>
    <row r="884" spans="1:27" x14ac:dyDescent="0.35">
      <c r="A884">
        <v>1</v>
      </c>
      <c r="B884" t="s">
        <v>9</v>
      </c>
      <c r="C884">
        <v>2</v>
      </c>
      <c r="D884" t="s">
        <v>10</v>
      </c>
      <c r="E884">
        <v>25</v>
      </c>
      <c r="F884" s="2">
        <v>26</v>
      </c>
      <c r="G884">
        <v>0</v>
      </c>
      <c r="H884">
        <v>1</v>
      </c>
      <c r="I884" s="3">
        <v>0.3125</v>
      </c>
      <c r="J884" s="3">
        <v>1.4313637641589874</v>
      </c>
      <c r="K884" s="5">
        <v>0</v>
      </c>
      <c r="L884">
        <v>1</v>
      </c>
      <c r="M884">
        <v>1</v>
      </c>
      <c r="N884">
        <v>0</v>
      </c>
      <c r="O884">
        <v>0</v>
      </c>
      <c r="P884">
        <v>1</v>
      </c>
      <c r="V884">
        <v>0.11278961936514349</v>
      </c>
      <c r="W884">
        <v>0.202108553352745</v>
      </c>
      <c r="X884">
        <f t="shared" si="40"/>
        <v>0.11278961936514349</v>
      </c>
      <c r="Y884">
        <f t="shared" si="41"/>
        <v>0.202108553352745</v>
      </c>
      <c r="Z884">
        <f t="shared" si="39"/>
        <v>0.3148981727178885</v>
      </c>
      <c r="AA884">
        <f>(Table135[[#This Row],[Survived]]-Z885)^2</f>
        <v>0.40748804209461492</v>
      </c>
    </row>
    <row r="885" spans="1:27" x14ac:dyDescent="0.35">
      <c r="A885">
        <v>0</v>
      </c>
      <c r="B885" t="s">
        <v>9</v>
      </c>
      <c r="C885">
        <v>3</v>
      </c>
      <c r="D885" t="s">
        <v>8</v>
      </c>
      <c r="E885">
        <v>33</v>
      </c>
      <c r="F885" s="2">
        <v>7.8958000000000004</v>
      </c>
      <c r="G885">
        <v>0</v>
      </c>
      <c r="H885">
        <v>0</v>
      </c>
      <c r="I885" s="3">
        <v>0.41249999999999998</v>
      </c>
      <c r="J885" s="3">
        <v>0.94918501031343461</v>
      </c>
      <c r="K885" s="5">
        <v>0</v>
      </c>
      <c r="L885">
        <v>0</v>
      </c>
      <c r="M885">
        <v>1</v>
      </c>
      <c r="N885">
        <v>0</v>
      </c>
      <c r="O885">
        <v>1</v>
      </c>
      <c r="P885">
        <v>1</v>
      </c>
      <c r="V885">
        <v>0.11442216893170096</v>
      </c>
      <c r="W885">
        <v>0.24722993055117909</v>
      </c>
      <c r="X885">
        <f t="shared" si="40"/>
        <v>0.11442216893170096</v>
      </c>
      <c r="Y885">
        <f t="shared" si="41"/>
        <v>0.24722993055117909</v>
      </c>
      <c r="Z885">
        <f t="shared" si="39"/>
        <v>0.36165209948288002</v>
      </c>
      <c r="AA885">
        <f>(Table135[[#This Row],[Survived]]-Z886)^2</f>
        <v>8.4693111610382787E-2</v>
      </c>
    </row>
    <row r="886" spans="1:27" x14ac:dyDescent="0.35">
      <c r="A886">
        <v>0</v>
      </c>
      <c r="B886" t="s">
        <v>9</v>
      </c>
      <c r="C886">
        <v>3</v>
      </c>
      <c r="D886" t="s">
        <v>10</v>
      </c>
      <c r="E886">
        <v>22</v>
      </c>
      <c r="F886" s="2">
        <v>10.5167</v>
      </c>
      <c r="G886">
        <v>0</v>
      </c>
      <c r="H886">
        <v>0</v>
      </c>
      <c r="I886" s="3">
        <v>0.27500000000000002</v>
      </c>
      <c r="J886" s="3">
        <v>1.0613280539915777</v>
      </c>
      <c r="K886" s="5">
        <v>0</v>
      </c>
      <c r="L886">
        <v>0</v>
      </c>
      <c r="M886">
        <v>1</v>
      </c>
      <c r="N886">
        <v>0</v>
      </c>
      <c r="O886">
        <v>0</v>
      </c>
      <c r="P886">
        <v>1</v>
      </c>
      <c r="V886">
        <v>0.11278961936514349</v>
      </c>
      <c r="W886">
        <v>0.17823119021792189</v>
      </c>
      <c r="X886">
        <f t="shared" si="40"/>
        <v>0.11278961936514349</v>
      </c>
      <c r="Y886">
        <f t="shared" si="41"/>
        <v>0.17823119021792189</v>
      </c>
      <c r="Z886">
        <f t="shared" si="39"/>
        <v>0.29102080958306537</v>
      </c>
      <c r="AA886">
        <f>(Table135[[#This Row],[Survived]]-Z887)^2</f>
        <v>7.1869105573444517E-2</v>
      </c>
    </row>
    <row r="887" spans="1:27" x14ac:dyDescent="0.35">
      <c r="A887">
        <v>0</v>
      </c>
      <c r="B887" t="s">
        <v>9</v>
      </c>
      <c r="C887">
        <v>2</v>
      </c>
      <c r="D887" t="s">
        <v>8</v>
      </c>
      <c r="E887">
        <v>28</v>
      </c>
      <c r="F887" s="2">
        <v>10.5</v>
      </c>
      <c r="G887">
        <v>0</v>
      </c>
      <c r="H887">
        <v>0</v>
      </c>
      <c r="I887" s="3">
        <v>0.35</v>
      </c>
      <c r="J887" s="3">
        <v>1.0606978403536116</v>
      </c>
      <c r="K887" s="5">
        <v>0</v>
      </c>
      <c r="L887">
        <v>1</v>
      </c>
      <c r="M887">
        <v>0</v>
      </c>
      <c r="N887">
        <v>0</v>
      </c>
      <c r="O887">
        <v>1</v>
      </c>
      <c r="P887">
        <v>1</v>
      </c>
      <c r="V887">
        <v>0.11442216893170096</v>
      </c>
      <c r="W887">
        <v>0.15366197004978471</v>
      </c>
      <c r="X887">
        <f t="shared" si="40"/>
        <v>0.11442216893170096</v>
      </c>
      <c r="Y887">
        <f t="shared" si="41"/>
        <v>0.15366197004978471</v>
      </c>
      <c r="Z887">
        <f t="shared" si="39"/>
        <v>0.26808413898148564</v>
      </c>
      <c r="AA887">
        <f>(Table135[[#This Row],[Survived]]-Z888)^2</f>
        <v>0.13079224106037496</v>
      </c>
    </row>
    <row r="888" spans="1:27" x14ac:dyDescent="0.35">
      <c r="A888">
        <v>0</v>
      </c>
      <c r="B888" t="s">
        <v>9</v>
      </c>
      <c r="C888">
        <v>3</v>
      </c>
      <c r="D888" t="s">
        <v>8</v>
      </c>
      <c r="E888">
        <v>25</v>
      </c>
      <c r="F888" s="2">
        <v>7.05</v>
      </c>
      <c r="G888">
        <v>0</v>
      </c>
      <c r="H888">
        <v>0</v>
      </c>
      <c r="I888" s="3">
        <v>0.3125</v>
      </c>
      <c r="J888" s="3">
        <v>0.90579588036786851</v>
      </c>
      <c r="K888" s="5">
        <v>0</v>
      </c>
      <c r="L888">
        <v>0</v>
      </c>
      <c r="M888">
        <v>1</v>
      </c>
      <c r="N888">
        <v>0</v>
      </c>
      <c r="O888">
        <v>1</v>
      </c>
      <c r="P888">
        <v>1</v>
      </c>
      <c r="V888">
        <v>0.11442216893170096</v>
      </c>
      <c r="W888">
        <v>0.24722993055117909</v>
      </c>
      <c r="X888">
        <f t="shared" si="40"/>
        <v>0.11442216893170096</v>
      </c>
      <c r="Y888">
        <f t="shared" si="41"/>
        <v>0.24722993055117909</v>
      </c>
      <c r="Z888">
        <f t="shared" si="39"/>
        <v>0.36165209948288002</v>
      </c>
      <c r="AA888">
        <f>(Table135[[#This Row],[Survived]]-Z889)^2</f>
        <v>0.16843441886923857</v>
      </c>
    </row>
    <row r="889" spans="1:27" x14ac:dyDescent="0.35">
      <c r="A889">
        <v>0</v>
      </c>
      <c r="B889" t="s">
        <v>12</v>
      </c>
      <c r="C889">
        <v>3</v>
      </c>
      <c r="D889" t="s">
        <v>10</v>
      </c>
      <c r="E889">
        <v>39</v>
      </c>
      <c r="F889" s="2">
        <v>29.125</v>
      </c>
      <c r="G889">
        <v>0</v>
      </c>
      <c r="H889">
        <v>5</v>
      </c>
      <c r="I889" s="3">
        <v>0.48749999999999999</v>
      </c>
      <c r="J889" s="3">
        <v>1.4789270555829248</v>
      </c>
      <c r="K889" s="5">
        <v>0</v>
      </c>
      <c r="L889">
        <v>0</v>
      </c>
      <c r="M889">
        <v>1</v>
      </c>
      <c r="N889">
        <v>0</v>
      </c>
      <c r="O889">
        <v>0</v>
      </c>
      <c r="P889">
        <v>1</v>
      </c>
      <c r="V889">
        <v>0.11278961936514349</v>
      </c>
      <c r="W889">
        <v>0.29761800589203735</v>
      </c>
      <c r="X889">
        <f t="shared" si="40"/>
        <v>0.11278961936514349</v>
      </c>
      <c r="Y889">
        <f t="shared" si="41"/>
        <v>0.29761800589203735</v>
      </c>
      <c r="Z889">
        <f t="shared" si="39"/>
        <v>0.41040762525718083</v>
      </c>
      <c r="AA889">
        <f>(Table135[[#This Row],[Survived]]-Z890)^2</f>
        <v>0.13079224106037496</v>
      </c>
    </row>
    <row r="890" spans="1:27" x14ac:dyDescent="0.35">
      <c r="A890">
        <v>0</v>
      </c>
      <c r="B890" t="s">
        <v>9</v>
      </c>
      <c r="C890">
        <v>2</v>
      </c>
      <c r="D890" t="s">
        <v>8</v>
      </c>
      <c r="E890">
        <v>27</v>
      </c>
      <c r="F890" s="2">
        <v>13</v>
      </c>
      <c r="G890">
        <v>0</v>
      </c>
      <c r="H890">
        <v>0</v>
      </c>
      <c r="I890" s="3">
        <v>0.33750000000000002</v>
      </c>
      <c r="J890" s="3">
        <v>1.146128035678238</v>
      </c>
      <c r="K890" s="5">
        <v>0</v>
      </c>
      <c r="L890">
        <v>1</v>
      </c>
      <c r="M890">
        <v>1</v>
      </c>
      <c r="N890">
        <v>0</v>
      </c>
      <c r="O890">
        <v>1</v>
      </c>
      <c r="P890">
        <v>1</v>
      </c>
      <c r="V890">
        <v>0.11442216893170096</v>
      </c>
      <c r="W890">
        <v>0.24722993055117909</v>
      </c>
      <c r="X890">
        <f t="shared" si="40"/>
        <v>0.11442216893170096</v>
      </c>
      <c r="Y890">
        <f t="shared" si="41"/>
        <v>0.24722993055117909</v>
      </c>
      <c r="Z890">
        <f t="shared" si="39"/>
        <v>0.36165209948288002</v>
      </c>
      <c r="AA890">
        <f>(Table135[[#This Row],[Survived]]-Z891)^2</f>
        <v>0.13580566728003018</v>
      </c>
    </row>
    <row r="891" spans="1:27" x14ac:dyDescent="0.35">
      <c r="A891">
        <v>1</v>
      </c>
      <c r="B891" t="s">
        <v>9</v>
      </c>
      <c r="C891">
        <v>1</v>
      </c>
      <c r="D891" t="s">
        <v>10</v>
      </c>
      <c r="E891">
        <v>19</v>
      </c>
      <c r="F891" s="2">
        <v>30</v>
      </c>
      <c r="G891">
        <v>0</v>
      </c>
      <c r="H891">
        <v>0</v>
      </c>
      <c r="I891" s="3">
        <v>0.23749999999999999</v>
      </c>
      <c r="J891" s="3">
        <v>1.4913616938342726</v>
      </c>
      <c r="K891" s="5">
        <v>1</v>
      </c>
      <c r="L891">
        <v>0</v>
      </c>
      <c r="M891">
        <v>0</v>
      </c>
      <c r="N891">
        <v>1</v>
      </c>
      <c r="O891">
        <v>0</v>
      </c>
      <c r="P891">
        <v>1</v>
      </c>
      <c r="V891">
        <v>0.1765431785924422</v>
      </c>
      <c r="W891">
        <v>0.1919750262225034</v>
      </c>
      <c r="X891">
        <f t="shared" si="40"/>
        <v>0.1765431785924422</v>
      </c>
      <c r="Y891">
        <f t="shared" si="41"/>
        <v>0.1919750262225034</v>
      </c>
      <c r="Z891">
        <f t="shared" si="39"/>
        <v>0.36851820481494557</v>
      </c>
      <c r="AA891">
        <f>(Table135[[#This Row],[Survived]]-Z892)^2</f>
        <v>0.56189658407366538</v>
      </c>
    </row>
    <row r="892" spans="1:27" x14ac:dyDescent="0.35">
      <c r="A892">
        <v>0</v>
      </c>
      <c r="B892" t="s">
        <v>9</v>
      </c>
      <c r="C892">
        <v>3</v>
      </c>
      <c r="D892" t="s">
        <v>10</v>
      </c>
      <c r="F892" s="2">
        <v>23.45</v>
      </c>
      <c r="G892">
        <v>1</v>
      </c>
      <c r="H892">
        <v>2</v>
      </c>
      <c r="I892" s="3">
        <v>0</v>
      </c>
      <c r="J892" s="3">
        <v>1.388278863459639</v>
      </c>
      <c r="K892" s="5">
        <v>0</v>
      </c>
      <c r="L892">
        <v>0</v>
      </c>
      <c r="M892">
        <v>0</v>
      </c>
      <c r="N892">
        <v>0</v>
      </c>
      <c r="O892">
        <v>0</v>
      </c>
      <c r="P892">
        <v>1</v>
      </c>
      <c r="V892">
        <v>0.11664542405704373</v>
      </c>
      <c r="W892">
        <v>0.13375696116975982</v>
      </c>
      <c r="X892">
        <f t="shared" si="40"/>
        <v>0.11664542405704373</v>
      </c>
      <c r="Y892">
        <f t="shared" si="41"/>
        <v>0.13375696116975982</v>
      </c>
      <c r="Z892">
        <f t="shared" si="39"/>
        <v>0.25040238522680358</v>
      </c>
      <c r="AA892">
        <f>(Table135[[#This Row],[Survived]]-Z893)^2</f>
        <v>0.1115567845480447</v>
      </c>
    </row>
    <row r="893" spans="1:27" x14ac:dyDescent="0.35">
      <c r="A893">
        <v>1</v>
      </c>
      <c r="B893" t="s">
        <v>11</v>
      </c>
      <c r="C893">
        <v>1</v>
      </c>
      <c r="D893" t="s">
        <v>8</v>
      </c>
      <c r="E893">
        <v>26</v>
      </c>
      <c r="F893" s="2">
        <v>30</v>
      </c>
      <c r="G893">
        <v>0</v>
      </c>
      <c r="H893">
        <v>0</v>
      </c>
      <c r="I893" s="3">
        <v>0.32500000000000001</v>
      </c>
      <c r="J893" s="3">
        <v>1.4913616938342726</v>
      </c>
      <c r="K893" s="5">
        <v>1</v>
      </c>
      <c r="L893">
        <v>0</v>
      </c>
      <c r="M893">
        <v>0</v>
      </c>
      <c r="N893">
        <v>0</v>
      </c>
      <c r="O893">
        <v>1</v>
      </c>
      <c r="P893">
        <v>1</v>
      </c>
      <c r="V893">
        <v>0.17817572815899968</v>
      </c>
      <c r="W893">
        <v>0.15582544631205619</v>
      </c>
      <c r="X893">
        <f t="shared" si="40"/>
        <v>0.17817572815899968</v>
      </c>
      <c r="Y893">
        <f t="shared" si="41"/>
        <v>0.15582544631205619</v>
      </c>
      <c r="Z893">
        <f t="shared" si="39"/>
        <v>0.33400117447105587</v>
      </c>
      <c r="AA893">
        <f>(Table135[[#This Row],[Survived]]-Z894)^2</f>
        <v>0.53570082761047322</v>
      </c>
    </row>
    <row r="894" spans="1:27" x14ac:dyDescent="0.35">
      <c r="A894">
        <v>0</v>
      </c>
      <c r="B894" t="s">
        <v>12</v>
      </c>
      <c r="C894">
        <v>3</v>
      </c>
      <c r="D894" t="s">
        <v>8</v>
      </c>
      <c r="E894">
        <v>32</v>
      </c>
      <c r="F894" s="2">
        <v>7.75</v>
      </c>
      <c r="G894">
        <v>0</v>
      </c>
      <c r="H894">
        <v>0</v>
      </c>
      <c r="I894" s="3">
        <v>0.4</v>
      </c>
      <c r="J894" s="3">
        <v>0.94200805302231327</v>
      </c>
      <c r="K894" s="5">
        <v>0</v>
      </c>
      <c r="L894">
        <v>0</v>
      </c>
      <c r="M894">
        <v>0</v>
      </c>
      <c r="N894">
        <v>0</v>
      </c>
      <c r="O894">
        <v>1</v>
      </c>
      <c r="P894">
        <v>1</v>
      </c>
      <c r="V894">
        <v>0.11442216893170096</v>
      </c>
      <c r="W894">
        <v>0.15366197004978471</v>
      </c>
      <c r="X894">
        <f t="shared" si="40"/>
        <v>0.11442216893170096</v>
      </c>
      <c r="Y894">
        <f t="shared" si="41"/>
        <v>0.15366197004978471</v>
      </c>
      <c r="Z894">
        <f t="shared" si="39"/>
        <v>0.26808413898148564</v>
      </c>
      <c r="AA894">
        <f>(Table135[[#This Row],[Survived]]-Z895)^2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train</vt:lpstr>
      <vt:lpstr>linear</vt:lpstr>
      <vt:lpstr>nnet</vt:lpstr>
      <vt:lpstr>mmult</vt:lpstr>
      <vt:lpstr>Age</vt:lpstr>
      <vt:lpstr>Embarked</vt:lpstr>
      <vt:lpstr>Fare</vt:lpstr>
      <vt:lpstr>Parch</vt:lpstr>
      <vt:lpstr>linear!Pclass</vt:lpstr>
      <vt:lpstr>train!Pclass</vt:lpstr>
      <vt:lpstr>Sex</vt:lpstr>
      <vt:lpstr>SibSp</vt:lpstr>
      <vt:lpstr>train!Survived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sharamsh koirala</dc:creator>
  <cp:lastModifiedBy>sharamsh koirala</cp:lastModifiedBy>
  <dcterms:created xsi:type="dcterms:W3CDTF">2022-11-15T09:12:41Z</dcterms:created>
  <dcterms:modified xsi:type="dcterms:W3CDTF">2022-11-16T04:29:09Z</dcterms:modified>
</cp:coreProperties>
</file>