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ARAT\Documents\"/>
    </mc:Choice>
  </mc:AlternateContent>
  <bookViews>
    <workbookView xWindow="0" yWindow="0" windowWidth="20490" windowHeight="7650" activeTab="1"/>
  </bookViews>
  <sheets>
    <sheet name="Problem" sheetId="1" r:id="rId1"/>
    <sheet name="Sheet1" sheetId="5" r:id="rId2"/>
    <sheet name="Sheet2" sheetId="6" r:id="rId3"/>
    <sheet name="solution" sheetId="3" r:id="rId4"/>
    <sheet name="solution2" sheetId="4" r:id="rId5"/>
    <sheet name="Hint" sheetId="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" i="4" l="1"/>
  <c r="R7" i="4"/>
  <c r="R8" i="4"/>
  <c r="R9" i="4"/>
  <c r="R10" i="4"/>
  <c r="R11" i="4"/>
  <c r="R12" i="4"/>
  <c r="R13" i="4"/>
  <c r="R14" i="4"/>
  <c r="R5" i="4"/>
  <c r="Q6" i="4"/>
  <c r="Q7" i="4"/>
  <c r="Q8" i="4"/>
  <c r="Q9" i="4"/>
  <c r="Q10" i="4"/>
  <c r="Q11" i="4"/>
  <c r="Q12" i="4"/>
  <c r="Q13" i="4"/>
  <c r="Q14" i="4"/>
  <c r="Q5" i="4"/>
  <c r="P6" i="4"/>
  <c r="P7" i="4"/>
  <c r="P8" i="4"/>
  <c r="P9" i="4"/>
  <c r="P10" i="4"/>
  <c r="P11" i="4"/>
  <c r="P12" i="4"/>
  <c r="P13" i="4"/>
  <c r="P14" i="4"/>
  <c r="P5" i="4"/>
  <c r="N8" i="4"/>
  <c r="N7" i="4"/>
  <c r="N6" i="4"/>
  <c r="M4" i="4"/>
  <c r="N21" i="4"/>
  <c r="J19" i="4"/>
  <c r="I19" i="4"/>
  <c r="H19" i="4"/>
  <c r="D19" i="4"/>
  <c r="C19" i="4"/>
  <c r="B19" i="4"/>
  <c r="J18" i="4"/>
  <c r="I18" i="4"/>
  <c r="H18" i="4"/>
  <c r="D18" i="4"/>
  <c r="C18" i="4"/>
  <c r="B18" i="4"/>
  <c r="N21" i="3"/>
  <c r="N20" i="3"/>
  <c r="R18" i="3"/>
  <c r="R16" i="3"/>
  <c r="R6" i="3"/>
  <c r="R7" i="3"/>
  <c r="R8" i="3"/>
  <c r="R9" i="3"/>
  <c r="R10" i="3"/>
  <c r="R11" i="3"/>
  <c r="R12" i="3"/>
  <c r="R13" i="3"/>
  <c r="R14" i="3"/>
  <c r="R5" i="3"/>
  <c r="Q5" i="3"/>
  <c r="Q6" i="3"/>
  <c r="Q7" i="3"/>
  <c r="Q8" i="3"/>
  <c r="Q9" i="3"/>
  <c r="Q10" i="3"/>
  <c r="Q11" i="3"/>
  <c r="Q12" i="3"/>
  <c r="Q13" i="3"/>
  <c r="Q14" i="3"/>
  <c r="P6" i="3"/>
  <c r="P7" i="3"/>
  <c r="P8" i="3"/>
  <c r="P9" i="3"/>
  <c r="P10" i="3"/>
  <c r="P11" i="3"/>
  <c r="P12" i="3"/>
  <c r="P13" i="3"/>
  <c r="P14" i="3"/>
  <c r="P5" i="3"/>
  <c r="N12" i="3"/>
  <c r="N9" i="3"/>
  <c r="N8" i="3"/>
  <c r="N7" i="3"/>
  <c r="N6" i="3"/>
  <c r="M4" i="3"/>
  <c r="R16" i="4" l="1"/>
  <c r="R18" i="4" s="1"/>
  <c r="N9" i="4"/>
  <c r="N12" i="4" s="1"/>
  <c r="J19" i="3"/>
  <c r="I19" i="3"/>
  <c r="H19" i="3"/>
  <c r="D19" i="3"/>
  <c r="C19" i="3"/>
  <c r="B19" i="3"/>
  <c r="J18" i="3"/>
  <c r="I18" i="3"/>
  <c r="H18" i="3"/>
  <c r="D18" i="3"/>
  <c r="C18" i="3"/>
  <c r="B18" i="3"/>
  <c r="N20" i="4" l="1"/>
  <c r="J19" i="1" l="1"/>
  <c r="I19" i="1"/>
  <c r="H19" i="1"/>
  <c r="J18" i="1"/>
  <c r="I18" i="1"/>
  <c r="H18" i="1"/>
  <c r="C18" i="1"/>
  <c r="D18" i="1"/>
  <c r="C19" i="1"/>
  <c r="D19" i="1"/>
  <c r="B19" i="1"/>
  <c r="B18" i="1"/>
</calcChain>
</file>

<file path=xl/sharedStrings.xml><?xml version="1.0" encoding="utf-8"?>
<sst xmlns="http://schemas.openxmlformats.org/spreadsheetml/2006/main" count="190" uniqueCount="60">
  <si>
    <t>Car-1</t>
  </si>
  <si>
    <t>Car-2</t>
  </si>
  <si>
    <t>Car-3</t>
  </si>
  <si>
    <t>Daywise mileage for three cars</t>
  </si>
  <si>
    <t>Day-1</t>
  </si>
  <si>
    <t>Day-2</t>
  </si>
  <si>
    <t>Day-3</t>
  </si>
  <si>
    <t>Day-4</t>
  </si>
  <si>
    <t>Day-5</t>
  </si>
  <si>
    <t>Day-6</t>
  </si>
  <si>
    <t>Day-7</t>
  </si>
  <si>
    <t>Day-8</t>
  </si>
  <si>
    <t>Day-9</t>
  </si>
  <si>
    <t>Day-10</t>
  </si>
  <si>
    <t>Car-4</t>
  </si>
  <si>
    <t>Car-5</t>
  </si>
  <si>
    <t>Car-6</t>
  </si>
  <si>
    <t>Mean</t>
  </si>
  <si>
    <t>Std. Dev</t>
  </si>
  <si>
    <t>Problem-1</t>
  </si>
  <si>
    <t>Problem-2</t>
  </si>
  <si>
    <t>Use ANOVA F-Test to determine, if the performance is different.</t>
  </si>
  <si>
    <t>Do the three cars have similar performance?</t>
  </si>
  <si>
    <t>Use alpha = 0.05</t>
  </si>
  <si>
    <t>Anova: Single Factor</t>
  </si>
  <si>
    <t>SUMMARY</t>
  </si>
  <si>
    <t>Groups</t>
  </si>
  <si>
    <t>Count</t>
  </si>
  <si>
    <t>Sum</t>
  </si>
  <si>
    <t>Average</t>
  </si>
  <si>
    <t>Variance</t>
  </si>
  <si>
    <t>Column 1</t>
  </si>
  <si>
    <t>Column 2</t>
  </si>
  <si>
    <t>Column 3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</si>
  <si>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</si>
  <si>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</si>
  <si>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</si>
  <si>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</si>
  <si>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</si>
  <si>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</si>
  <si>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</si>
  <si>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</si>
  <si>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</si>
  <si>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</si>
  <si>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</si>
  <si>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Grand Mean</t>
  </si>
  <si>
    <t>sum of sqares C1</t>
  </si>
  <si>
    <t>sum of sqares C2</t>
  </si>
  <si>
    <t>sum of sqares C3</t>
  </si>
  <si>
    <t>Sum of Square between</t>
  </si>
  <si>
    <t>degree of freedom</t>
  </si>
  <si>
    <t>mean square between</t>
  </si>
  <si>
    <t>car1</t>
  </si>
  <si>
    <t>car2</t>
  </si>
  <si>
    <t>car3</t>
  </si>
  <si>
    <t>sum of squares</t>
  </si>
  <si>
    <t>degree of freedom n*(k-1)</t>
  </si>
  <si>
    <t>mean square within</t>
  </si>
  <si>
    <t>f-test</t>
  </si>
  <si>
    <t>f-critical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</si>
</sst>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164" fontId="0" fillId="0" borderId="0" xfId="0" applyNumberFormat="1"/>
    <xf numFmtId="2" fontId="0" fillId="0" borderId="1" xfId="0" applyNumberFormat="1" applyBorder="1"/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1" fillId="0" borderId="0" xfId="0" applyFont="1" applyFill="1" applyBorder="1"/>
    <xf numFmtId="0" fontId="3" fillId="0" borderId="0" xfId="0" applyFont="1" applyAlignment="1">
      <alignment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165" fontId="0" fillId="0" borderId="0" xfId="0" applyNumberFormat="1"/>
    <xf numFmtId="0" fontId="1" fillId="2" borderId="0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R37"/>
  <sheetViews>
    <sheetView workbookViewId="0">
      <selection activeCell="G6" sqref="G6:J16"/>
    </sheetView>
  </sheetViews>
  <sheetFormatPr defaultRowHeight="15" x14ac:dyDescent="0.25"/>
  <cols>
    <col min="12" max="12" width="18" customWidth="1"/>
    <col min="13" max="13" width="13.140625" customWidth="1"/>
  </cols>
  <sheetData>
    <row r="2" spans="1:18" ht="31.5" x14ac:dyDescent="0.5">
      <c r="A2" s="1" t="s">
        <v>22</v>
      </c>
    </row>
    <row r="4" spans="1:18" ht="26.25" x14ac:dyDescent="0.25">
      <c r="A4" s="7" t="s">
        <v>19</v>
      </c>
      <c r="G4" s="7" t="s">
        <v>20</v>
      </c>
    </row>
    <row r="5" spans="1:18" x14ac:dyDescent="0.25">
      <c r="B5" t="s">
        <v>3</v>
      </c>
      <c r="G5" t="s">
        <v>3</v>
      </c>
    </row>
    <row r="6" spans="1:18" x14ac:dyDescent="0.25">
      <c r="A6" s="4"/>
      <c r="B6" s="5" t="s">
        <v>0</v>
      </c>
      <c r="C6" s="5" t="s">
        <v>1</v>
      </c>
      <c r="D6" s="5" t="s">
        <v>2</v>
      </c>
      <c r="G6" s="4"/>
      <c r="H6" s="5" t="s">
        <v>14</v>
      </c>
      <c r="I6" s="5" t="s">
        <v>15</v>
      </c>
      <c r="J6" s="5" t="s">
        <v>16</v>
      </c>
      <c r="L6" t="s">
        <v>24</v>
      </c>
    </row>
    <row r="7" spans="1:18" x14ac:dyDescent="0.25">
      <c r="A7" s="4" t="s">
        <v>4</v>
      </c>
      <c r="B7" s="3">
        <v>16.476699096853949</v>
      </c>
      <c r="C7" s="3">
        <v>12.329992243826208</v>
      </c>
      <c r="D7" s="3">
        <v>12.304579842685323</v>
      </c>
      <c r="G7" s="4" t="s">
        <v>4</v>
      </c>
      <c r="H7" s="3">
        <v>9.3816661745919312</v>
      </c>
      <c r="I7" s="3">
        <v>11.299187445006499</v>
      </c>
      <c r="J7" s="3">
        <v>8.0177535236300876</v>
      </c>
    </row>
    <row r="8" spans="1:18" ht="15.75" thickBot="1" x14ac:dyDescent="0.3">
      <c r="A8" s="4" t="s">
        <v>5</v>
      </c>
      <c r="B8" s="3">
        <v>16.111189462548303</v>
      </c>
      <c r="C8" s="3">
        <v>14.9069070023987</v>
      </c>
      <c r="D8" s="3">
        <v>14.314672076898844</v>
      </c>
      <c r="G8" s="4" t="s">
        <v>5</v>
      </c>
      <c r="H8" s="3">
        <v>10.564738224416066</v>
      </c>
      <c r="I8" s="3">
        <v>10.485501139809994</v>
      </c>
      <c r="J8" s="3">
        <v>9.6201809735499566</v>
      </c>
      <c r="L8" t="s">
        <v>25</v>
      </c>
    </row>
    <row r="9" spans="1:18" x14ac:dyDescent="0.25">
      <c r="A9" s="4" t="s">
        <v>6</v>
      </c>
      <c r="B9" s="3">
        <v>13.464109426166665</v>
      </c>
      <c r="C9" s="3">
        <v>13.214246128011096</v>
      </c>
      <c r="D9" s="3">
        <v>12.953682708697427</v>
      </c>
      <c r="G9" s="4" t="s">
        <v>6</v>
      </c>
      <c r="H9" s="3">
        <v>9.8258496664320845</v>
      </c>
      <c r="I9" s="3">
        <v>12.418214844489658</v>
      </c>
      <c r="J9" s="3">
        <v>6.7326783620008595</v>
      </c>
      <c r="L9" s="10" t="s">
        <v>26</v>
      </c>
      <c r="M9" s="10" t="s">
        <v>27</v>
      </c>
      <c r="N9" s="10" t="s">
        <v>28</v>
      </c>
      <c r="O9" s="10" t="s">
        <v>29</v>
      </c>
      <c r="P9" s="10" t="s">
        <v>30</v>
      </c>
    </row>
    <row r="10" spans="1:18" x14ac:dyDescent="0.25">
      <c r="A10" s="4" t="s">
        <v>7</v>
      </c>
      <c r="B10" s="3">
        <v>19.948921775649424</v>
      </c>
      <c r="C10" s="3">
        <v>17.668713053557557</v>
      </c>
      <c r="D10" s="3">
        <v>16.604484891698675</v>
      </c>
      <c r="G10" s="4" t="s">
        <v>7</v>
      </c>
      <c r="H10" s="3">
        <v>8.6352210057946248</v>
      </c>
      <c r="I10" s="3">
        <v>11.817938777029099</v>
      </c>
      <c r="J10" s="3">
        <v>10.368508402690249</v>
      </c>
      <c r="L10" s="8" t="s">
        <v>31</v>
      </c>
      <c r="M10" s="8">
        <v>10</v>
      </c>
      <c r="N10" s="8">
        <v>156.8202086957067</v>
      </c>
      <c r="O10" s="8">
        <v>15.682020869570669</v>
      </c>
      <c r="P10" s="8">
        <v>5.1392273399005717</v>
      </c>
    </row>
    <row r="11" spans="1:18" x14ac:dyDescent="0.25">
      <c r="A11" s="4" t="s">
        <v>8</v>
      </c>
      <c r="B11" s="3">
        <v>12.165221799817672</v>
      </c>
      <c r="C11" s="3">
        <v>18.861756457201629</v>
      </c>
      <c r="D11" s="3">
        <v>14.394024063270011</v>
      </c>
      <c r="G11" s="4" t="s">
        <v>8</v>
      </c>
      <c r="H11" s="3">
        <v>10.23927988893313</v>
      </c>
      <c r="I11" s="3">
        <v>10.303146417660267</v>
      </c>
      <c r="J11" s="3">
        <v>10.767202785351767</v>
      </c>
      <c r="L11" s="8" t="s">
        <v>32</v>
      </c>
      <c r="M11" s="8">
        <v>10</v>
      </c>
      <c r="N11" s="8">
        <v>144.08010554842338</v>
      </c>
      <c r="O11" s="8">
        <v>14.408010554842338</v>
      </c>
      <c r="P11" s="8">
        <v>4.9390725943510709</v>
      </c>
    </row>
    <row r="12" spans="1:18" ht="15.75" thickBot="1" x14ac:dyDescent="0.3">
      <c r="A12" s="4" t="s">
        <v>9</v>
      </c>
      <c r="B12" s="3">
        <v>14.770587915405301</v>
      </c>
      <c r="C12" s="3">
        <v>12.153299614674983</v>
      </c>
      <c r="D12" s="3">
        <v>17.457697332394634</v>
      </c>
      <c r="G12" s="4" t="s">
        <v>9</v>
      </c>
      <c r="H12" s="3">
        <v>10.942550478213608</v>
      </c>
      <c r="I12" s="3">
        <v>14.006729027025226</v>
      </c>
      <c r="J12" s="3">
        <v>10.739549299136351</v>
      </c>
      <c r="L12" s="9" t="s">
        <v>33</v>
      </c>
      <c r="M12" s="9">
        <v>10</v>
      </c>
      <c r="N12" s="9">
        <v>150.26878241471636</v>
      </c>
      <c r="O12" s="9">
        <v>15.026878241471636</v>
      </c>
      <c r="P12" s="9">
        <v>3.9906007251905873</v>
      </c>
    </row>
    <row r="13" spans="1:18" x14ac:dyDescent="0.25">
      <c r="A13" s="4" t="s">
        <v>10</v>
      </c>
      <c r="B13" s="3">
        <v>15.923047563491062</v>
      </c>
      <c r="C13" s="3">
        <v>14.192780889441735</v>
      </c>
      <c r="D13" s="3">
        <v>15.10478404919693</v>
      </c>
      <c r="G13" s="4" t="s">
        <v>10</v>
      </c>
      <c r="H13" s="3">
        <v>8.0758290713378589</v>
      </c>
      <c r="I13" s="3">
        <v>11.365642123994363</v>
      </c>
      <c r="J13" s="3">
        <v>8.3359730350544456</v>
      </c>
    </row>
    <row r="14" spans="1:18" x14ac:dyDescent="0.25">
      <c r="A14" s="4" t="s">
        <v>11</v>
      </c>
      <c r="B14" s="3">
        <v>13.872811795144566</v>
      </c>
      <c r="C14" s="3">
        <v>12.989096288685715</v>
      </c>
      <c r="D14" s="3">
        <v>17.968797480006351</v>
      </c>
      <c r="G14" s="4" t="s">
        <v>11</v>
      </c>
      <c r="H14" s="3">
        <v>10.702717634870972</v>
      </c>
      <c r="I14" s="3">
        <v>10.24217295348609</v>
      </c>
      <c r="J14" s="3">
        <v>12.152054768050851</v>
      </c>
    </row>
    <row r="15" spans="1:18" ht="15.75" thickBot="1" x14ac:dyDescent="0.3">
      <c r="A15" s="4" t="s">
        <v>12</v>
      </c>
      <c r="B15" s="3">
        <v>18.061875846369201</v>
      </c>
      <c r="C15" s="3">
        <v>13.498231887021579</v>
      </c>
      <c r="D15" s="3">
        <v>16.292698277265156</v>
      </c>
      <c r="G15" s="4" t="s">
        <v>12</v>
      </c>
      <c r="H15" s="3">
        <v>9.304688453697171</v>
      </c>
      <c r="I15" s="3">
        <v>10.068959179878885</v>
      </c>
      <c r="J15" s="3">
        <v>11.974953842835138</v>
      </c>
      <c r="L15" t="s">
        <v>34</v>
      </c>
    </row>
    <row r="16" spans="1:18" x14ac:dyDescent="0.25">
      <c r="A16" s="4" t="s">
        <v>13</v>
      </c>
      <c r="B16" s="3">
        <v>16.025744014260553</v>
      </c>
      <c r="C16" s="3">
        <v>14.265081983604173</v>
      </c>
      <c r="D16" s="3">
        <v>12.873361692603039</v>
      </c>
      <c r="G16" s="4" t="s">
        <v>13</v>
      </c>
      <c r="H16" s="3">
        <v>9.7077834496573594</v>
      </c>
      <c r="I16" s="3">
        <v>11.697802855661678</v>
      </c>
      <c r="J16" s="3">
        <v>12.876618237650966</v>
      </c>
      <c r="L16" s="10" t="s">
        <v>35</v>
      </c>
      <c r="M16" s="10" t="s">
        <v>36</v>
      </c>
      <c r="N16" s="10" t="s">
        <v>37</v>
      </c>
      <c r="O16" s="10" t="s">
        <v>38</v>
      </c>
      <c r="P16" s="10" t="s">
        <v>39</v>
      </c>
      <c r="Q16" s="10" t="s">
        <v>40</v>
      </c>
      <c r="R16" s="10" t="s">
        <v>41</v>
      </c>
    </row>
    <row r="17" spans="1:18" x14ac:dyDescent="0.25">
      <c r="L17" s="8" t="s">
        <v>42</v>
      </c>
      <c r="M17" s="8">
        <v>8.117704529135338</v>
      </c>
      <c r="N17" s="8">
        <v>2</v>
      </c>
      <c r="O17" s="8">
        <v>4.058852264567669</v>
      </c>
      <c r="P17" s="8">
        <v>0.86549454633692091</v>
      </c>
      <c r="Q17" s="8">
        <v>0.43219329306623511</v>
      </c>
      <c r="R17" s="8">
        <v>3.3541308285291991</v>
      </c>
    </row>
    <row r="18" spans="1:18" x14ac:dyDescent="0.25">
      <c r="A18" s="6" t="s">
        <v>17</v>
      </c>
      <c r="B18" s="2">
        <f>AVERAGE(B7:B16)</f>
        <v>15.682020869570669</v>
      </c>
      <c r="C18" s="2">
        <f t="shared" ref="C18:D18" si="0">AVERAGE(C7:C16)</f>
        <v>14.408010554842338</v>
      </c>
      <c r="D18" s="2">
        <f t="shared" si="0"/>
        <v>15.026878241471636</v>
      </c>
      <c r="G18" s="6" t="s">
        <v>17</v>
      </c>
      <c r="H18" s="2">
        <f t="shared" ref="H18:J18" si="1">AVERAGE(H7:H16)</f>
        <v>9.7380324047944793</v>
      </c>
      <c r="I18" s="2">
        <f t="shared" si="1"/>
        <v>11.370529476404176</v>
      </c>
      <c r="J18" s="2">
        <f t="shared" si="1"/>
        <v>10.158547322995066</v>
      </c>
      <c r="L18" s="8" t="s">
        <v>43</v>
      </c>
      <c r="M18" s="8">
        <v>126.62010593497847</v>
      </c>
      <c r="N18" s="8">
        <v>27</v>
      </c>
      <c r="O18" s="8">
        <v>4.6896335531473508</v>
      </c>
      <c r="P18" s="8"/>
      <c r="Q18" s="8"/>
      <c r="R18" s="8"/>
    </row>
    <row r="19" spans="1:18" x14ac:dyDescent="0.25">
      <c r="A19" s="6" t="s">
        <v>18</v>
      </c>
      <c r="B19" s="2">
        <f>STDEV(B7:B16)</f>
        <v>2.2669864004666134</v>
      </c>
      <c r="C19" s="2">
        <f t="shared" ref="C19:D19" si="2">STDEV(C7:C16)</f>
        <v>2.2224024375326517</v>
      </c>
      <c r="D19" s="2">
        <f t="shared" si="2"/>
        <v>1.9976487992614185</v>
      </c>
      <c r="G19" s="6" t="s">
        <v>18</v>
      </c>
      <c r="H19" s="2">
        <f t="shared" ref="H19:J19" si="3">STDEV(H7:H16)</f>
        <v>0.92006621616180595</v>
      </c>
      <c r="I19" s="2">
        <f t="shared" si="3"/>
        <v>1.2133262202257502</v>
      </c>
      <c r="J19" s="2">
        <f t="shared" si="3"/>
        <v>1.9817112159167678</v>
      </c>
      <c r="L19" s="8"/>
      <c r="M19" s="8"/>
      <c r="N19" s="8"/>
      <c r="O19" s="8"/>
      <c r="P19" s="8"/>
      <c r="Q19" s="8"/>
      <c r="R19" s="8"/>
    </row>
    <row r="20" spans="1:18" ht="15.75" thickBot="1" x14ac:dyDescent="0.3">
      <c r="A20" s="6" t="s">
        <v>23</v>
      </c>
      <c r="G20" s="6" t="s">
        <v>23</v>
      </c>
      <c r="L20" s="9" t="s">
        <v>44</v>
      </c>
      <c r="M20" s="9">
        <v>134.73781046411381</v>
      </c>
      <c r="N20" s="9">
        <v>29</v>
      </c>
      <c r="O20" s="9"/>
      <c r="P20" s="9"/>
      <c r="Q20" s="9"/>
      <c r="R20" s="9"/>
    </row>
    <row r="23" spans="1:18" x14ac:dyDescent="0.25">
      <c r="L23" t="s">
        <v>24</v>
      </c>
    </row>
    <row r="25" spans="1:18" ht="15.75" thickBot="1" x14ac:dyDescent="0.3">
      <c r="L25" t="s">
        <v>25</v>
      </c>
    </row>
    <row r="26" spans="1:18" x14ac:dyDescent="0.25">
      <c r="L26" s="10" t="s">
        <v>26</v>
      </c>
      <c r="M26" s="10" t="s">
        <v>27</v>
      </c>
      <c r="N26" s="10" t="s">
        <v>28</v>
      </c>
      <c r="O26" s="10" t="s">
        <v>29</v>
      </c>
      <c r="P26" s="10" t="s">
        <v>30</v>
      </c>
    </row>
    <row r="27" spans="1:18" x14ac:dyDescent="0.25">
      <c r="L27" s="8" t="s">
        <v>31</v>
      </c>
      <c r="M27" s="8">
        <v>10</v>
      </c>
      <c r="N27" s="8">
        <v>97.380324047944796</v>
      </c>
      <c r="O27" s="8">
        <v>9.7380324047944793</v>
      </c>
      <c r="P27" s="8">
        <v>0.84652184212230297</v>
      </c>
    </row>
    <row r="28" spans="1:18" x14ac:dyDescent="0.25">
      <c r="L28" s="8" t="s">
        <v>32</v>
      </c>
      <c r="M28" s="8">
        <v>10</v>
      </c>
      <c r="N28" s="8">
        <v>113.70529476404175</v>
      </c>
      <c r="O28" s="8">
        <v>11.370529476404176</v>
      </c>
      <c r="P28" s="8">
        <v>1.4721605166873057</v>
      </c>
    </row>
    <row r="29" spans="1:18" ht="15.75" thickBot="1" x14ac:dyDescent="0.3">
      <c r="L29" s="9" t="s">
        <v>33</v>
      </c>
      <c r="M29" s="9">
        <v>10</v>
      </c>
      <c r="N29" s="9">
        <v>101.58547322995065</v>
      </c>
      <c r="O29" s="9">
        <v>10.158547322995066</v>
      </c>
      <c r="P29" s="9">
        <v>3.9271793432903146</v>
      </c>
    </row>
    <row r="32" spans="1:18" ht="15.75" thickBot="1" x14ac:dyDescent="0.3">
      <c r="L32" t="s">
        <v>34</v>
      </c>
    </row>
    <row r="33" spans="12:18" x14ac:dyDescent="0.25">
      <c r="L33" s="10" t="s">
        <v>35</v>
      </c>
      <c r="M33" s="10" t="s">
        <v>36</v>
      </c>
      <c r="N33" s="10" t="s">
        <v>37</v>
      </c>
      <c r="O33" s="10" t="s">
        <v>38</v>
      </c>
      <c r="P33" s="10" t="s">
        <v>39</v>
      </c>
      <c r="Q33" s="10" t="s">
        <v>40</v>
      </c>
      <c r="R33" s="10" t="s">
        <v>41</v>
      </c>
    </row>
    <row r="34" spans="12:18" x14ac:dyDescent="0.25">
      <c r="L34" s="8" t="s">
        <v>42</v>
      </c>
      <c r="M34" s="8">
        <v>14.369267418085514</v>
      </c>
      <c r="N34" s="8">
        <v>2</v>
      </c>
      <c r="O34" s="8">
        <v>7.1846337090427568</v>
      </c>
      <c r="P34" s="8">
        <v>3.4509091227367046</v>
      </c>
      <c r="Q34" s="8">
        <v>4.628075496533636E-2</v>
      </c>
      <c r="R34" s="8">
        <v>3.3541308285291991</v>
      </c>
    </row>
    <row r="35" spans="12:18" x14ac:dyDescent="0.25">
      <c r="L35" s="8" t="s">
        <v>43</v>
      </c>
      <c r="M35" s="8">
        <v>56.2127553188989</v>
      </c>
      <c r="N35" s="8">
        <v>27</v>
      </c>
      <c r="O35" s="8">
        <v>2.0819539006999594</v>
      </c>
      <c r="P35" s="8"/>
      <c r="Q35" s="8"/>
      <c r="R35" s="8"/>
    </row>
    <row r="36" spans="12:18" x14ac:dyDescent="0.25">
      <c r="L36" s="8"/>
      <c r="M36" s="8"/>
      <c r="N36" s="8"/>
      <c r="O36" s="8"/>
      <c r="P36" s="8"/>
      <c r="Q36" s="8"/>
      <c r="R36" s="8"/>
    </row>
    <row r="37" spans="12:18" ht="15.75" thickBot="1" x14ac:dyDescent="0.3">
      <c r="L37" s="9" t="s">
        <v>44</v>
      </c>
      <c r="M37" s="9">
        <v>70.582022736984413</v>
      </c>
      <c r="N37" s="9">
        <v>29</v>
      </c>
      <c r="O37" s="9"/>
      <c r="P37" s="9"/>
      <c r="Q37" s="9"/>
      <c r="R37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sqref="A1:A1048576"/>
    </sheetView>
  </sheetViews>
  <sheetFormatPr defaultRowHeight="15" x14ac:dyDescent="0.25"/>
  <sheetData>
    <row r="1" spans="1:3" x14ac:dyDescent="0.25">
      <c r="A1" s="5" t="s">
        <v>0</v>
      </c>
      <c r="B1" s="5" t="s">
        <v>1</v>
      </c>
      <c r="C1" s="5" t="s">
        <v>2</v>
      </c>
    </row>
    <row r="2" spans="1:3" x14ac:dyDescent="0.25">
      <c r="A2" s="3">
        <v>16.476699096853949</v>
      </c>
      <c r="B2" s="3">
        <v>12.329992243826208</v>
      </c>
      <c r="C2" s="3">
        <v>12.304579842685323</v>
      </c>
    </row>
    <row r="3" spans="1:3" x14ac:dyDescent="0.25">
      <c r="A3" s="3">
        <v>16.111189462548303</v>
      </c>
      <c r="B3" s="3">
        <v>14.9069070023987</v>
      </c>
      <c r="C3" s="3">
        <v>14.314672076898844</v>
      </c>
    </row>
    <row r="4" spans="1:3" x14ac:dyDescent="0.25">
      <c r="A4" s="3">
        <v>13.464109426166665</v>
      </c>
      <c r="B4" s="3">
        <v>13.214246128011096</v>
      </c>
      <c r="C4" s="3">
        <v>12.953682708697427</v>
      </c>
    </row>
    <row r="5" spans="1:3" x14ac:dyDescent="0.25">
      <c r="A5" s="3">
        <v>19.948921775649424</v>
      </c>
      <c r="B5" s="3">
        <v>17.668713053557557</v>
      </c>
      <c r="C5" s="3">
        <v>16.604484891698675</v>
      </c>
    </row>
    <row r="6" spans="1:3" x14ac:dyDescent="0.25">
      <c r="A6" s="3">
        <v>12.165221799817672</v>
      </c>
      <c r="B6" s="3">
        <v>18.861756457201629</v>
      </c>
      <c r="C6" s="3">
        <v>14.394024063270011</v>
      </c>
    </row>
    <row r="7" spans="1:3" x14ac:dyDescent="0.25">
      <c r="A7" s="3">
        <v>14.770587915405301</v>
      </c>
      <c r="B7" s="3">
        <v>12.153299614674983</v>
      </c>
      <c r="C7" s="3">
        <v>17.457697332394634</v>
      </c>
    </row>
    <row r="8" spans="1:3" x14ac:dyDescent="0.25">
      <c r="A8" s="3">
        <v>15.923047563491062</v>
      </c>
      <c r="B8" s="3">
        <v>14.192780889441735</v>
      </c>
      <c r="C8" s="3">
        <v>15.10478404919693</v>
      </c>
    </row>
    <row r="9" spans="1:3" x14ac:dyDescent="0.25">
      <c r="A9" s="3">
        <v>13.872811795144566</v>
      </c>
      <c r="B9" s="3">
        <v>12.989096288685715</v>
      </c>
      <c r="C9" s="3">
        <v>17.968797480006351</v>
      </c>
    </row>
    <row r="10" spans="1:3" x14ac:dyDescent="0.25">
      <c r="A10" s="3">
        <v>18.061875846369201</v>
      </c>
      <c r="B10" s="3">
        <v>13.498231887021579</v>
      </c>
      <c r="C10" s="3">
        <v>16.292698277265156</v>
      </c>
    </row>
    <row r="11" spans="1:3" x14ac:dyDescent="0.25">
      <c r="A11" s="3">
        <v>16.025744014260553</v>
      </c>
      <c r="B11" s="3">
        <v>14.265081983604173</v>
      </c>
      <c r="C11" s="3">
        <v>12.873361692603039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sqref="A1:A1048576"/>
    </sheetView>
  </sheetViews>
  <sheetFormatPr defaultRowHeight="15" x14ac:dyDescent="0.25"/>
  <sheetData>
    <row r="1" spans="1:3" x14ac:dyDescent="0.25">
      <c r="A1" s="5" t="s">
        <v>14</v>
      </c>
      <c r="B1" s="5" t="s">
        <v>15</v>
      </c>
      <c r="C1" s="5" t="s">
        <v>16</v>
      </c>
    </row>
    <row r="2" spans="1:3" x14ac:dyDescent="0.25">
      <c r="A2" s="3">
        <v>9.3816661745919312</v>
      </c>
      <c r="B2" s="3">
        <v>11.299187445006499</v>
      </c>
      <c r="C2" s="3">
        <v>8.0177535236300876</v>
      </c>
    </row>
    <row r="3" spans="1:3" x14ac:dyDescent="0.25">
      <c r="A3" s="3">
        <v>10.564738224416066</v>
      </c>
      <c r="B3" s="3">
        <v>10.485501139809994</v>
      </c>
      <c r="C3" s="3">
        <v>9.6201809735499566</v>
      </c>
    </row>
    <row r="4" spans="1:3" x14ac:dyDescent="0.25">
      <c r="A4" s="3">
        <v>9.8258496664320845</v>
      </c>
      <c r="B4" s="3">
        <v>12.418214844489658</v>
      </c>
      <c r="C4" s="3">
        <v>6.7326783620008595</v>
      </c>
    </row>
    <row r="5" spans="1:3" x14ac:dyDescent="0.25">
      <c r="A5" s="3">
        <v>8.6352210057946248</v>
      </c>
      <c r="B5" s="3">
        <v>11.817938777029099</v>
      </c>
      <c r="C5" s="3">
        <v>10.368508402690249</v>
      </c>
    </row>
    <row r="6" spans="1:3" x14ac:dyDescent="0.25">
      <c r="A6" s="3">
        <v>10.23927988893313</v>
      </c>
      <c r="B6" s="3">
        <v>10.303146417660267</v>
      </c>
      <c r="C6" s="3">
        <v>10.767202785351767</v>
      </c>
    </row>
    <row r="7" spans="1:3" x14ac:dyDescent="0.25">
      <c r="A7" s="3">
        <v>10.942550478213608</v>
      </c>
      <c r="B7" s="3">
        <v>14.006729027025226</v>
      </c>
      <c r="C7" s="3">
        <v>10.739549299136351</v>
      </c>
    </row>
    <row r="8" spans="1:3" x14ac:dyDescent="0.25">
      <c r="A8" s="3">
        <v>8.0758290713378589</v>
      </c>
      <c r="B8" s="3">
        <v>11.365642123994363</v>
      </c>
      <c r="C8" s="3">
        <v>8.3359730350544456</v>
      </c>
    </row>
    <row r="9" spans="1:3" x14ac:dyDescent="0.25">
      <c r="A9" s="3">
        <v>10.702717634870972</v>
      </c>
      <c r="B9" s="3">
        <v>10.24217295348609</v>
      </c>
      <c r="C9" s="3">
        <v>12.152054768050851</v>
      </c>
    </row>
    <row r="10" spans="1:3" x14ac:dyDescent="0.25">
      <c r="A10" s="3">
        <v>9.304688453697171</v>
      </c>
      <c r="B10" s="3">
        <v>10.068959179878885</v>
      </c>
      <c r="C10" s="3">
        <v>11.974953842835138</v>
      </c>
    </row>
    <row r="11" spans="1:3" x14ac:dyDescent="0.25">
      <c r="A11" s="3">
        <v>9.7077834496573594</v>
      </c>
      <c r="B11" s="3">
        <v>11.697802855661678</v>
      </c>
      <c r="C11" s="3">
        <v>12.876618237650966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1"/>
  <sheetViews>
    <sheetView topLeftCell="B7" workbookViewId="0">
      <selection activeCell="E20" sqref="E20"/>
    </sheetView>
  </sheetViews>
  <sheetFormatPr defaultRowHeight="15" x14ac:dyDescent="0.25"/>
  <cols>
    <col min="13" max="13" width="21.5703125" customWidth="1"/>
    <col min="15" max="15" width="8" customWidth="1"/>
    <col min="16" max="16" width="12.5703125" customWidth="1"/>
    <col min="17" max="17" width="15.140625" customWidth="1"/>
    <col min="18" max="18" width="10.7109375" customWidth="1"/>
  </cols>
  <sheetData>
    <row r="2" spans="1:18" ht="31.5" x14ac:dyDescent="0.5">
      <c r="A2" s="1" t="s">
        <v>22</v>
      </c>
    </row>
    <row r="3" spans="1:18" x14ac:dyDescent="0.25">
      <c r="M3" t="s">
        <v>45</v>
      </c>
    </row>
    <row r="4" spans="1:18" ht="26.25" x14ac:dyDescent="0.25">
      <c r="A4" s="7" t="s">
        <v>19</v>
      </c>
      <c r="G4" s="7" t="s">
        <v>20</v>
      </c>
      <c r="M4" s="11">
        <f>AVERAGE(B18,C18,D18)</f>
        <v>15.038969888628214</v>
      </c>
      <c r="P4" t="s">
        <v>52</v>
      </c>
      <c r="Q4" t="s">
        <v>53</v>
      </c>
      <c r="R4" t="s">
        <v>54</v>
      </c>
    </row>
    <row r="5" spans="1:18" x14ac:dyDescent="0.25">
      <c r="B5" t="s">
        <v>3</v>
      </c>
      <c r="G5" t="s">
        <v>3</v>
      </c>
      <c r="P5">
        <f>(B7-$B$18)^2</f>
        <v>0.63151348491809567</v>
      </c>
      <c r="Q5">
        <f>(C7-$C$18)^2</f>
        <v>4.3181601009183312</v>
      </c>
      <c r="R5">
        <f>(D7-$D$18)^2</f>
        <v>7.410908572034522</v>
      </c>
    </row>
    <row r="6" spans="1:18" x14ac:dyDescent="0.25">
      <c r="A6" s="4"/>
      <c r="B6" s="5" t="s">
        <v>0</v>
      </c>
      <c r="C6" s="5" t="s">
        <v>1</v>
      </c>
      <c r="D6" s="5" t="s">
        <v>2</v>
      </c>
      <c r="G6" s="4"/>
      <c r="H6" s="5" t="s">
        <v>14</v>
      </c>
      <c r="I6" s="5" t="s">
        <v>15</v>
      </c>
      <c r="J6" s="5" t="s">
        <v>16</v>
      </c>
      <c r="M6" s="12" t="s">
        <v>46</v>
      </c>
      <c r="N6">
        <f>COUNT(B7:B16)*(B18-M4)^2</f>
        <v>4.1351456409105349</v>
      </c>
      <c r="P6">
        <f t="shared" ref="P6:P14" si="0">(B8-$B$18)^2</f>
        <v>0.18418568119840198</v>
      </c>
      <c r="Q6">
        <f t="shared" ref="Q6:Q14" si="1">(C8-$C$18)^2</f>
        <v>0.24889766538435784</v>
      </c>
      <c r="R6">
        <f t="shared" ref="R6:R14" si="2">(D8-$D$18)^2</f>
        <v>0.50723762085548552</v>
      </c>
    </row>
    <row r="7" spans="1:18" x14ac:dyDescent="0.25">
      <c r="A7" s="4" t="s">
        <v>4</v>
      </c>
      <c r="B7" s="3">
        <v>16.476699096853949</v>
      </c>
      <c r="C7" s="3">
        <v>12.329992243826208</v>
      </c>
      <c r="D7" s="3">
        <v>12.304579842685323</v>
      </c>
      <c r="G7" s="4" t="s">
        <v>4</v>
      </c>
      <c r="H7" s="3">
        <v>9.3816661745919312</v>
      </c>
      <c r="I7" s="3">
        <v>11.299187445006499</v>
      </c>
      <c r="J7" s="3">
        <v>8.0177535236300876</v>
      </c>
      <c r="M7" s="12" t="s">
        <v>47</v>
      </c>
      <c r="N7">
        <f>COUNT(C7:C16)*(C18-M4)^2</f>
        <v>3.9810968089151659</v>
      </c>
      <c r="P7">
        <f t="shared" si="0"/>
        <v>4.9191311707824328</v>
      </c>
      <c r="Q7">
        <f t="shared" si="1"/>
        <v>1.4250735067677243</v>
      </c>
      <c r="R7">
        <f t="shared" si="2"/>
        <v>4.2981397171149354</v>
      </c>
    </row>
    <row r="8" spans="1:18" x14ac:dyDescent="0.25">
      <c r="A8" s="4" t="s">
        <v>5</v>
      </c>
      <c r="B8" s="3">
        <v>16.111189462548303</v>
      </c>
      <c r="C8" s="3">
        <v>14.9069070023987</v>
      </c>
      <c r="D8" s="3">
        <v>14.314672076898844</v>
      </c>
      <c r="G8" s="4" t="s">
        <v>5</v>
      </c>
      <c r="H8" s="3">
        <v>10.564738224416066</v>
      </c>
      <c r="I8" s="3">
        <v>10.485501139809994</v>
      </c>
      <c r="J8" s="3">
        <v>9.6201809735499566</v>
      </c>
      <c r="M8" s="12" t="s">
        <v>48</v>
      </c>
      <c r="N8">
        <f>COUNT(D7:D16)*(D18-M4)^2</f>
        <v>1.4620793095920124E-3</v>
      </c>
      <c r="P8">
        <f t="shared" si="0"/>
        <v>18.206443342295699</v>
      </c>
      <c r="Q8">
        <f t="shared" si="1"/>
        <v>10.632180785127671</v>
      </c>
      <c r="R8">
        <f t="shared" si="2"/>
        <v>2.488842742840581</v>
      </c>
    </row>
    <row r="9" spans="1:18" x14ac:dyDescent="0.25">
      <c r="A9" s="4" t="s">
        <v>6</v>
      </c>
      <c r="B9" s="3">
        <v>13.464109426166665</v>
      </c>
      <c r="C9" s="3">
        <v>13.214246128011096</v>
      </c>
      <c r="D9" s="3">
        <v>12.953682708697427</v>
      </c>
      <c r="G9" s="4" t="s">
        <v>6</v>
      </c>
      <c r="H9" s="3">
        <v>9.8258496664320845</v>
      </c>
      <c r="I9" s="3">
        <v>12.418214844489658</v>
      </c>
      <c r="J9" s="3">
        <v>6.7326783620008595</v>
      </c>
      <c r="M9" s="12" t="s">
        <v>49</v>
      </c>
      <c r="N9">
        <f>SUM(N6:N8)</f>
        <v>8.1177045291352936</v>
      </c>
      <c r="P9">
        <f t="shared" si="0"/>
        <v>12.367875697015545</v>
      </c>
      <c r="Q9">
        <f t="shared" si="1"/>
        <v>19.835852562782176</v>
      </c>
      <c r="R9">
        <f t="shared" si="2"/>
        <v>0.40050441086725308</v>
      </c>
    </row>
    <row r="10" spans="1:18" x14ac:dyDescent="0.25">
      <c r="A10" s="4" t="s">
        <v>7</v>
      </c>
      <c r="B10" s="3">
        <v>19.948921775649424</v>
      </c>
      <c r="C10" s="3">
        <v>17.668713053557557</v>
      </c>
      <c r="D10" s="3">
        <v>16.604484891698675</v>
      </c>
      <c r="G10" s="4" t="s">
        <v>7</v>
      </c>
      <c r="H10" s="3">
        <v>8.6352210057946248</v>
      </c>
      <c r="I10" s="3">
        <v>11.817938777029099</v>
      </c>
      <c r="J10" s="3">
        <v>10.368508402690249</v>
      </c>
      <c r="P10">
        <f t="shared" si="0"/>
        <v>0.83071002993861076</v>
      </c>
      <c r="Q10">
        <f t="shared" si="1"/>
        <v>5.0837214237103572</v>
      </c>
      <c r="R10">
        <f t="shared" si="2"/>
        <v>5.908881452795713</v>
      </c>
    </row>
    <row r="11" spans="1:18" x14ac:dyDescent="0.25">
      <c r="A11" s="4" t="s">
        <v>8</v>
      </c>
      <c r="B11" s="3">
        <v>12.165221799817672</v>
      </c>
      <c r="C11" s="3">
        <v>18.861756457201629</v>
      </c>
      <c r="D11" s="3">
        <v>14.394024063270011</v>
      </c>
      <c r="G11" s="4" t="s">
        <v>8</v>
      </c>
      <c r="H11" s="3">
        <v>10.23927988893313</v>
      </c>
      <c r="I11" s="3">
        <v>10.303146417660267</v>
      </c>
      <c r="J11" s="3">
        <v>10.767202785351767</v>
      </c>
      <c r="M11" s="12" t="s">
        <v>50</v>
      </c>
      <c r="N11">
        <v>2</v>
      </c>
      <c r="P11">
        <f t="shared" si="0"/>
        <v>5.809386718219476E-2</v>
      </c>
      <c r="Q11">
        <f t="shared" si="1"/>
        <v>4.6323808868455503E-2</v>
      </c>
      <c r="R11">
        <f t="shared" si="2"/>
        <v>6.0693148773304931E-3</v>
      </c>
    </row>
    <row r="12" spans="1:18" x14ac:dyDescent="0.25">
      <c r="A12" s="4" t="s">
        <v>9</v>
      </c>
      <c r="B12" s="3">
        <v>14.770587915405301</v>
      </c>
      <c r="C12" s="3">
        <v>12.153299614674983</v>
      </c>
      <c r="D12" s="3">
        <v>17.457697332394634</v>
      </c>
      <c r="G12" s="4" t="s">
        <v>9</v>
      </c>
      <c r="H12" s="3">
        <v>10.942550478213608</v>
      </c>
      <c r="I12" s="3">
        <v>14.006729027025226</v>
      </c>
      <c r="J12" s="3">
        <v>10.739549299136351</v>
      </c>
      <c r="M12" s="12" t="s">
        <v>51</v>
      </c>
      <c r="N12">
        <f>N9/N11</f>
        <v>4.0588522645676468</v>
      </c>
      <c r="P12">
        <f t="shared" si="0"/>
        <v>3.2732374749857582</v>
      </c>
      <c r="Q12">
        <f t="shared" si="1"/>
        <v>2.013317694702788</v>
      </c>
      <c r="R12">
        <f t="shared" si="2"/>
        <v>8.6548888060606828</v>
      </c>
    </row>
    <row r="13" spans="1:18" x14ac:dyDescent="0.25">
      <c r="A13" s="4" t="s">
        <v>10</v>
      </c>
      <c r="B13" s="3">
        <v>15.923047563491062</v>
      </c>
      <c r="C13" s="3">
        <v>14.192780889441735</v>
      </c>
      <c r="D13" s="3">
        <v>15.10478404919693</v>
      </c>
      <c r="G13" s="4" t="s">
        <v>10</v>
      </c>
      <c r="H13" s="3">
        <v>8.0758290713378589</v>
      </c>
      <c r="I13" s="3">
        <v>11.365642123994363</v>
      </c>
      <c r="J13" s="3">
        <v>8.3359730350544456</v>
      </c>
      <c r="P13">
        <f t="shared" si="0"/>
        <v>5.6637097105927401</v>
      </c>
      <c r="Q13">
        <f t="shared" si="1"/>
        <v>0.82769722442171634</v>
      </c>
      <c r="R13">
        <f t="shared" si="2"/>
        <v>1.6023003630163102</v>
      </c>
    </row>
    <row r="14" spans="1:18" x14ac:dyDescent="0.25">
      <c r="A14" s="4" t="s">
        <v>11</v>
      </c>
      <c r="B14" s="3">
        <v>13.872811795144566</v>
      </c>
      <c r="C14" s="3">
        <v>12.989096288685715</v>
      </c>
      <c r="D14" s="3">
        <v>17.968797480006351</v>
      </c>
      <c r="G14" s="4" t="s">
        <v>11</v>
      </c>
      <c r="H14" s="3">
        <v>10.702717634870972</v>
      </c>
      <c r="I14" s="3">
        <v>10.24217295348609</v>
      </c>
      <c r="J14" s="3">
        <v>12.152054768050851</v>
      </c>
      <c r="P14">
        <f t="shared" si="0"/>
        <v>0.11814560019550283</v>
      </c>
      <c r="Q14">
        <f t="shared" si="1"/>
        <v>2.0428576476183378E-2</v>
      </c>
      <c r="R14">
        <f t="shared" si="2"/>
        <v>4.6376335262509105</v>
      </c>
    </row>
    <row r="15" spans="1:18" x14ac:dyDescent="0.25">
      <c r="A15" s="4" t="s">
        <v>12</v>
      </c>
      <c r="B15" s="3">
        <v>18.061875846369201</v>
      </c>
      <c r="C15" s="3">
        <v>13.498231887021579</v>
      </c>
      <c r="D15" s="3">
        <v>16.292698277265156</v>
      </c>
      <c r="G15" s="4" t="s">
        <v>12</v>
      </c>
      <c r="H15" s="3">
        <v>9.304688453697171</v>
      </c>
      <c r="I15" s="3">
        <v>10.068959179878885</v>
      </c>
      <c r="J15" s="3">
        <v>11.974953842835138</v>
      </c>
    </row>
    <row r="16" spans="1:18" x14ac:dyDescent="0.25">
      <c r="A16" s="4" t="s">
        <v>13</v>
      </c>
      <c r="B16" s="3">
        <v>16.025744014260553</v>
      </c>
      <c r="C16" s="3">
        <v>14.265081983604173</v>
      </c>
      <c r="D16" s="3">
        <v>12.873361692603039</v>
      </c>
      <c r="G16" s="4" t="s">
        <v>13</v>
      </c>
      <c r="H16" s="3">
        <v>9.7077834496573594</v>
      </c>
      <c r="I16" s="3">
        <v>11.697802855661678</v>
      </c>
      <c r="J16" s="3">
        <v>12.876618237650966</v>
      </c>
      <c r="P16" s="13" t="s">
        <v>55</v>
      </c>
      <c r="Q16" s="13"/>
      <c r="R16">
        <f>SUM(P5:R14)</f>
        <v>126.62010593497848</v>
      </c>
    </row>
    <row r="17" spans="1:18" x14ac:dyDescent="0.25">
      <c r="P17" s="13" t="s">
        <v>56</v>
      </c>
      <c r="Q17" s="13"/>
      <c r="R17">
        <v>27</v>
      </c>
    </row>
    <row r="18" spans="1:18" x14ac:dyDescent="0.25">
      <c r="A18" s="6" t="s">
        <v>17</v>
      </c>
      <c r="B18" s="2">
        <f>AVERAGE(B7:B16)</f>
        <v>15.682020869570669</v>
      </c>
      <c r="C18" s="2">
        <f t="shared" ref="C18:D18" si="3">AVERAGE(C7:C16)</f>
        <v>14.408010554842338</v>
      </c>
      <c r="D18" s="2">
        <f t="shared" si="3"/>
        <v>15.026878241471636</v>
      </c>
      <c r="G18" s="6" t="s">
        <v>17</v>
      </c>
      <c r="H18" s="2">
        <f t="shared" ref="H18:J18" si="4">AVERAGE(H7:H16)</f>
        <v>9.7380324047944793</v>
      </c>
      <c r="I18" s="2">
        <f t="shared" si="4"/>
        <v>11.370529476404176</v>
      </c>
      <c r="J18" s="2">
        <f t="shared" si="4"/>
        <v>10.158547322995066</v>
      </c>
      <c r="P18" s="13" t="s">
        <v>57</v>
      </c>
      <c r="Q18" s="13"/>
      <c r="R18">
        <f>R16/R17</f>
        <v>4.6896335531473516</v>
      </c>
    </row>
    <row r="19" spans="1:18" x14ac:dyDescent="0.25">
      <c r="A19" s="6" t="s">
        <v>18</v>
      </c>
      <c r="B19" s="2">
        <f>STDEV(B7:B16)</f>
        <v>2.2669864004666134</v>
      </c>
      <c r="C19" s="2">
        <f t="shared" ref="C19:D19" si="5">STDEV(C7:C16)</f>
        <v>2.2224024375326517</v>
      </c>
      <c r="D19" s="2">
        <f t="shared" si="5"/>
        <v>1.9976487992614185</v>
      </c>
      <c r="G19" s="6" t="s">
        <v>18</v>
      </c>
      <c r="H19" s="2">
        <f t="shared" ref="H19:J19" si="6">STDEV(H7:H16)</f>
        <v>0.92006621616180595</v>
      </c>
      <c r="I19" s="2">
        <f t="shared" si="6"/>
        <v>1.2133262202257502</v>
      </c>
      <c r="J19" s="2">
        <f t="shared" si="6"/>
        <v>1.9817112159167678</v>
      </c>
    </row>
    <row r="20" spans="1:18" x14ac:dyDescent="0.25">
      <c r="A20" s="6" t="s">
        <v>23</v>
      </c>
      <c r="G20" s="6" t="s">
        <v>23</v>
      </c>
      <c r="M20" t="s">
        <v>58</v>
      </c>
      <c r="N20">
        <f>N12/R18</f>
        <v>0.86549454633691603</v>
      </c>
    </row>
    <row r="21" spans="1:18" x14ac:dyDescent="0.25">
      <c r="M21" t="s">
        <v>59</v>
      </c>
      <c r="N21">
        <f>FINV(0.05,2,27)</f>
        <v>3.3541308285291991</v>
      </c>
    </row>
  </sheetData>
  <mergeCells count="3">
    <mergeCell ref="P16:Q16"/>
    <mergeCell ref="P17:Q17"/>
    <mergeCell ref="P18:Q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1"/>
  <sheetViews>
    <sheetView topLeftCell="B7" workbookViewId="0">
      <selection activeCell="H28" sqref="H28"/>
    </sheetView>
  </sheetViews>
  <sheetFormatPr defaultRowHeight="15" x14ac:dyDescent="0.25"/>
  <cols>
    <col min="13" max="13" width="21.5703125" customWidth="1"/>
    <col min="15" max="15" width="8" customWidth="1"/>
    <col min="16" max="16" width="12.5703125" customWidth="1"/>
    <col min="17" max="17" width="15.140625" customWidth="1"/>
    <col min="18" max="18" width="10.7109375" customWidth="1"/>
  </cols>
  <sheetData>
    <row r="2" spans="1:18" ht="31.5" x14ac:dyDescent="0.5">
      <c r="A2" s="1" t="s">
        <v>22</v>
      </c>
    </row>
    <row r="3" spans="1:18" x14ac:dyDescent="0.25">
      <c r="M3" t="s">
        <v>45</v>
      </c>
    </row>
    <row r="4" spans="1:18" ht="26.25" x14ac:dyDescent="0.25">
      <c r="A4" s="7" t="s">
        <v>19</v>
      </c>
      <c r="G4" s="7" t="s">
        <v>20</v>
      </c>
      <c r="M4" s="11">
        <f>AVERAGE(H18,I18,J18)</f>
        <v>10.422369734731239</v>
      </c>
      <c r="P4" t="s">
        <v>52</v>
      </c>
      <c r="Q4" t="s">
        <v>53</v>
      </c>
      <c r="R4" t="s">
        <v>54</v>
      </c>
    </row>
    <row r="5" spans="1:18" x14ac:dyDescent="0.25">
      <c r="B5" t="s">
        <v>3</v>
      </c>
      <c r="G5" t="s">
        <v>3</v>
      </c>
      <c r="P5">
        <f>(H7-$H$18)^2</f>
        <v>0.12699689002877551</v>
      </c>
      <c r="Q5">
        <f>(I7-$I$18)^2</f>
        <v>5.0896854439471196E-3</v>
      </c>
      <c r="R5">
        <f>(J7-$J$18)^2</f>
        <v>4.5829980913995385</v>
      </c>
    </row>
    <row r="6" spans="1:18" x14ac:dyDescent="0.25">
      <c r="A6" s="4"/>
      <c r="B6" s="5" t="s">
        <v>0</v>
      </c>
      <c r="C6" s="5" t="s">
        <v>1</v>
      </c>
      <c r="D6" s="5" t="s">
        <v>2</v>
      </c>
      <c r="G6" s="4"/>
      <c r="H6" s="5" t="s">
        <v>14</v>
      </c>
      <c r="I6" s="5" t="s">
        <v>15</v>
      </c>
      <c r="J6" s="5" t="s">
        <v>16</v>
      </c>
      <c r="M6" s="12" t="s">
        <v>46</v>
      </c>
      <c r="N6">
        <f>COUNT(H7:H16)*(H18-M4)^2</f>
        <v>4.683175811449737</v>
      </c>
      <c r="P6">
        <f t="shared" ref="P6:P14" si="0">(H8-$H$18)^2</f>
        <v>0.6834425121962</v>
      </c>
      <c r="Q6">
        <f t="shared" ref="Q6:Q14" si="1">(I8-$I$18)^2</f>
        <v>0.78327515657466473</v>
      </c>
      <c r="R6">
        <f t="shared" ref="R6:R14" si="2">(J8-$J$18)^2</f>
        <v>0.28983832621485345</v>
      </c>
    </row>
    <row r="7" spans="1:18" x14ac:dyDescent="0.25">
      <c r="A7" s="4" t="s">
        <v>4</v>
      </c>
      <c r="B7" s="3">
        <v>16.476699096853949</v>
      </c>
      <c r="C7" s="3">
        <v>12.329992243826208</v>
      </c>
      <c r="D7" s="3">
        <v>12.304579842685323</v>
      </c>
      <c r="G7" s="4" t="s">
        <v>4</v>
      </c>
      <c r="H7" s="3">
        <v>9.3816661745919312</v>
      </c>
      <c r="I7" s="3">
        <v>11.299187445006499</v>
      </c>
      <c r="J7" s="3">
        <v>8.0177535236300876</v>
      </c>
      <c r="M7" s="12" t="s">
        <v>47</v>
      </c>
      <c r="N7">
        <f>COUNT(I7:I16)*(I18-M4)^2</f>
        <v>8.9900689572929018</v>
      </c>
      <c r="P7">
        <f t="shared" si="0"/>
        <v>7.7118714415276004E-3</v>
      </c>
      <c r="Q7">
        <f t="shared" si="1"/>
        <v>1.0976446305004111</v>
      </c>
      <c r="R7">
        <f t="shared" si="2"/>
        <v>11.736578137903523</v>
      </c>
    </row>
    <row r="8" spans="1:18" x14ac:dyDescent="0.25">
      <c r="A8" s="4" t="s">
        <v>5</v>
      </c>
      <c r="B8" s="3">
        <v>16.111189462548303</v>
      </c>
      <c r="C8" s="3">
        <v>14.9069070023987</v>
      </c>
      <c r="D8" s="3">
        <v>14.314672076898844</v>
      </c>
      <c r="G8" s="4" t="s">
        <v>5</v>
      </c>
      <c r="H8" s="3">
        <v>10.564738224416066</v>
      </c>
      <c r="I8" s="3">
        <v>10.485501139809994</v>
      </c>
      <c r="J8" s="3">
        <v>9.6201809735499566</v>
      </c>
      <c r="M8" s="12" t="s">
        <v>48</v>
      </c>
      <c r="N8">
        <f>COUNT(J7:J16)*(J18-M4)^2</f>
        <v>0.69602264934290992</v>
      </c>
      <c r="P8">
        <f t="shared" si="0"/>
        <v>1.2161929817640162</v>
      </c>
      <c r="Q8">
        <f t="shared" si="1"/>
        <v>0.20017508228568243</v>
      </c>
      <c r="R8">
        <f t="shared" si="2"/>
        <v>4.4083654986767251E-2</v>
      </c>
    </row>
    <row r="9" spans="1:18" x14ac:dyDescent="0.25">
      <c r="A9" s="4" t="s">
        <v>6</v>
      </c>
      <c r="B9" s="3">
        <v>13.464109426166665</v>
      </c>
      <c r="C9" s="3">
        <v>13.214246128011096</v>
      </c>
      <c r="D9" s="3">
        <v>12.953682708697427</v>
      </c>
      <c r="G9" s="4" t="s">
        <v>6</v>
      </c>
      <c r="H9" s="3">
        <v>9.8258496664320845</v>
      </c>
      <c r="I9" s="3">
        <v>12.418214844489658</v>
      </c>
      <c r="J9" s="3">
        <v>6.7326783620008595</v>
      </c>
      <c r="M9" s="12" t="s">
        <v>49</v>
      </c>
      <c r="N9">
        <f>SUM(N6:N8)</f>
        <v>14.369267418085547</v>
      </c>
      <c r="P9">
        <f t="shared" si="0"/>
        <v>0.25124904035532647</v>
      </c>
      <c r="Q9">
        <f t="shared" si="1"/>
        <v>1.1393065940935028</v>
      </c>
      <c r="R9">
        <f t="shared" si="2"/>
        <v>0.37046147185664957</v>
      </c>
    </row>
    <row r="10" spans="1:18" x14ac:dyDescent="0.25">
      <c r="A10" s="4" t="s">
        <v>7</v>
      </c>
      <c r="B10" s="3">
        <v>19.948921775649424</v>
      </c>
      <c r="C10" s="3">
        <v>17.668713053557557</v>
      </c>
      <c r="D10" s="3">
        <v>16.604484891698675</v>
      </c>
      <c r="G10" s="4" t="s">
        <v>7</v>
      </c>
      <c r="H10" s="3">
        <v>8.6352210057946248</v>
      </c>
      <c r="I10" s="3">
        <v>11.817938777029099</v>
      </c>
      <c r="J10" s="3">
        <v>10.368508402690249</v>
      </c>
      <c r="P10">
        <f t="shared" si="0"/>
        <v>1.4508637891933296</v>
      </c>
      <c r="Q10">
        <f t="shared" si="1"/>
        <v>6.9495480706946289</v>
      </c>
      <c r="R10">
        <f t="shared" si="2"/>
        <v>0.33756329628007908</v>
      </c>
    </row>
    <row r="11" spans="1:18" x14ac:dyDescent="0.25">
      <c r="A11" s="4" t="s">
        <v>8</v>
      </c>
      <c r="B11" s="3">
        <v>12.165221799817672</v>
      </c>
      <c r="C11" s="3">
        <v>18.861756457201629</v>
      </c>
      <c r="D11" s="3">
        <v>14.394024063270011</v>
      </c>
      <c r="G11" s="4" t="s">
        <v>8</v>
      </c>
      <c r="H11" s="3">
        <v>10.23927988893313</v>
      </c>
      <c r="I11" s="3">
        <v>10.303146417660267</v>
      </c>
      <c r="J11" s="3">
        <v>10.767202785351767</v>
      </c>
      <c r="M11" s="12" t="s">
        <v>50</v>
      </c>
      <c r="N11">
        <v>2</v>
      </c>
      <c r="P11">
        <f t="shared" si="0"/>
        <v>2.762919921754301</v>
      </c>
      <c r="Q11">
        <f t="shared" si="1"/>
        <v>2.3886213577709014E-5</v>
      </c>
      <c r="R11">
        <f t="shared" si="2"/>
        <v>3.3217770350622584</v>
      </c>
    </row>
    <row r="12" spans="1:18" x14ac:dyDescent="0.25">
      <c r="A12" s="4" t="s">
        <v>9</v>
      </c>
      <c r="B12" s="3">
        <v>14.770587915405301</v>
      </c>
      <c r="C12" s="3">
        <v>12.153299614674983</v>
      </c>
      <c r="D12" s="3">
        <v>17.457697332394634</v>
      </c>
      <c r="G12" s="4" t="s">
        <v>9</v>
      </c>
      <c r="H12" s="3">
        <v>10.942550478213608</v>
      </c>
      <c r="I12" s="3">
        <v>14.006729027025226</v>
      </c>
      <c r="J12" s="3">
        <v>10.739549299136351</v>
      </c>
      <c r="M12" s="12" t="s">
        <v>51</v>
      </c>
      <c r="N12">
        <f>N9/N11</f>
        <v>7.1846337090427737</v>
      </c>
      <c r="P12">
        <f t="shared" si="0"/>
        <v>0.93061759312773495</v>
      </c>
      <c r="Q12">
        <f t="shared" si="1"/>
        <v>1.2731884428117928</v>
      </c>
      <c r="R12">
        <f t="shared" si="2"/>
        <v>3.9740719334928447</v>
      </c>
    </row>
    <row r="13" spans="1:18" x14ac:dyDescent="0.25">
      <c r="A13" s="4" t="s">
        <v>10</v>
      </c>
      <c r="B13" s="3">
        <v>15.923047563491062</v>
      </c>
      <c r="C13" s="3">
        <v>14.192780889441735</v>
      </c>
      <c r="D13" s="3">
        <v>15.10478404919693</v>
      </c>
      <c r="G13" s="4" t="s">
        <v>10</v>
      </c>
      <c r="H13" s="3">
        <v>8.0758290713378589</v>
      </c>
      <c r="I13" s="3">
        <v>11.365642123994363</v>
      </c>
      <c r="J13" s="3">
        <v>8.3359730350544456</v>
      </c>
      <c r="P13">
        <f t="shared" si="0"/>
        <v>0.1877869799526263</v>
      </c>
      <c r="Q13">
        <f t="shared" si="1"/>
        <v>1.6940852367969348</v>
      </c>
      <c r="R13">
        <f t="shared" si="2"/>
        <v>3.2993326453175222</v>
      </c>
    </row>
    <row r="14" spans="1:18" x14ac:dyDescent="0.25">
      <c r="A14" s="4" t="s">
        <v>11</v>
      </c>
      <c r="B14" s="3">
        <v>13.872811795144566</v>
      </c>
      <c r="C14" s="3">
        <v>12.989096288685715</v>
      </c>
      <c r="D14" s="3">
        <v>17.968797480006351</v>
      </c>
      <c r="G14" s="4" t="s">
        <v>11</v>
      </c>
      <c r="H14" s="3">
        <v>10.702717634870972</v>
      </c>
      <c r="I14" s="3">
        <v>10.24217295348609</v>
      </c>
      <c r="J14" s="3">
        <v>12.152054768050851</v>
      </c>
      <c r="P14">
        <f t="shared" si="0"/>
        <v>9.1499928688749195E-4</v>
      </c>
      <c r="Q14">
        <f t="shared" si="1"/>
        <v>0.10710786477062459</v>
      </c>
      <c r="R14">
        <f t="shared" si="2"/>
        <v>7.387909497098363</v>
      </c>
    </row>
    <row r="15" spans="1:18" x14ac:dyDescent="0.25">
      <c r="A15" s="4" t="s">
        <v>12</v>
      </c>
      <c r="B15" s="3">
        <v>18.061875846369201</v>
      </c>
      <c r="C15" s="3">
        <v>13.498231887021579</v>
      </c>
      <c r="D15" s="3">
        <v>16.292698277265156</v>
      </c>
      <c r="G15" s="4" t="s">
        <v>12</v>
      </c>
      <c r="H15" s="3">
        <v>9.304688453697171</v>
      </c>
      <c r="I15" s="3">
        <v>10.068959179878885</v>
      </c>
      <c r="J15" s="3">
        <v>11.974953842835138</v>
      </c>
    </row>
    <row r="16" spans="1:18" x14ac:dyDescent="0.25">
      <c r="A16" s="4" t="s">
        <v>13</v>
      </c>
      <c r="B16" s="3">
        <v>16.025744014260553</v>
      </c>
      <c r="C16" s="3">
        <v>14.265081983604173</v>
      </c>
      <c r="D16" s="3">
        <v>12.873361692603039</v>
      </c>
      <c r="G16" s="4" t="s">
        <v>13</v>
      </c>
      <c r="H16" s="3">
        <v>9.7077834496573594</v>
      </c>
      <c r="I16" s="3">
        <v>11.697802855661678</v>
      </c>
      <c r="J16" s="3">
        <v>12.876618237650966</v>
      </c>
      <c r="P16" s="13" t="s">
        <v>55</v>
      </c>
      <c r="Q16" s="13"/>
      <c r="R16">
        <f>SUM(P5:R14)</f>
        <v>56.2127553188989</v>
      </c>
    </row>
    <row r="17" spans="1:18" x14ac:dyDescent="0.25">
      <c r="P17" s="13" t="s">
        <v>56</v>
      </c>
      <c r="Q17" s="13"/>
      <c r="R17">
        <v>27</v>
      </c>
    </row>
    <row r="18" spans="1:18" x14ac:dyDescent="0.25">
      <c r="A18" s="6" t="s">
        <v>17</v>
      </c>
      <c r="B18" s="2">
        <f>AVERAGE(B7:B16)</f>
        <v>15.682020869570669</v>
      </c>
      <c r="C18" s="2">
        <f t="shared" ref="C18:D18" si="3">AVERAGE(C7:C16)</f>
        <v>14.408010554842338</v>
      </c>
      <c r="D18" s="2">
        <f t="shared" si="3"/>
        <v>15.026878241471636</v>
      </c>
      <c r="G18" s="6" t="s">
        <v>17</v>
      </c>
      <c r="H18" s="2">
        <f t="shared" ref="H18:J18" si="4">AVERAGE(H7:H16)</f>
        <v>9.7380324047944793</v>
      </c>
      <c r="I18" s="2">
        <f t="shared" si="4"/>
        <v>11.370529476404176</v>
      </c>
      <c r="J18" s="2">
        <f t="shared" si="4"/>
        <v>10.158547322995066</v>
      </c>
      <c r="P18" s="13" t="s">
        <v>57</v>
      </c>
      <c r="Q18" s="13"/>
      <c r="R18">
        <f>R16/R17</f>
        <v>2.0819539006999594</v>
      </c>
    </row>
    <row r="19" spans="1:18" x14ac:dyDescent="0.25">
      <c r="A19" s="6" t="s">
        <v>18</v>
      </c>
      <c r="B19" s="2">
        <f>STDEV(B7:B16)</f>
        <v>2.2669864004666134</v>
      </c>
      <c r="C19" s="2">
        <f t="shared" ref="C19:D19" si="5">STDEV(C7:C16)</f>
        <v>2.2224024375326517</v>
      </c>
      <c r="D19" s="2">
        <f t="shared" si="5"/>
        <v>1.9976487992614185</v>
      </c>
      <c r="G19" s="6" t="s">
        <v>18</v>
      </c>
      <c r="H19" s="2">
        <f t="shared" ref="H19:J19" si="6">STDEV(H7:H16)</f>
        <v>0.92006621616180595</v>
      </c>
      <c r="I19" s="2">
        <f t="shared" si="6"/>
        <v>1.2133262202257502</v>
      </c>
      <c r="J19" s="2">
        <f t="shared" si="6"/>
        <v>1.9817112159167678</v>
      </c>
    </row>
    <row r="20" spans="1:18" x14ac:dyDescent="0.25">
      <c r="A20" s="6" t="s">
        <v>23</v>
      </c>
      <c r="G20" s="6" t="s">
        <v>23</v>
      </c>
      <c r="M20" t="s">
        <v>58</v>
      </c>
      <c r="N20">
        <f>N12/R18</f>
        <v>3.4509091227367126</v>
      </c>
    </row>
    <row r="21" spans="1:18" x14ac:dyDescent="0.25">
      <c r="M21" t="s">
        <v>59</v>
      </c>
      <c r="N21">
        <f>FINV(0.05,2,27)</f>
        <v>3.3541308285291991</v>
      </c>
    </row>
  </sheetData>
  <mergeCells count="3">
    <mergeCell ref="P16:Q16"/>
    <mergeCell ref="P17:Q17"/>
    <mergeCell ref="P18:Q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4"/>
  <sheetViews>
    <sheetView workbookViewId="0">
      <selection activeCell="B4" sqref="B4"/>
    </sheetView>
  </sheetViews>
  <sheetFormatPr defaultRowHeight="15" x14ac:dyDescent="0.25"/>
  <sheetData>
    <row r="4" spans="2:2" x14ac:dyDescent="0.25">
      <c r="B4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Problem</vt:lpstr>
      <vt:lpstr>Sheet1</vt:lpstr>
      <vt:lpstr>Sheet2</vt:lpstr>
      <vt:lpstr>solution</vt:lpstr>
      <vt:lpstr>solution2</vt:lpstr>
      <vt:lpstr>Hint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Ranjan Mittal</dc:creator>
  <cp:lastModifiedBy>sharat babu jami</cp:lastModifiedBy>
  <dcterms:created xsi:type="dcterms:W3CDTF">2018-06-25T09:23:20Z</dcterms:created>
  <dcterms:modified xsi:type="dcterms:W3CDTF">2018-07-06T09:47:01Z</dcterms:modified>
</cp:coreProperties>
</file>