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RAT\Documents\"/>
    </mc:Choice>
  </mc:AlternateContent>
  <bookViews>
    <workbookView xWindow="0" yWindow="0" windowWidth="9570" windowHeight="7440" tabRatio="622" activeTab="4"/>
  </bookViews>
  <sheets>
    <sheet name="1" sheetId="11" r:id="rId1"/>
    <sheet name="2" sheetId="12" r:id="rId2"/>
    <sheet name="Math1" sheetId="14" r:id="rId3"/>
    <sheet name="Math2" sheetId="15" r:id="rId4"/>
    <sheet name="Math3" sheetId="16" r:id="rId5"/>
    <sheet name="3" sheetId="13" r:id="rId6"/>
    <sheet name="Problem" sheetId="1" r:id="rId7"/>
    <sheet name="Problem in Excel Format" sheetId="10" state="hidden" r:id="rId8"/>
  </sheets>
  <definedNames>
    <definedName name="_xlnm._FilterDatabase" localSheetId="1" hidden="1">'2'!$A$100:$C$120</definedName>
    <definedName name="_xlnm._FilterDatabase" localSheetId="6" hidden="1">Problem!$A$6:$D$26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6" l="1"/>
  <c r="J65" i="16"/>
  <c r="F65" i="16"/>
  <c r="J64" i="16"/>
  <c r="F64" i="16"/>
  <c r="J63" i="16"/>
  <c r="F63" i="16"/>
  <c r="J62" i="16"/>
  <c r="F62" i="16"/>
  <c r="J61" i="16"/>
  <c r="F61" i="16"/>
  <c r="J60" i="16"/>
  <c r="F60" i="16"/>
  <c r="J59" i="16"/>
  <c r="F59" i="16"/>
  <c r="J58" i="16"/>
  <c r="F58" i="16"/>
  <c r="J57" i="16"/>
  <c r="F57" i="16"/>
  <c r="J56" i="16"/>
  <c r="F56" i="16"/>
  <c r="J50" i="16"/>
  <c r="F50" i="16"/>
  <c r="J49" i="16"/>
  <c r="F49" i="16"/>
  <c r="J48" i="16"/>
  <c r="F48" i="16"/>
  <c r="J47" i="16"/>
  <c r="F47" i="16"/>
  <c r="J46" i="16"/>
  <c r="F46" i="16"/>
  <c r="J45" i="16"/>
  <c r="F45" i="16"/>
  <c r="J44" i="16"/>
  <c r="F44" i="16"/>
  <c r="J43" i="16"/>
  <c r="F43" i="16"/>
  <c r="J42" i="16"/>
  <c r="F42" i="16"/>
  <c r="J41" i="16"/>
  <c r="F41" i="16"/>
  <c r="G5" i="16"/>
  <c r="K41" i="16" s="1"/>
  <c r="F5" i="16"/>
  <c r="K49" i="16" s="1"/>
  <c r="G4" i="16"/>
  <c r="G44" i="16" s="1"/>
  <c r="H44" i="16" s="1"/>
  <c r="F4" i="16"/>
  <c r="I77" i="15"/>
  <c r="J65" i="15"/>
  <c r="F65" i="15"/>
  <c r="J64" i="15"/>
  <c r="F64" i="15"/>
  <c r="J63" i="15"/>
  <c r="F63" i="15"/>
  <c r="J62" i="15"/>
  <c r="F62" i="15"/>
  <c r="J61" i="15"/>
  <c r="F61" i="15"/>
  <c r="J60" i="15"/>
  <c r="F60" i="15"/>
  <c r="J59" i="15"/>
  <c r="F59" i="15"/>
  <c r="J58" i="15"/>
  <c r="F58" i="15"/>
  <c r="J57" i="15"/>
  <c r="F57" i="15"/>
  <c r="J56" i="15"/>
  <c r="F56" i="15"/>
  <c r="J50" i="15"/>
  <c r="F50" i="15"/>
  <c r="J49" i="15"/>
  <c r="F49" i="15"/>
  <c r="J48" i="15"/>
  <c r="F48" i="15"/>
  <c r="J47" i="15"/>
  <c r="F47" i="15"/>
  <c r="J46" i="15"/>
  <c r="F46" i="15"/>
  <c r="J45" i="15"/>
  <c r="F45" i="15"/>
  <c r="J44" i="15"/>
  <c r="F44" i="15"/>
  <c r="H44" i="15" s="1"/>
  <c r="J43" i="15"/>
  <c r="F43" i="15"/>
  <c r="J42" i="15"/>
  <c r="F42" i="15"/>
  <c r="J41" i="15"/>
  <c r="F41" i="15"/>
  <c r="G5" i="15"/>
  <c r="K44" i="15" s="1"/>
  <c r="F5" i="15"/>
  <c r="K50" i="15" s="1"/>
  <c r="G4" i="15"/>
  <c r="G44" i="15" s="1"/>
  <c r="F4" i="15"/>
  <c r="G50" i="15" s="1"/>
  <c r="J65" i="14"/>
  <c r="J64" i="14"/>
  <c r="J63" i="14"/>
  <c r="J62" i="14"/>
  <c r="J61" i="14"/>
  <c r="J60" i="14"/>
  <c r="J59" i="14"/>
  <c r="J58" i="14"/>
  <c r="J57" i="14"/>
  <c r="J56" i="14"/>
  <c r="J50" i="14"/>
  <c r="J49" i="14"/>
  <c r="J48" i="14"/>
  <c r="J47" i="14"/>
  <c r="J46" i="14"/>
  <c r="J45" i="14"/>
  <c r="L45" i="14" s="1"/>
  <c r="J44" i="14"/>
  <c r="J43" i="14"/>
  <c r="J42" i="14"/>
  <c r="J41" i="14"/>
  <c r="F50" i="14"/>
  <c r="F49" i="14"/>
  <c r="F48" i="14"/>
  <c r="F47" i="14"/>
  <c r="F46" i="14"/>
  <c r="F45" i="14"/>
  <c r="F44" i="14"/>
  <c r="F43" i="14"/>
  <c r="F42" i="14"/>
  <c r="F41" i="14"/>
  <c r="F65" i="14"/>
  <c r="F64" i="14"/>
  <c r="F63" i="14"/>
  <c r="F62" i="14"/>
  <c r="F61" i="14"/>
  <c r="F60" i="14"/>
  <c r="F59" i="14"/>
  <c r="F58" i="14"/>
  <c r="F57" i="14"/>
  <c r="F56" i="14"/>
  <c r="I77" i="14"/>
  <c r="K43" i="14"/>
  <c r="K44" i="14"/>
  <c r="K45" i="14"/>
  <c r="L44" i="14"/>
  <c r="L43" i="14"/>
  <c r="G43" i="14"/>
  <c r="G44" i="14"/>
  <c r="H44" i="14" s="1"/>
  <c r="H45" i="14"/>
  <c r="G5" i="14"/>
  <c r="K42" i="14" s="1"/>
  <c r="L42" i="14" s="1"/>
  <c r="G4" i="14"/>
  <c r="G45" i="14" s="1"/>
  <c r="F5" i="14"/>
  <c r="K47" i="14" s="1"/>
  <c r="L47" i="14" s="1"/>
  <c r="F4" i="14"/>
  <c r="G47" i="14" s="1"/>
  <c r="G43" i="16" l="1"/>
  <c r="G45" i="16"/>
  <c r="H45" i="16" s="1"/>
  <c r="L49" i="16"/>
  <c r="L44" i="15"/>
  <c r="K41" i="14"/>
  <c r="L41" i="14" s="1"/>
  <c r="K50" i="14"/>
  <c r="L50" i="14" s="1"/>
  <c r="L51" i="14" s="1"/>
  <c r="K49" i="14"/>
  <c r="L49" i="14" s="1"/>
  <c r="K48" i="14"/>
  <c r="L48" i="14" s="1"/>
  <c r="H5" i="14"/>
  <c r="K46" i="14"/>
  <c r="L46" i="14" s="1"/>
  <c r="G50" i="14"/>
  <c r="H50" i="14" s="1"/>
  <c r="F6" i="14"/>
  <c r="G49" i="14"/>
  <c r="H49" i="14" s="1"/>
  <c r="G48" i="14"/>
  <c r="H48" i="14" s="1"/>
  <c r="H4" i="14"/>
  <c r="F11" i="14" s="1"/>
  <c r="G46" i="14"/>
  <c r="H46" i="14" s="1"/>
  <c r="H47" i="14"/>
  <c r="F13" i="14"/>
  <c r="F17" i="14"/>
  <c r="F18" i="14"/>
  <c r="F15" i="14"/>
  <c r="F19" i="14"/>
  <c r="F12" i="14"/>
  <c r="F16" i="14"/>
  <c r="F20" i="14"/>
  <c r="H6" i="14"/>
  <c r="G41" i="14"/>
  <c r="H41" i="14" s="1"/>
  <c r="G42" i="14"/>
  <c r="H42" i="14" s="1"/>
  <c r="H43" i="14"/>
  <c r="G6" i="14"/>
  <c r="G41" i="15"/>
  <c r="H41" i="15" s="1"/>
  <c r="G43" i="15"/>
  <c r="H43" i="15" s="1"/>
  <c r="G45" i="15"/>
  <c r="H45" i="15" s="1"/>
  <c r="L41" i="16"/>
  <c r="G41" i="16"/>
  <c r="H41" i="16" s="1"/>
  <c r="H43" i="16"/>
  <c r="K45" i="16"/>
  <c r="L45" i="16" s="1"/>
  <c r="K43" i="16"/>
  <c r="L43" i="16" s="1"/>
  <c r="K50" i="16"/>
  <c r="K48" i="16"/>
  <c r="L48" i="16" s="1"/>
  <c r="K46" i="16"/>
  <c r="H5" i="16"/>
  <c r="K44" i="16"/>
  <c r="L44" i="16" s="1"/>
  <c r="K42" i="16"/>
  <c r="L42" i="16" s="1"/>
  <c r="K47" i="16"/>
  <c r="L47" i="16" s="1"/>
  <c r="G50" i="16"/>
  <c r="H50" i="16" s="1"/>
  <c r="G48" i="16"/>
  <c r="H48" i="16" s="1"/>
  <c r="G46" i="16"/>
  <c r="H46" i="16" s="1"/>
  <c r="F6" i="16"/>
  <c r="H4" i="16"/>
  <c r="G49" i="16"/>
  <c r="H49" i="16" s="1"/>
  <c r="G47" i="16"/>
  <c r="H47" i="16" s="1"/>
  <c r="G6" i="16"/>
  <c r="L46" i="16"/>
  <c r="L50" i="16"/>
  <c r="G42" i="16"/>
  <c r="H42" i="16" s="1"/>
  <c r="H50" i="15"/>
  <c r="L50" i="15"/>
  <c r="G49" i="15"/>
  <c r="H49" i="15" s="1"/>
  <c r="G6" i="15"/>
  <c r="K41" i="15"/>
  <c r="L41" i="15" s="1"/>
  <c r="K43" i="15"/>
  <c r="L43" i="15" s="1"/>
  <c r="K45" i="15"/>
  <c r="L45" i="15" s="1"/>
  <c r="K47" i="15"/>
  <c r="L47" i="15" s="1"/>
  <c r="K49" i="15"/>
  <c r="L49" i="15" s="1"/>
  <c r="H5" i="15"/>
  <c r="K42" i="15"/>
  <c r="L42" i="15" s="1"/>
  <c r="K46" i="15"/>
  <c r="L46" i="15" s="1"/>
  <c r="K48" i="15"/>
  <c r="L48" i="15" s="1"/>
  <c r="G47" i="15"/>
  <c r="H47" i="15" s="1"/>
  <c r="H4" i="15"/>
  <c r="F6" i="15"/>
  <c r="G42" i="15"/>
  <c r="H42" i="15" s="1"/>
  <c r="G46" i="15"/>
  <c r="H46" i="15" s="1"/>
  <c r="G48" i="15"/>
  <c r="H48" i="15" s="1"/>
  <c r="J12" i="14" l="1"/>
  <c r="J16" i="14"/>
  <c r="J20" i="14"/>
  <c r="J13" i="14"/>
  <c r="J17" i="14"/>
  <c r="J11" i="14"/>
  <c r="J14" i="14"/>
  <c r="J18" i="14"/>
  <c r="J15" i="14"/>
  <c r="J19" i="14"/>
  <c r="H51" i="14"/>
  <c r="F14" i="14"/>
  <c r="J27" i="14"/>
  <c r="J31" i="14"/>
  <c r="J35" i="14"/>
  <c r="J28" i="14"/>
  <c r="J32" i="14"/>
  <c r="J26" i="14"/>
  <c r="J29" i="14"/>
  <c r="J33" i="14"/>
  <c r="J30" i="14"/>
  <c r="J34" i="14"/>
  <c r="F28" i="14"/>
  <c r="F32" i="14"/>
  <c r="F26" i="14"/>
  <c r="F29" i="14"/>
  <c r="F33" i="14"/>
  <c r="F30" i="14"/>
  <c r="F34" i="14"/>
  <c r="F27" i="14"/>
  <c r="F31" i="14"/>
  <c r="F35" i="14"/>
  <c r="K30" i="14"/>
  <c r="L30" i="14" s="1"/>
  <c r="K34" i="14"/>
  <c r="L34" i="14" s="1"/>
  <c r="G34" i="14"/>
  <c r="G30" i="14"/>
  <c r="G26" i="14"/>
  <c r="K15" i="14"/>
  <c r="L15" i="14" s="1"/>
  <c r="K19" i="14"/>
  <c r="L19" i="14" s="1"/>
  <c r="G13" i="14"/>
  <c r="H13" i="14" s="1"/>
  <c r="G17" i="14"/>
  <c r="H17" i="14" s="1"/>
  <c r="G11" i="14"/>
  <c r="H11" i="14" s="1"/>
  <c r="K64" i="14"/>
  <c r="L64" i="14" s="1"/>
  <c r="K60" i="14"/>
  <c r="L60" i="14" s="1"/>
  <c r="K56" i="14"/>
  <c r="L56" i="14" s="1"/>
  <c r="G60" i="14"/>
  <c r="H60" i="14" s="1"/>
  <c r="G64" i="14"/>
  <c r="H64" i="14" s="1"/>
  <c r="G35" i="14"/>
  <c r="K14" i="14"/>
  <c r="G12" i="14"/>
  <c r="H12" i="14" s="1"/>
  <c r="G20" i="14"/>
  <c r="K27" i="14"/>
  <c r="L27" i="14" s="1"/>
  <c r="K31" i="14"/>
  <c r="K35" i="14"/>
  <c r="G33" i="14"/>
  <c r="H33" i="14" s="1"/>
  <c r="G29" i="14"/>
  <c r="K12" i="14"/>
  <c r="L12" i="14" s="1"/>
  <c r="K16" i="14"/>
  <c r="L16" i="14" s="1"/>
  <c r="K20" i="14"/>
  <c r="L20" i="14" s="1"/>
  <c r="G14" i="14"/>
  <c r="H14" i="14" s="1"/>
  <c r="G18" i="14"/>
  <c r="H18" i="14" s="1"/>
  <c r="K63" i="14"/>
  <c r="L63" i="14" s="1"/>
  <c r="K59" i="14"/>
  <c r="L59" i="14" s="1"/>
  <c r="G57" i="14"/>
  <c r="H57" i="14" s="1"/>
  <c r="G61" i="14"/>
  <c r="H61" i="14" s="1"/>
  <c r="G65" i="14"/>
  <c r="H65" i="14" s="1"/>
  <c r="K28" i="14"/>
  <c r="K32" i="14"/>
  <c r="L32" i="14" s="1"/>
  <c r="K26" i="14"/>
  <c r="G32" i="14"/>
  <c r="G28" i="14"/>
  <c r="K13" i="14"/>
  <c r="L13" i="14" s="1"/>
  <c r="K17" i="14"/>
  <c r="L17" i="14" s="1"/>
  <c r="K11" i="14"/>
  <c r="L11" i="14" s="1"/>
  <c r="G15" i="14"/>
  <c r="H15" i="14" s="1"/>
  <c r="G19" i="14"/>
  <c r="H19" i="14" s="1"/>
  <c r="K62" i="14"/>
  <c r="L62" i="14" s="1"/>
  <c r="K58" i="14"/>
  <c r="L58" i="14" s="1"/>
  <c r="G58" i="14"/>
  <c r="H58" i="14" s="1"/>
  <c r="G62" i="14"/>
  <c r="H62" i="14" s="1"/>
  <c r="G56" i="14"/>
  <c r="H56" i="14" s="1"/>
  <c r="K29" i="14"/>
  <c r="K33" i="14"/>
  <c r="G31" i="14"/>
  <c r="G27" i="14"/>
  <c r="K18" i="14"/>
  <c r="G16" i="14"/>
  <c r="H16" i="14" s="1"/>
  <c r="K65" i="14"/>
  <c r="L65" i="14" s="1"/>
  <c r="G63" i="14"/>
  <c r="H63" i="14" s="1"/>
  <c r="K61" i="14"/>
  <c r="L61" i="14" s="1"/>
  <c r="K57" i="14"/>
  <c r="L57" i="14" s="1"/>
  <c r="G59" i="14"/>
  <c r="H59" i="14" s="1"/>
  <c r="L51" i="16"/>
  <c r="H51" i="16"/>
  <c r="F19" i="16"/>
  <c r="F17" i="16"/>
  <c r="F15" i="16"/>
  <c r="F13" i="16"/>
  <c r="F11" i="16"/>
  <c r="F20" i="16"/>
  <c r="F16" i="16"/>
  <c r="F12" i="16"/>
  <c r="F18" i="16"/>
  <c r="H6" i="16"/>
  <c r="F14" i="16"/>
  <c r="F35" i="16"/>
  <c r="F33" i="16"/>
  <c r="F31" i="16"/>
  <c r="F29" i="16"/>
  <c r="F27" i="16"/>
  <c r="F34" i="16"/>
  <c r="F32" i="16"/>
  <c r="F26" i="16"/>
  <c r="F28" i="16"/>
  <c r="F30" i="16"/>
  <c r="J35" i="16"/>
  <c r="J33" i="16"/>
  <c r="J31" i="16"/>
  <c r="J29" i="16"/>
  <c r="J27" i="16"/>
  <c r="J32" i="16"/>
  <c r="J28" i="16"/>
  <c r="J30" i="16"/>
  <c r="J34" i="16"/>
  <c r="J26" i="16"/>
  <c r="J20" i="16"/>
  <c r="J18" i="16"/>
  <c r="J16" i="16"/>
  <c r="J14" i="16"/>
  <c r="J12" i="16"/>
  <c r="J19" i="16"/>
  <c r="J15" i="16"/>
  <c r="J13" i="16"/>
  <c r="J11" i="16"/>
  <c r="J17" i="16"/>
  <c r="H51" i="15"/>
  <c r="J20" i="15"/>
  <c r="J18" i="15"/>
  <c r="J16" i="15"/>
  <c r="J14" i="15"/>
  <c r="J12" i="15"/>
  <c r="J19" i="15"/>
  <c r="J17" i="15"/>
  <c r="J15" i="15"/>
  <c r="J13" i="15"/>
  <c r="J11" i="15"/>
  <c r="H6" i="15"/>
  <c r="F19" i="15"/>
  <c r="F17" i="15"/>
  <c r="F15" i="15"/>
  <c r="F13" i="15"/>
  <c r="F11" i="15"/>
  <c r="F20" i="15"/>
  <c r="F18" i="15"/>
  <c r="F16" i="15"/>
  <c r="F14" i="15"/>
  <c r="F12" i="15"/>
  <c r="L51" i="15"/>
  <c r="J35" i="15"/>
  <c r="J33" i="15"/>
  <c r="J31" i="15"/>
  <c r="J29" i="15"/>
  <c r="J27" i="15"/>
  <c r="J34" i="15"/>
  <c r="J32" i="15"/>
  <c r="J30" i="15"/>
  <c r="J28" i="15"/>
  <c r="J26" i="15"/>
  <c r="F35" i="15"/>
  <c r="F33" i="15"/>
  <c r="F31" i="15"/>
  <c r="F29" i="15"/>
  <c r="F27" i="15"/>
  <c r="F34" i="15"/>
  <c r="F32" i="15"/>
  <c r="F30" i="15"/>
  <c r="F28" i="15"/>
  <c r="F26" i="15"/>
  <c r="H53" i="14"/>
  <c r="H75" i="14" s="1"/>
  <c r="J75" i="14" s="1"/>
  <c r="L29" i="14" l="1"/>
  <c r="L35" i="14"/>
  <c r="H27" i="14"/>
  <c r="L33" i="14"/>
  <c r="L28" i="14"/>
  <c r="L18" i="14"/>
  <c r="L14" i="14"/>
  <c r="L21" i="14" s="1"/>
  <c r="L26" i="14"/>
  <c r="L36" i="14" s="1"/>
  <c r="L31" i="14"/>
  <c r="H34" i="14"/>
  <c r="H20" i="14"/>
  <c r="H21" i="14" s="1"/>
  <c r="H26" i="14"/>
  <c r="H29" i="14"/>
  <c r="H35" i="14"/>
  <c r="H30" i="14"/>
  <c r="H32" i="14"/>
  <c r="H66" i="14"/>
  <c r="L66" i="14"/>
  <c r="H31" i="14"/>
  <c r="H28" i="14"/>
  <c r="H53" i="16"/>
  <c r="H75" i="16" s="1"/>
  <c r="J75" i="16" s="1"/>
  <c r="K64" i="16"/>
  <c r="L64" i="16" s="1"/>
  <c r="K62" i="16"/>
  <c r="L62" i="16" s="1"/>
  <c r="K60" i="16"/>
  <c r="L60" i="16" s="1"/>
  <c r="K58" i="16"/>
  <c r="L58" i="16" s="1"/>
  <c r="K56" i="16"/>
  <c r="L56" i="16" s="1"/>
  <c r="K35" i="16"/>
  <c r="L35" i="16" s="1"/>
  <c r="K33" i="16"/>
  <c r="L33" i="16" s="1"/>
  <c r="K31" i="16"/>
  <c r="K29" i="16"/>
  <c r="L29" i="16" s="1"/>
  <c r="K27" i="16"/>
  <c r="L27" i="16" s="1"/>
  <c r="G19" i="16"/>
  <c r="H19" i="16" s="1"/>
  <c r="G17" i="16"/>
  <c r="H17" i="16" s="1"/>
  <c r="G15" i="16"/>
  <c r="H15" i="16" s="1"/>
  <c r="G13" i="16"/>
  <c r="H13" i="16" s="1"/>
  <c r="G11" i="16"/>
  <c r="H11" i="16" s="1"/>
  <c r="K65" i="16"/>
  <c r="L65" i="16" s="1"/>
  <c r="K63" i="16"/>
  <c r="L63" i="16" s="1"/>
  <c r="K61" i="16"/>
  <c r="L61" i="16" s="1"/>
  <c r="K59" i="16"/>
  <c r="L59" i="16" s="1"/>
  <c r="K57" i="16"/>
  <c r="L57" i="16" s="1"/>
  <c r="K34" i="16"/>
  <c r="G65" i="16"/>
  <c r="H65" i="16" s="1"/>
  <c r="G63" i="16"/>
  <c r="H63" i="16" s="1"/>
  <c r="G61" i="16"/>
  <c r="H61" i="16" s="1"/>
  <c r="G59" i="16"/>
  <c r="H59" i="16" s="1"/>
  <c r="G57" i="16"/>
  <c r="H57" i="16" s="1"/>
  <c r="G34" i="16"/>
  <c r="H34" i="16" s="1"/>
  <c r="G32" i="16"/>
  <c r="G30" i="16"/>
  <c r="G28" i="16"/>
  <c r="H28" i="16" s="1"/>
  <c r="G26" i="16"/>
  <c r="H26" i="16" s="1"/>
  <c r="K19" i="16"/>
  <c r="K17" i="16"/>
  <c r="K15" i="16"/>
  <c r="L15" i="16" s="1"/>
  <c r="K13" i="16"/>
  <c r="L13" i="16" s="1"/>
  <c r="K11" i="16"/>
  <c r="L11" i="16" s="1"/>
  <c r="G31" i="16"/>
  <c r="H31" i="16" s="1"/>
  <c r="G27" i="16"/>
  <c r="H27" i="16" s="1"/>
  <c r="K18" i="16"/>
  <c r="K14" i="16"/>
  <c r="L14" i="16" s="1"/>
  <c r="K26" i="16"/>
  <c r="L26" i="16" s="1"/>
  <c r="G33" i="16"/>
  <c r="H33" i="16" s="1"/>
  <c r="K20" i="16"/>
  <c r="L20" i="16" s="1"/>
  <c r="K12" i="16"/>
  <c r="L12" i="16" s="1"/>
  <c r="K28" i="16"/>
  <c r="L28" i="16" s="1"/>
  <c r="G16" i="16"/>
  <c r="H16" i="16" s="1"/>
  <c r="G64" i="16"/>
  <c r="H64" i="16" s="1"/>
  <c r="G60" i="16"/>
  <c r="H60" i="16" s="1"/>
  <c r="G56" i="16"/>
  <c r="H56" i="16" s="1"/>
  <c r="K30" i="16"/>
  <c r="L30" i="16" s="1"/>
  <c r="G18" i="16"/>
  <c r="H18" i="16" s="1"/>
  <c r="G14" i="16"/>
  <c r="H14" i="16" s="1"/>
  <c r="G29" i="16"/>
  <c r="H29" i="16" s="1"/>
  <c r="K16" i="16"/>
  <c r="L16" i="16" s="1"/>
  <c r="G62" i="16"/>
  <c r="H62" i="16" s="1"/>
  <c r="G58" i="16"/>
  <c r="H58" i="16" s="1"/>
  <c r="K32" i="16"/>
  <c r="L32" i="16" s="1"/>
  <c r="G20" i="16"/>
  <c r="H20" i="16" s="1"/>
  <c r="G12" i="16"/>
  <c r="H12" i="16" s="1"/>
  <c r="G35" i="16"/>
  <c r="H35" i="16" s="1"/>
  <c r="L17" i="16"/>
  <c r="L19" i="16"/>
  <c r="L18" i="16"/>
  <c r="H30" i="16"/>
  <c r="L34" i="16"/>
  <c r="H32" i="16"/>
  <c r="L31" i="16"/>
  <c r="K64" i="15"/>
  <c r="L64" i="15" s="1"/>
  <c r="K62" i="15"/>
  <c r="L62" i="15" s="1"/>
  <c r="K60" i="15"/>
  <c r="L60" i="15" s="1"/>
  <c r="K58" i="15"/>
  <c r="L58" i="15" s="1"/>
  <c r="K56" i="15"/>
  <c r="L56" i="15" s="1"/>
  <c r="K35" i="15"/>
  <c r="L35" i="15" s="1"/>
  <c r="K33" i="15"/>
  <c r="K31" i="15"/>
  <c r="L31" i="15" s="1"/>
  <c r="K29" i="15"/>
  <c r="L29" i="15" s="1"/>
  <c r="K27" i="15"/>
  <c r="L27" i="15" s="1"/>
  <c r="G19" i="15"/>
  <c r="H19" i="15" s="1"/>
  <c r="G17" i="15"/>
  <c r="H17" i="15" s="1"/>
  <c r="G15" i="15"/>
  <c r="H15" i="15" s="1"/>
  <c r="G13" i="15"/>
  <c r="H13" i="15" s="1"/>
  <c r="G11" i="15"/>
  <c r="K63" i="15"/>
  <c r="L63" i="15" s="1"/>
  <c r="K57" i="15"/>
  <c r="L57" i="15" s="1"/>
  <c r="K28" i="15"/>
  <c r="L28" i="15" s="1"/>
  <c r="K26" i="15"/>
  <c r="L26" i="15" s="1"/>
  <c r="G18" i="15"/>
  <c r="H18" i="15" s="1"/>
  <c r="G16" i="15"/>
  <c r="H16" i="15" s="1"/>
  <c r="G14" i="15"/>
  <c r="H14" i="15" s="1"/>
  <c r="G65" i="15"/>
  <c r="H65" i="15" s="1"/>
  <c r="G63" i="15"/>
  <c r="H63" i="15" s="1"/>
  <c r="G61" i="15"/>
  <c r="H61" i="15" s="1"/>
  <c r="G59" i="15"/>
  <c r="H59" i="15" s="1"/>
  <c r="G57" i="15"/>
  <c r="H57" i="15" s="1"/>
  <c r="G34" i="15"/>
  <c r="H34" i="15" s="1"/>
  <c r="G32" i="15"/>
  <c r="H32" i="15" s="1"/>
  <c r="G30" i="15"/>
  <c r="H30" i="15" s="1"/>
  <c r="G28" i="15"/>
  <c r="H28" i="15" s="1"/>
  <c r="G26" i="15"/>
  <c r="H26" i="15" s="1"/>
  <c r="K19" i="15"/>
  <c r="L19" i="15" s="1"/>
  <c r="K17" i="15"/>
  <c r="L17" i="15" s="1"/>
  <c r="K15" i="15"/>
  <c r="L15" i="15" s="1"/>
  <c r="K13" i="15"/>
  <c r="L13" i="15" s="1"/>
  <c r="K11" i="15"/>
  <c r="L11" i="15" s="1"/>
  <c r="K34" i="15"/>
  <c r="L34" i="15" s="1"/>
  <c r="K32" i="15"/>
  <c r="L32" i="15" s="1"/>
  <c r="K30" i="15"/>
  <c r="L30" i="15" s="1"/>
  <c r="G20" i="15"/>
  <c r="H20" i="15" s="1"/>
  <c r="G64" i="15"/>
  <c r="H64" i="15" s="1"/>
  <c r="G62" i="15"/>
  <c r="H62" i="15" s="1"/>
  <c r="G60" i="15"/>
  <c r="H60" i="15" s="1"/>
  <c r="G58" i="15"/>
  <c r="H58" i="15" s="1"/>
  <c r="G56" i="15"/>
  <c r="H56" i="15" s="1"/>
  <c r="G35" i="15"/>
  <c r="H35" i="15" s="1"/>
  <c r="G33" i="15"/>
  <c r="H33" i="15" s="1"/>
  <c r="G31" i="15"/>
  <c r="H31" i="15" s="1"/>
  <c r="G29" i="15"/>
  <c r="H29" i="15" s="1"/>
  <c r="G27" i="15"/>
  <c r="H27" i="15" s="1"/>
  <c r="K20" i="15"/>
  <c r="L20" i="15" s="1"/>
  <c r="K18" i="15"/>
  <c r="L18" i="15" s="1"/>
  <c r="K16" i="15"/>
  <c r="L16" i="15" s="1"/>
  <c r="K14" i="15"/>
  <c r="L14" i="15" s="1"/>
  <c r="K12" i="15"/>
  <c r="L12" i="15" s="1"/>
  <c r="K65" i="15"/>
  <c r="L65" i="15" s="1"/>
  <c r="K61" i="15"/>
  <c r="L61" i="15" s="1"/>
  <c r="K59" i="15"/>
  <c r="L59" i="15" s="1"/>
  <c r="G12" i="15"/>
  <c r="H12" i="15" s="1"/>
  <c r="L33" i="15"/>
  <c r="H11" i="15"/>
  <c r="H53" i="15"/>
  <c r="H75" i="15" s="1"/>
  <c r="J75" i="15" s="1"/>
  <c r="H68" i="14" l="1"/>
  <c r="H23" i="14"/>
  <c r="H73" i="14" s="1"/>
  <c r="J73" i="14" s="1"/>
  <c r="K73" i="14" s="1"/>
  <c r="H36" i="14"/>
  <c r="H38" i="14" s="1"/>
  <c r="H74" i="14" s="1"/>
  <c r="J74" i="14" s="1"/>
  <c r="K74" i="14" s="1"/>
  <c r="H36" i="15"/>
  <c r="H66" i="15"/>
  <c r="H66" i="16"/>
  <c r="L21" i="16"/>
  <c r="L36" i="16"/>
  <c r="H36" i="16"/>
  <c r="H21" i="16"/>
  <c r="L66" i="16"/>
  <c r="L21" i="15"/>
  <c r="L66" i="15"/>
  <c r="L36" i="15"/>
  <c r="H21" i="15"/>
  <c r="H38" i="16" l="1"/>
  <c r="H74" i="16" s="1"/>
  <c r="J74" i="16" s="1"/>
  <c r="K74" i="16" s="1"/>
  <c r="H23" i="15"/>
  <c r="H73" i="15" s="1"/>
  <c r="H68" i="15"/>
  <c r="H38" i="15"/>
  <c r="H74" i="15" s="1"/>
  <c r="J74" i="15" s="1"/>
  <c r="K74" i="15" s="1"/>
  <c r="H76" i="14"/>
  <c r="J76" i="14" s="1"/>
  <c r="K76" i="14" s="1"/>
  <c r="H23" i="16"/>
  <c r="H73" i="16" s="1"/>
  <c r="H68" i="16"/>
  <c r="J73" i="15"/>
  <c r="K73" i="15" s="1"/>
  <c r="H76" i="16" l="1"/>
  <c r="J76" i="16" s="1"/>
  <c r="K76" i="16" s="1"/>
  <c r="H76" i="15"/>
  <c r="J76" i="15" s="1"/>
  <c r="K76" i="15" s="1"/>
  <c r="H77" i="14"/>
  <c r="J77" i="14" s="1"/>
  <c r="J73" i="16"/>
  <c r="K73" i="16" s="1"/>
  <c r="H77" i="16"/>
  <c r="J77" i="16" s="1"/>
  <c r="H77" i="15"/>
  <c r="J77" i="15" s="1"/>
  <c r="A75" i="12" l="1"/>
  <c r="A26" i="12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2" i="1"/>
  <c r="O29" i="1" l="1"/>
  <c r="O28" i="1"/>
  <c r="J29" i="1"/>
  <c r="J28" i="1"/>
  <c r="D28" i="1"/>
  <c r="D29" i="1"/>
</calcChain>
</file>

<file path=xl/sharedStrings.xml><?xml version="1.0" encoding="utf-8"?>
<sst xmlns="http://schemas.openxmlformats.org/spreadsheetml/2006/main" count="903" uniqueCount="61">
  <si>
    <t>Mean</t>
  </si>
  <si>
    <t>Std. Dev</t>
  </si>
  <si>
    <t>Problem-1</t>
  </si>
  <si>
    <t>Problem-2</t>
  </si>
  <si>
    <t>Use alpha = 0.05</t>
  </si>
  <si>
    <t>McRay's Burger</t>
  </si>
  <si>
    <t>MFC Nuggets</t>
  </si>
  <si>
    <t>Male</t>
  </si>
  <si>
    <t>Female</t>
  </si>
  <si>
    <t>Gender</t>
  </si>
  <si>
    <t>Company</t>
  </si>
  <si>
    <t>Salary</t>
  </si>
  <si>
    <t>Sno</t>
  </si>
  <si>
    <t>Salary ($/hr)</t>
  </si>
  <si>
    <t>Is there any discrimination happening?</t>
  </si>
  <si>
    <t>Hourly Wages ($/hr)</t>
  </si>
  <si>
    <t>Problem-3</t>
  </si>
  <si>
    <t>Companywise discrimination? (Y/N)</t>
  </si>
  <si>
    <t>Genderwise discrimination? (Y/N)</t>
  </si>
  <si>
    <t>Both (Y/N)</t>
  </si>
  <si>
    <t>Discrimination:</t>
  </si>
  <si>
    <t>company</t>
  </si>
  <si>
    <t>salary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</si>
  <si>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</si>
  <si>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</si>
  <si>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</si>
  <si>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</si>
  <si>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</si>
  <si>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</si>
  <si>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</si>
  <si>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</si>
  <si>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</si>
  <si>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</si>
  <si>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</si>
  <si>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</si>
  <si>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</si>
  <si>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</si>
  <si>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</si>
  <si>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</si>
  <si>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</si>
  <si>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</si>
  <si>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</si>
  <si>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N</t>
  </si>
  <si>
    <t>Y</t>
  </si>
  <si>
    <t>mean value</t>
  </si>
  <si>
    <t>Mean Average</t>
  </si>
  <si>
    <t>Over all mean</t>
  </si>
  <si>
    <t>Square on means of company</t>
  </si>
  <si>
    <t>Mean square of Columns</t>
  </si>
  <si>
    <t>Squares within</t>
  </si>
  <si>
    <t>Sum of squres company</t>
  </si>
  <si>
    <t>Sum of squres Gender</t>
  </si>
  <si>
    <t>Square both factor</t>
  </si>
  <si>
    <t>Sum of squares within</t>
  </si>
  <si>
    <t>Sumof squares of both factors</t>
  </si>
  <si>
    <t>Sum of Squares</t>
  </si>
  <si>
    <t>Degree of freedom</t>
  </si>
  <si>
    <t>Mean squares</t>
  </si>
  <si>
    <t>f-score</t>
  </si>
  <si>
    <t>SUM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</si>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</sst>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Alignment="1">
      <alignment vertical="top"/>
    </xf>
    <xf numFmtId="164" fontId="0" fillId="0" borderId="1" xfId="0" applyNumberFormat="1" applyBorder="1"/>
    <xf numFmtId="1" fontId="0" fillId="0" borderId="1" xfId="0" applyNumberFormat="1" applyBorder="1"/>
    <xf numFmtId="0" fontId="1" fillId="3" borderId="1" xfId="0" applyFont="1" applyFill="1" applyBorder="1"/>
    <xf numFmtId="1" fontId="1" fillId="3" borderId="1" xfId="0" applyNumberFormat="1" applyFont="1" applyFill="1" applyBorder="1"/>
    <xf numFmtId="164" fontId="5" fillId="0" borderId="0" xfId="0" applyNumberFormat="1" applyFont="1"/>
    <xf numFmtId="164" fontId="0" fillId="0" borderId="1" xfId="0" applyNumberFormat="1" applyFont="1" applyBorder="1"/>
    <xf numFmtId="0" fontId="0" fillId="0" borderId="0" xfId="0" applyBorder="1"/>
    <xf numFmtId="164" fontId="4" fillId="0" borderId="0" xfId="0" applyNumberFormat="1" applyFont="1" applyBorder="1"/>
    <xf numFmtId="0" fontId="6" fillId="0" borderId="0" xfId="0" applyFont="1"/>
    <xf numFmtId="0" fontId="7" fillId="0" borderId="0" xfId="0" applyFont="1"/>
    <xf numFmtId="0" fontId="8" fillId="0" borderId="0" xfId="0" applyFont="1" applyFill="1" applyBorder="1"/>
    <xf numFmtId="0" fontId="8" fillId="0" borderId="0" xfId="0" applyFont="1"/>
    <xf numFmtId="0" fontId="0" fillId="4" borderId="0" xfId="0" applyFill="1"/>
    <xf numFmtId="2" fontId="0" fillId="0" borderId="0" xfId="0" applyNumberFormat="1" applyFill="1" applyBorder="1"/>
    <xf numFmtId="0" fontId="0" fillId="0" borderId="0" xfId="0" applyFill="1" applyBorder="1" applyAlignment="1"/>
    <xf numFmtId="0" fontId="9" fillId="0" borderId="2" xfId="0" applyFont="1" applyFill="1" applyBorder="1" applyAlignment="1">
      <alignment horizontal="right"/>
    </xf>
    <xf numFmtId="0" fontId="0" fillId="0" borderId="3" xfId="0" applyFill="1" applyBorder="1" applyAlignment="1"/>
    <xf numFmtId="0" fontId="10" fillId="0" borderId="4" xfId="0" applyFont="1" applyFill="1" applyBorder="1" applyAlignment="1">
      <alignment horizontal="center"/>
    </xf>
    <xf numFmtId="2" fontId="0" fillId="0" borderId="0" xfId="0" applyNumberFormat="1"/>
    <xf numFmtId="2" fontId="0" fillId="5" borderId="0" xfId="0" applyNumberFormat="1" applyFill="1"/>
    <xf numFmtId="0" fontId="0" fillId="5" borderId="0" xfId="0" applyFill="1"/>
    <xf numFmtId="2" fontId="0" fillId="6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167" fontId="0" fillId="0" borderId="1" xfId="0" applyNumberFormat="1" applyBorder="1"/>
    <xf numFmtId="167" fontId="0" fillId="0" borderId="1" xfId="0" applyNumberFormat="1" applyFon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B27" sqref="B27"/>
    </sheetView>
  </sheetViews>
  <sheetFormatPr defaultRowHeight="15" x14ac:dyDescent="0.25"/>
  <cols>
    <col min="1" max="7" width="18.28515625" customWidth="1"/>
  </cols>
  <sheetData>
    <row r="1" spans="1:4" x14ac:dyDescent="0.25">
      <c r="A1" t="s">
        <v>23</v>
      </c>
    </row>
    <row r="3" spans="1:4" x14ac:dyDescent="0.25">
      <c r="A3" t="s">
        <v>24</v>
      </c>
      <c r="B3" t="s">
        <v>10</v>
      </c>
      <c r="C3" t="s">
        <v>11</v>
      </c>
      <c r="D3" t="s">
        <v>25</v>
      </c>
    </row>
    <row r="4" spans="1:4" ht="15.75" thickBot="1" x14ac:dyDescent="0.3">
      <c r="A4" s="23" t="s">
        <v>8</v>
      </c>
      <c r="B4" s="23"/>
      <c r="C4" s="23"/>
      <c r="D4" s="23"/>
    </row>
    <row r="5" spans="1:4" x14ac:dyDescent="0.25">
      <c r="A5" s="22" t="s">
        <v>26</v>
      </c>
      <c r="B5" s="22">
        <v>10</v>
      </c>
      <c r="C5" s="22">
        <v>10</v>
      </c>
      <c r="D5" s="22">
        <v>20</v>
      </c>
    </row>
    <row r="6" spans="1:4" x14ac:dyDescent="0.25">
      <c r="A6" s="22" t="s">
        <v>27</v>
      </c>
      <c r="B6" s="22">
        <v>15</v>
      </c>
      <c r="C6" s="22">
        <v>166.42374351614808</v>
      </c>
      <c r="D6" s="22">
        <v>181.42374351614808</v>
      </c>
    </row>
    <row r="7" spans="1:4" x14ac:dyDescent="0.25">
      <c r="A7" s="22" t="s">
        <v>28</v>
      </c>
      <c r="B7" s="22">
        <v>1.5</v>
      </c>
      <c r="C7" s="22">
        <v>16.642374351614809</v>
      </c>
      <c r="D7" s="22">
        <v>9.0711871758074043</v>
      </c>
    </row>
    <row r="8" spans="1:4" x14ac:dyDescent="0.25">
      <c r="A8" s="22" t="s">
        <v>29</v>
      </c>
      <c r="B8" s="22">
        <v>0.27777777777777779</v>
      </c>
      <c r="C8" s="22">
        <v>10.417771809302444</v>
      </c>
      <c r="D8" s="22">
        <v>65.40618164768064</v>
      </c>
    </row>
    <row r="9" spans="1:4" x14ac:dyDescent="0.25">
      <c r="A9" s="22"/>
      <c r="B9" s="22"/>
      <c r="C9" s="22"/>
      <c r="D9" s="22"/>
    </row>
    <row r="10" spans="1:4" ht="15.75" thickBot="1" x14ac:dyDescent="0.3">
      <c r="A10" s="23" t="s">
        <v>7</v>
      </c>
      <c r="B10" s="23"/>
      <c r="C10" s="23"/>
      <c r="D10" s="23"/>
    </row>
    <row r="11" spans="1:4" x14ac:dyDescent="0.25">
      <c r="A11" s="22" t="s">
        <v>26</v>
      </c>
      <c r="B11" s="22">
        <v>10</v>
      </c>
      <c r="C11" s="22">
        <v>10</v>
      </c>
      <c r="D11" s="22">
        <v>20</v>
      </c>
    </row>
    <row r="12" spans="1:4" x14ac:dyDescent="0.25">
      <c r="A12" s="22" t="s">
        <v>27</v>
      </c>
      <c r="B12" s="22">
        <v>15</v>
      </c>
      <c r="C12" s="22">
        <v>160.91276572899702</v>
      </c>
      <c r="D12" s="22">
        <v>175.91276572899702</v>
      </c>
    </row>
    <row r="13" spans="1:4" x14ac:dyDescent="0.25">
      <c r="A13" s="22" t="s">
        <v>28</v>
      </c>
      <c r="B13" s="22">
        <v>1.5</v>
      </c>
      <c r="C13" s="22">
        <v>16.091276572899702</v>
      </c>
      <c r="D13" s="22">
        <v>8.7956382864498508</v>
      </c>
    </row>
    <row r="14" spans="1:4" x14ac:dyDescent="0.25">
      <c r="A14" s="22" t="s">
        <v>29</v>
      </c>
      <c r="B14" s="22">
        <v>0.27777777777777779</v>
      </c>
      <c r="C14" s="22">
        <v>3.9837484461234252</v>
      </c>
      <c r="D14" s="22">
        <v>58.046341902598392</v>
      </c>
    </row>
    <row r="15" spans="1:4" x14ac:dyDescent="0.25">
      <c r="A15" s="22"/>
      <c r="B15" s="22"/>
      <c r="C15" s="22"/>
      <c r="D15" s="22"/>
    </row>
    <row r="16" spans="1:4" ht="15.75" thickBot="1" x14ac:dyDescent="0.3">
      <c r="A16" s="23" t="s">
        <v>25</v>
      </c>
      <c r="B16" s="23"/>
      <c r="C16" s="23"/>
      <c r="D16" s="23"/>
    </row>
    <row r="17" spans="1:7" x14ac:dyDescent="0.25">
      <c r="A17" s="22" t="s">
        <v>26</v>
      </c>
      <c r="B17" s="22">
        <v>20</v>
      </c>
      <c r="C17" s="22">
        <v>20</v>
      </c>
      <c r="D17" s="22"/>
    </row>
    <row r="18" spans="1:7" x14ac:dyDescent="0.25">
      <c r="A18" s="22" t="s">
        <v>27</v>
      </c>
      <c r="B18" s="22">
        <v>30</v>
      </c>
      <c r="C18" s="22">
        <v>327.33650924514507</v>
      </c>
      <c r="D18" s="22"/>
    </row>
    <row r="19" spans="1:7" x14ac:dyDescent="0.25">
      <c r="A19" s="22" t="s">
        <v>28</v>
      </c>
      <c r="B19" s="22">
        <v>1.5</v>
      </c>
      <c r="C19" s="22">
        <v>16.366825462257257</v>
      </c>
      <c r="D19" s="22"/>
    </row>
    <row r="20" spans="1:7" x14ac:dyDescent="0.25">
      <c r="A20" s="22" t="s">
        <v>29</v>
      </c>
      <c r="B20" s="22">
        <v>0.26315789473684209</v>
      </c>
      <c r="C20" s="22">
        <v>6.9016961109134982</v>
      </c>
      <c r="D20" s="22"/>
    </row>
    <row r="21" spans="1:7" x14ac:dyDescent="0.25">
      <c r="A21" s="22"/>
      <c r="B21" s="22"/>
      <c r="C21" s="22"/>
      <c r="D21" s="22"/>
    </row>
    <row r="22" spans="1:7" x14ac:dyDescent="0.25">
      <c r="A22" s="22"/>
      <c r="B22" s="22"/>
      <c r="C22" s="22"/>
      <c r="D22" s="22"/>
    </row>
    <row r="24" spans="1:7" ht="15.75" thickBot="1" x14ac:dyDescent="0.3">
      <c r="A24" t="s">
        <v>30</v>
      </c>
    </row>
    <row r="25" spans="1:7" x14ac:dyDescent="0.25">
      <c r="A25" s="25" t="s">
        <v>31</v>
      </c>
      <c r="B25" s="25" t="s">
        <v>32</v>
      </c>
      <c r="C25" s="25" t="s">
        <v>33</v>
      </c>
      <c r="D25" s="25" t="s">
        <v>34</v>
      </c>
      <c r="E25" s="25" t="s">
        <v>35</v>
      </c>
      <c r="F25" s="25" t="s">
        <v>36</v>
      </c>
      <c r="G25" s="25" t="s">
        <v>37</v>
      </c>
    </row>
    <row r="26" spans="1:7" x14ac:dyDescent="0.25">
      <c r="A26" s="22" t="s">
        <v>38</v>
      </c>
      <c r="B26" s="22">
        <v>0.75927190426273228</v>
      </c>
      <c r="C26" s="22">
        <v>1</v>
      </c>
      <c r="D26" s="22">
        <v>0.75927190426273228</v>
      </c>
      <c r="E26" s="22">
        <v>0.20305356845360892</v>
      </c>
      <c r="F26" s="22">
        <v>0.65496964066840169</v>
      </c>
      <c r="G26" s="22">
        <v>4.1131652768128939</v>
      </c>
    </row>
    <row r="27" spans="1:7" x14ac:dyDescent="0.25">
      <c r="A27" s="22" t="s">
        <v>39</v>
      </c>
      <c r="B27" s="22">
        <v>2210.2249932522072</v>
      </c>
      <c r="C27" s="22">
        <v>1</v>
      </c>
      <c r="D27" s="22">
        <v>2210.2249932522072</v>
      </c>
      <c r="E27" s="22">
        <v>591.08478720940172</v>
      </c>
      <c r="F27" s="22">
        <v>6.2300320444850149E-24</v>
      </c>
      <c r="G27" s="22">
        <v>4.1131652768128939</v>
      </c>
    </row>
    <row r="28" spans="1:7" x14ac:dyDescent="0.25">
      <c r="A28" s="22" t="s">
        <v>40</v>
      </c>
      <c r="B28" s="22">
        <v>0.75927190426071434</v>
      </c>
      <c r="C28" s="22">
        <v>1</v>
      </c>
      <c r="D28" s="22">
        <v>0.75927190426071434</v>
      </c>
      <c r="E28" s="22">
        <v>0.20305356845306924</v>
      </c>
      <c r="F28" s="22">
        <v>0.65496964066882912</v>
      </c>
      <c r="G28" s="22">
        <v>4.1131652768128939</v>
      </c>
    </row>
    <row r="29" spans="1:7" x14ac:dyDescent="0.25">
      <c r="A29" s="22" t="s">
        <v>41</v>
      </c>
      <c r="B29" s="22">
        <v>134.61368229883257</v>
      </c>
      <c r="C29" s="22">
        <v>36</v>
      </c>
      <c r="D29" s="22">
        <v>3.7392689527453493</v>
      </c>
      <c r="E29" s="22"/>
      <c r="F29" s="22"/>
      <c r="G29" s="22"/>
    </row>
    <row r="30" spans="1:7" x14ac:dyDescent="0.25">
      <c r="A30" s="22"/>
      <c r="B30" s="22"/>
      <c r="C30" s="22"/>
      <c r="D30" s="22"/>
      <c r="E30" s="22"/>
      <c r="F30" s="22"/>
      <c r="G30" s="22"/>
    </row>
    <row r="31" spans="1:7" ht="15.75" thickBot="1" x14ac:dyDescent="0.3">
      <c r="A31" s="24" t="s">
        <v>25</v>
      </c>
      <c r="B31" s="24">
        <v>2346.3572193595633</v>
      </c>
      <c r="C31" s="24">
        <v>39</v>
      </c>
      <c r="D31" s="24"/>
      <c r="E31" s="24"/>
      <c r="F31" s="24"/>
      <c r="G31" s="24"/>
    </row>
    <row r="35" spans="1:4" x14ac:dyDescent="0.25">
      <c r="A35" t="s">
        <v>23</v>
      </c>
    </row>
    <row r="37" spans="1:4" x14ac:dyDescent="0.25">
      <c r="A37" t="s">
        <v>24</v>
      </c>
      <c r="B37" t="s">
        <v>10</v>
      </c>
      <c r="C37" t="s">
        <v>11</v>
      </c>
      <c r="D37" t="s">
        <v>25</v>
      </c>
    </row>
    <row r="38" spans="1:4" ht="15.75" thickBot="1" x14ac:dyDescent="0.3">
      <c r="A38" s="23" t="s">
        <v>8</v>
      </c>
      <c r="B38" s="23"/>
      <c r="C38" s="23"/>
      <c r="D38" s="23"/>
    </row>
    <row r="39" spans="1:4" x14ac:dyDescent="0.25">
      <c r="A39" s="22" t="s">
        <v>26</v>
      </c>
      <c r="B39" s="22">
        <v>10</v>
      </c>
      <c r="C39" s="22">
        <v>10</v>
      </c>
      <c r="D39" s="22">
        <v>20</v>
      </c>
    </row>
    <row r="40" spans="1:4" x14ac:dyDescent="0.25">
      <c r="A40" s="22" t="s">
        <v>27</v>
      </c>
      <c r="B40" s="22">
        <v>15</v>
      </c>
      <c r="C40" s="22">
        <v>137.93936086811254</v>
      </c>
      <c r="D40" s="22">
        <v>152.93936086811254</v>
      </c>
    </row>
    <row r="41" spans="1:4" x14ac:dyDescent="0.25">
      <c r="A41" s="22" t="s">
        <v>28</v>
      </c>
      <c r="B41" s="22">
        <v>1.5</v>
      </c>
      <c r="C41" s="22">
        <v>13.793936086811254</v>
      </c>
      <c r="D41" s="22">
        <v>7.6469680434056269</v>
      </c>
    </row>
    <row r="42" spans="1:4" x14ac:dyDescent="0.25">
      <c r="A42" s="22" t="s">
        <v>29</v>
      </c>
      <c r="B42" s="22">
        <v>0.27777777777777779</v>
      </c>
      <c r="C42" s="22">
        <v>1.9826973289525212</v>
      </c>
      <c r="D42" s="22">
        <v>40.844663078609123</v>
      </c>
    </row>
    <row r="43" spans="1:4" x14ac:dyDescent="0.25">
      <c r="A43" s="22"/>
      <c r="B43" s="22"/>
      <c r="C43" s="22"/>
      <c r="D43" s="22"/>
    </row>
    <row r="44" spans="1:4" ht="15.75" thickBot="1" x14ac:dyDescent="0.3">
      <c r="A44" s="23" t="s">
        <v>7</v>
      </c>
      <c r="B44" s="23"/>
      <c r="C44" s="23"/>
      <c r="D44" s="23"/>
    </row>
    <row r="45" spans="1:4" x14ac:dyDescent="0.25">
      <c r="A45" s="22" t="s">
        <v>26</v>
      </c>
      <c r="B45" s="22">
        <v>10</v>
      </c>
      <c r="C45" s="22">
        <v>10</v>
      </c>
      <c r="D45" s="22">
        <v>20</v>
      </c>
    </row>
    <row r="46" spans="1:4" x14ac:dyDescent="0.25">
      <c r="A46" s="22" t="s">
        <v>27</v>
      </c>
      <c r="B46" s="22">
        <v>15</v>
      </c>
      <c r="C46" s="22">
        <v>147.35819429292567</v>
      </c>
      <c r="D46" s="22">
        <v>162.3581942929257</v>
      </c>
    </row>
    <row r="47" spans="1:4" x14ac:dyDescent="0.25">
      <c r="A47" s="22" t="s">
        <v>28</v>
      </c>
      <c r="B47" s="22">
        <v>1.5</v>
      </c>
      <c r="C47" s="22">
        <v>14.735819429292567</v>
      </c>
      <c r="D47" s="22">
        <v>8.1179097146462844</v>
      </c>
    </row>
    <row r="48" spans="1:4" x14ac:dyDescent="0.25">
      <c r="A48" s="22" t="s">
        <v>29</v>
      </c>
      <c r="B48" s="22">
        <v>0.27777777777777779</v>
      </c>
      <c r="C48" s="22">
        <v>1.5826079041628995</v>
      </c>
      <c r="D48" s="22">
        <v>46.983055313771537</v>
      </c>
    </row>
    <row r="49" spans="1:7" x14ac:dyDescent="0.25">
      <c r="A49" s="22"/>
      <c r="B49" s="22"/>
      <c r="C49" s="22"/>
      <c r="D49" s="22"/>
    </row>
    <row r="50" spans="1:7" ht="15.75" thickBot="1" x14ac:dyDescent="0.3">
      <c r="A50" s="23" t="s">
        <v>25</v>
      </c>
      <c r="B50" s="23"/>
      <c r="C50" s="23"/>
      <c r="D50" s="23"/>
    </row>
    <row r="51" spans="1:7" x14ac:dyDescent="0.25">
      <c r="A51" s="22" t="s">
        <v>26</v>
      </c>
      <c r="B51" s="22">
        <v>20</v>
      </c>
      <c r="C51" s="22">
        <v>20</v>
      </c>
      <c r="D51" s="22"/>
    </row>
    <row r="52" spans="1:7" x14ac:dyDescent="0.25">
      <c r="A52" s="22" t="s">
        <v>27</v>
      </c>
      <c r="B52" s="22">
        <v>30</v>
      </c>
      <c r="C52" s="22">
        <v>285.29755516103819</v>
      </c>
      <c r="D52" s="22"/>
    </row>
    <row r="53" spans="1:7" x14ac:dyDescent="0.25">
      <c r="A53" s="22" t="s">
        <v>28</v>
      </c>
      <c r="B53" s="22">
        <v>1.5</v>
      </c>
      <c r="C53" s="22">
        <v>14.264877758051913</v>
      </c>
      <c r="D53" s="22"/>
    </row>
    <row r="54" spans="1:7" x14ac:dyDescent="0.25">
      <c r="A54" s="22" t="s">
        <v>29</v>
      </c>
      <c r="B54" s="22">
        <v>0.26315789473684209</v>
      </c>
      <c r="C54" s="22">
        <v>1.9222878027504022</v>
      </c>
      <c r="D54" s="22"/>
    </row>
    <row r="55" spans="1:7" x14ac:dyDescent="0.25">
      <c r="A55" s="22"/>
      <c r="B55" s="22"/>
      <c r="C55" s="22"/>
      <c r="D55" s="22"/>
    </row>
    <row r="57" spans="1:7" ht="15.75" thickBot="1" x14ac:dyDescent="0.3">
      <c r="A57" t="s">
        <v>30</v>
      </c>
    </row>
    <row r="58" spans="1:7" x14ac:dyDescent="0.25">
      <c r="A58" s="25" t="s">
        <v>31</v>
      </c>
      <c r="B58" s="25" t="s">
        <v>32</v>
      </c>
      <c r="C58" s="25" t="s">
        <v>33</v>
      </c>
      <c r="D58" s="25" t="s">
        <v>34</v>
      </c>
      <c r="E58" s="25" t="s">
        <v>35</v>
      </c>
      <c r="F58" s="25" t="s">
        <v>36</v>
      </c>
      <c r="G58" s="25" t="s">
        <v>37</v>
      </c>
    </row>
    <row r="59" spans="1:7" x14ac:dyDescent="0.25">
      <c r="A59" s="22" t="s">
        <v>38</v>
      </c>
      <c r="B59" s="22">
        <v>2.2178605771098319</v>
      </c>
      <c r="C59" s="22">
        <v>1</v>
      </c>
      <c r="D59" s="22">
        <v>2.2178605771098319</v>
      </c>
      <c r="E59" s="22">
        <v>2.1528129105522309</v>
      </c>
      <c r="F59" s="22">
        <v>0.15099160023910083</v>
      </c>
      <c r="G59" s="22">
        <v>4.1131652768128939</v>
      </c>
    </row>
    <row r="60" spans="1:7" x14ac:dyDescent="0.25">
      <c r="A60" s="22" t="s">
        <v>39</v>
      </c>
      <c r="B60" s="22">
        <v>1629.4210417800844</v>
      </c>
      <c r="C60" s="22">
        <v>1</v>
      </c>
      <c r="D60" s="22">
        <v>1629.4210417800844</v>
      </c>
      <c r="E60" s="22">
        <v>1581.6317272931617</v>
      </c>
      <c r="F60" s="22">
        <v>2.3933810016597317E-31</v>
      </c>
      <c r="G60" s="22">
        <v>4.1131652768128939</v>
      </c>
    </row>
    <row r="61" spans="1:7" x14ac:dyDescent="0.25">
      <c r="A61" s="22" t="s">
        <v>40</v>
      </c>
      <c r="B61" s="22">
        <v>2.2178605771089224</v>
      </c>
      <c r="C61" s="22">
        <v>1</v>
      </c>
      <c r="D61" s="22">
        <v>2.2178605771089224</v>
      </c>
      <c r="E61" s="22">
        <v>2.152812910551348</v>
      </c>
      <c r="F61" s="22">
        <v>0.15099160023918196</v>
      </c>
      <c r="G61" s="22">
        <v>4.1131652768128939</v>
      </c>
    </row>
    <row r="62" spans="1:7" x14ac:dyDescent="0.25">
      <c r="A62" s="22" t="s">
        <v>41</v>
      </c>
      <c r="B62" s="22">
        <v>37.08774709803879</v>
      </c>
      <c r="C62" s="22">
        <v>36</v>
      </c>
      <c r="D62" s="22">
        <v>1.0302151971677442</v>
      </c>
      <c r="E62" s="22"/>
      <c r="F62" s="22"/>
      <c r="G62" s="22"/>
    </row>
    <row r="63" spans="1:7" x14ac:dyDescent="0.25">
      <c r="A63" s="22"/>
      <c r="B63" s="22"/>
      <c r="C63" s="22"/>
      <c r="D63" s="22"/>
      <c r="E63" s="22"/>
      <c r="F63" s="22"/>
      <c r="G63" s="22"/>
    </row>
    <row r="64" spans="1:7" ht="15.75" thickBot="1" x14ac:dyDescent="0.3">
      <c r="A64" s="24" t="s">
        <v>25</v>
      </c>
      <c r="B64" s="24">
        <v>1670.9445100323419</v>
      </c>
      <c r="C64" s="24">
        <v>39</v>
      </c>
      <c r="D64" s="24"/>
      <c r="E64" s="24"/>
      <c r="F64" s="24"/>
      <c r="G64" s="24"/>
    </row>
    <row r="68" spans="1:4" x14ac:dyDescent="0.25">
      <c r="A68" t="s">
        <v>23</v>
      </c>
    </row>
    <row r="70" spans="1:4" x14ac:dyDescent="0.25">
      <c r="A70" t="s">
        <v>24</v>
      </c>
      <c r="B70" t="s">
        <v>10</v>
      </c>
      <c r="C70" t="s">
        <v>11</v>
      </c>
      <c r="D70" t="s">
        <v>25</v>
      </c>
    </row>
    <row r="71" spans="1:4" ht="15.75" thickBot="1" x14ac:dyDescent="0.3">
      <c r="A71" s="23" t="s">
        <v>8</v>
      </c>
      <c r="B71" s="23"/>
      <c r="C71" s="23"/>
      <c r="D71" s="23"/>
    </row>
    <row r="72" spans="1:4" x14ac:dyDescent="0.25">
      <c r="A72" s="22" t="s">
        <v>26</v>
      </c>
      <c r="B72" s="22">
        <v>10</v>
      </c>
      <c r="C72" s="22">
        <v>10</v>
      </c>
      <c r="D72" s="22">
        <v>20</v>
      </c>
    </row>
    <row r="73" spans="1:4" x14ac:dyDescent="0.25">
      <c r="A73" s="22" t="s">
        <v>27</v>
      </c>
      <c r="B73" s="22">
        <v>15</v>
      </c>
      <c r="C73" s="22">
        <v>123.67986743289607</v>
      </c>
      <c r="D73" s="22">
        <v>138.67986743289606</v>
      </c>
    </row>
    <row r="74" spans="1:4" x14ac:dyDescent="0.25">
      <c r="A74" s="22" t="s">
        <v>28</v>
      </c>
      <c r="B74" s="22">
        <v>1.5</v>
      </c>
      <c r="C74" s="22">
        <v>12.367986743289608</v>
      </c>
      <c r="D74" s="22">
        <v>6.933993371644803</v>
      </c>
    </row>
    <row r="75" spans="1:4" x14ac:dyDescent="0.25">
      <c r="A75" s="22" t="s">
        <v>29</v>
      </c>
      <c r="B75" s="22">
        <v>0.27777777777777779</v>
      </c>
      <c r="C75" s="22">
        <v>1.9380321721208322</v>
      </c>
      <c r="D75" s="22">
        <v>32.131998358456897</v>
      </c>
    </row>
    <row r="76" spans="1:4" x14ac:dyDescent="0.25">
      <c r="A76" s="22"/>
      <c r="B76" s="22"/>
      <c r="C76" s="22"/>
      <c r="D76" s="22"/>
    </row>
    <row r="77" spans="1:4" ht="15.75" thickBot="1" x14ac:dyDescent="0.3">
      <c r="A77" s="23" t="s">
        <v>7</v>
      </c>
      <c r="B77" s="23"/>
      <c r="C77" s="23"/>
      <c r="D77" s="23"/>
    </row>
    <row r="78" spans="1:4" x14ac:dyDescent="0.25">
      <c r="A78" s="22" t="s">
        <v>26</v>
      </c>
      <c r="B78" s="22">
        <v>10</v>
      </c>
      <c r="C78" s="22">
        <v>10</v>
      </c>
      <c r="D78" s="22">
        <v>20</v>
      </c>
    </row>
    <row r="79" spans="1:4" x14ac:dyDescent="0.25">
      <c r="A79" s="22" t="s">
        <v>27</v>
      </c>
      <c r="B79" s="22">
        <v>15</v>
      </c>
      <c r="C79" s="22">
        <v>159.12892976812606</v>
      </c>
      <c r="D79" s="22">
        <v>174.12892976812606</v>
      </c>
    </row>
    <row r="80" spans="1:4" x14ac:dyDescent="0.25">
      <c r="A80" s="22" t="s">
        <v>28</v>
      </c>
      <c r="B80" s="22">
        <v>1.5</v>
      </c>
      <c r="C80" s="22">
        <v>15.912892976812605</v>
      </c>
      <c r="D80" s="22">
        <v>8.7064464884063035</v>
      </c>
    </row>
    <row r="81" spans="1:7" x14ac:dyDescent="0.25">
      <c r="A81" s="22" t="s">
        <v>29</v>
      </c>
      <c r="B81" s="22">
        <v>0.27777777777777779</v>
      </c>
      <c r="C81" s="22">
        <v>5.5033375659143324</v>
      </c>
      <c r="D81" s="22">
        <v>57.404603047289463</v>
      </c>
    </row>
    <row r="82" spans="1:7" x14ac:dyDescent="0.25">
      <c r="A82" s="22"/>
      <c r="B82" s="22"/>
      <c r="C82" s="22"/>
      <c r="D82" s="22"/>
    </row>
    <row r="83" spans="1:7" ht="15.75" thickBot="1" x14ac:dyDescent="0.3">
      <c r="A83" s="23" t="s">
        <v>25</v>
      </c>
      <c r="B83" s="23"/>
      <c r="C83" s="23"/>
      <c r="D83" s="23"/>
    </row>
    <row r="84" spans="1:7" x14ac:dyDescent="0.25">
      <c r="A84" s="22" t="s">
        <v>26</v>
      </c>
      <c r="B84" s="22">
        <v>20</v>
      </c>
      <c r="C84" s="22">
        <v>20</v>
      </c>
      <c r="D84" s="22"/>
    </row>
    <row r="85" spans="1:7" x14ac:dyDescent="0.25">
      <c r="A85" s="22" t="s">
        <v>27</v>
      </c>
      <c r="B85" s="22">
        <v>30</v>
      </c>
      <c r="C85" s="22">
        <v>282.80879720102212</v>
      </c>
      <c r="D85" s="22"/>
    </row>
    <row r="86" spans="1:7" x14ac:dyDescent="0.25">
      <c r="A86" s="22" t="s">
        <v>28</v>
      </c>
      <c r="B86" s="22">
        <v>1.5</v>
      </c>
      <c r="C86" s="22">
        <v>14.140439860051103</v>
      </c>
      <c r="D86" s="22"/>
    </row>
    <row r="87" spans="1:7" x14ac:dyDescent="0.25">
      <c r="A87" s="22" t="s">
        <v>29</v>
      </c>
      <c r="B87" s="22">
        <v>0.26315789473684209</v>
      </c>
      <c r="C87" s="22">
        <v>6.8317962455088921</v>
      </c>
      <c r="D87" s="22"/>
    </row>
    <row r="88" spans="1:7" x14ac:dyDescent="0.25">
      <c r="A88" s="22"/>
      <c r="B88" s="22"/>
      <c r="C88" s="22"/>
      <c r="D88" s="22"/>
    </row>
    <row r="90" spans="1:7" ht="15.75" thickBot="1" x14ac:dyDescent="0.3">
      <c r="A90" t="s">
        <v>30</v>
      </c>
    </row>
    <row r="91" spans="1:7" x14ac:dyDescent="0.25">
      <c r="A91" s="25" t="s">
        <v>31</v>
      </c>
      <c r="B91" s="25" t="s">
        <v>32</v>
      </c>
      <c r="C91" s="25" t="s">
        <v>33</v>
      </c>
      <c r="D91" s="25" t="s">
        <v>34</v>
      </c>
      <c r="E91" s="25" t="s">
        <v>35</v>
      </c>
      <c r="F91" s="25" t="s">
        <v>36</v>
      </c>
      <c r="G91" s="25" t="s">
        <v>37</v>
      </c>
    </row>
    <row r="92" spans="1:7" x14ac:dyDescent="0.25">
      <c r="A92" s="22" t="s">
        <v>38</v>
      </c>
      <c r="B92" s="22">
        <v>31.415900511175778</v>
      </c>
      <c r="C92" s="22">
        <v>1</v>
      </c>
      <c r="D92" s="22">
        <v>31.415900511175778</v>
      </c>
      <c r="E92" s="22">
        <v>15.713989743710354</v>
      </c>
      <c r="F92" s="22">
        <v>3.347555657191233E-4</v>
      </c>
      <c r="G92" s="22">
        <v>4.1131652768128939</v>
      </c>
    </row>
    <row r="93" spans="1:7" x14ac:dyDescent="0.25">
      <c r="A93" s="22" t="s">
        <v>39</v>
      </c>
      <c r="B93" s="22">
        <v>1597.8071985556885</v>
      </c>
      <c r="C93" s="22">
        <v>1</v>
      </c>
      <c r="D93" s="22">
        <v>1597.8071985556885</v>
      </c>
      <c r="E93" s="22">
        <v>799.21076658613879</v>
      </c>
      <c r="F93" s="22">
        <v>3.5558445440011602E-26</v>
      </c>
      <c r="G93" s="22">
        <v>4.1131652768128939</v>
      </c>
    </row>
    <row r="94" spans="1:7" x14ac:dyDescent="0.25">
      <c r="A94" s="22" t="s">
        <v>40</v>
      </c>
      <c r="B94" s="22">
        <v>31.415900511175195</v>
      </c>
      <c r="C94" s="22">
        <v>1</v>
      </c>
      <c r="D94" s="22">
        <v>31.415900511175195</v>
      </c>
      <c r="E94" s="22">
        <v>15.713989743710062</v>
      </c>
      <c r="F94" s="22">
        <v>3.3475556571915848E-4</v>
      </c>
      <c r="G94" s="22">
        <v>4.1131652768128939</v>
      </c>
    </row>
    <row r="95" spans="1:7" x14ac:dyDescent="0.25">
      <c r="A95" s="22" t="s">
        <v>41</v>
      </c>
      <c r="B95" s="22">
        <v>71.972327642316841</v>
      </c>
      <c r="C95" s="22">
        <v>36</v>
      </c>
      <c r="D95" s="22">
        <v>1.9992313233976899</v>
      </c>
      <c r="E95" s="22"/>
      <c r="F95" s="22"/>
      <c r="G95" s="22"/>
    </row>
    <row r="96" spans="1:7" x14ac:dyDescent="0.25">
      <c r="A96" s="22"/>
      <c r="B96" s="22"/>
      <c r="C96" s="22"/>
      <c r="D96" s="22"/>
      <c r="E96" s="22"/>
      <c r="F96" s="22"/>
      <c r="G96" s="22"/>
    </row>
    <row r="97" spans="1:7" ht="15.75" thickBot="1" x14ac:dyDescent="0.3">
      <c r="A97" s="24" t="s">
        <v>25</v>
      </c>
      <c r="B97" s="24">
        <v>1732.6113272203563</v>
      </c>
      <c r="C97" s="24">
        <v>39</v>
      </c>
      <c r="D97" s="24"/>
      <c r="E97" s="24"/>
      <c r="F97" s="24"/>
      <c r="G9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opLeftCell="A27" workbookViewId="0">
      <selection activeCell="B75" sqref="B75"/>
    </sheetView>
  </sheetViews>
  <sheetFormatPr defaultRowHeight="15" x14ac:dyDescent="0.25"/>
  <cols>
    <col min="1" max="7" width="18.28515625" customWidth="1"/>
  </cols>
  <sheetData>
    <row r="1" spans="1:8" x14ac:dyDescent="0.25">
      <c r="A1" s="5" t="s">
        <v>9</v>
      </c>
      <c r="B1" s="5" t="s">
        <v>10</v>
      </c>
      <c r="C1" s="5" t="s">
        <v>13</v>
      </c>
    </row>
    <row r="2" spans="1:8" x14ac:dyDescent="0.25">
      <c r="A2" s="9" t="s">
        <v>8</v>
      </c>
      <c r="B2" s="3" t="s">
        <v>5</v>
      </c>
      <c r="C2" s="8">
        <v>23.567593418557227</v>
      </c>
    </row>
    <row r="3" spans="1:8" x14ac:dyDescent="0.25">
      <c r="A3" s="9" t="s">
        <v>7</v>
      </c>
      <c r="B3" s="3" t="s">
        <v>5</v>
      </c>
      <c r="C3" s="8">
        <v>15.566525181150055</v>
      </c>
    </row>
    <row r="4" spans="1:8" x14ac:dyDescent="0.25">
      <c r="A4" s="9" t="s">
        <v>8</v>
      </c>
      <c r="B4" s="3" t="s">
        <v>6</v>
      </c>
      <c r="C4" s="8">
        <v>13.974823666194258</v>
      </c>
    </row>
    <row r="5" spans="1:8" x14ac:dyDescent="0.25">
      <c r="A5" s="9" t="s">
        <v>7</v>
      </c>
      <c r="B5" s="3" t="s">
        <v>5</v>
      </c>
      <c r="C5" s="8">
        <v>16.102284985500177</v>
      </c>
    </row>
    <row r="6" spans="1:8" x14ac:dyDescent="0.25">
      <c r="A6" s="9" t="s">
        <v>8</v>
      </c>
      <c r="B6" s="3" t="s">
        <v>5</v>
      </c>
      <c r="C6" s="8">
        <v>14.740807881126416</v>
      </c>
    </row>
    <row r="7" spans="1:8" x14ac:dyDescent="0.25">
      <c r="A7" s="9" t="s">
        <v>7</v>
      </c>
      <c r="B7" s="3" t="s">
        <v>6</v>
      </c>
      <c r="C7" s="8">
        <v>14.646038859357802</v>
      </c>
    </row>
    <row r="8" spans="1:8" x14ac:dyDescent="0.25">
      <c r="A8" s="9" t="s">
        <v>7</v>
      </c>
      <c r="B8" s="3" t="s">
        <v>5</v>
      </c>
      <c r="C8" s="8">
        <v>19.514718259012533</v>
      </c>
    </row>
    <row r="9" spans="1:8" x14ac:dyDescent="0.25">
      <c r="A9" s="9" t="s">
        <v>7</v>
      </c>
      <c r="B9" s="3" t="s">
        <v>6</v>
      </c>
      <c r="C9" s="8">
        <v>18.55175278090266</v>
      </c>
    </row>
    <row r="10" spans="1:8" x14ac:dyDescent="0.25">
      <c r="A10" s="9" t="s">
        <v>8</v>
      </c>
      <c r="B10" s="3" t="s">
        <v>5</v>
      </c>
      <c r="C10" s="8">
        <v>18.581663393428496</v>
      </c>
    </row>
    <row r="11" spans="1:8" x14ac:dyDescent="0.25">
      <c r="A11" s="9" t="s">
        <v>8</v>
      </c>
      <c r="B11" s="3" t="s">
        <v>6</v>
      </c>
      <c r="C11" s="8">
        <v>15.300337886361181</v>
      </c>
    </row>
    <row r="12" spans="1:8" x14ac:dyDescent="0.25">
      <c r="A12" s="9" t="s">
        <v>7</v>
      </c>
      <c r="B12" s="3" t="s">
        <v>6</v>
      </c>
      <c r="C12" s="8">
        <v>14.373877652611991</v>
      </c>
    </row>
    <row r="13" spans="1:8" x14ac:dyDescent="0.25">
      <c r="A13" s="9" t="s">
        <v>7</v>
      </c>
      <c r="B13" s="3" t="s">
        <v>5</v>
      </c>
      <c r="C13" s="8">
        <v>13.743881907430657</v>
      </c>
    </row>
    <row r="14" spans="1:8" ht="15.75" thickBot="1" x14ac:dyDescent="0.3">
      <c r="A14" s="9" t="s">
        <v>8</v>
      </c>
      <c r="B14" s="3" t="s">
        <v>5</v>
      </c>
      <c r="C14" s="8">
        <v>19.175979674255917</v>
      </c>
      <c r="E14" s="23"/>
      <c r="F14" s="23"/>
      <c r="G14" s="23"/>
      <c r="H14" s="23"/>
    </row>
    <row r="15" spans="1:8" x14ac:dyDescent="0.25">
      <c r="A15" s="9" t="s">
        <v>8</v>
      </c>
      <c r="B15" s="3" t="s">
        <v>6</v>
      </c>
      <c r="C15" s="8">
        <v>17.676082322631892</v>
      </c>
      <c r="E15" s="22"/>
      <c r="F15" s="22"/>
      <c r="G15" s="22"/>
      <c r="H15" s="22"/>
    </row>
    <row r="16" spans="1:8" x14ac:dyDescent="0.25">
      <c r="A16" s="9" t="s">
        <v>8</v>
      </c>
      <c r="B16" s="3" t="s">
        <v>6</v>
      </c>
      <c r="C16" s="8">
        <v>16.329299715825144</v>
      </c>
      <c r="E16" s="22"/>
      <c r="F16" s="22"/>
      <c r="G16" s="22"/>
      <c r="H16" s="22"/>
    </row>
    <row r="17" spans="1:8" x14ac:dyDescent="0.25">
      <c r="A17" s="9" t="s">
        <v>8</v>
      </c>
      <c r="B17" s="3" t="s">
        <v>5</v>
      </c>
      <c r="C17" s="8">
        <v>12.386455511455553</v>
      </c>
      <c r="E17" s="22"/>
      <c r="F17" s="22"/>
      <c r="G17" s="22"/>
      <c r="H17" s="22"/>
    </row>
    <row r="18" spans="1:8" x14ac:dyDescent="0.25">
      <c r="A18" s="9" t="s">
        <v>7</v>
      </c>
      <c r="B18" s="3" t="s">
        <v>5</v>
      </c>
      <c r="C18" s="8">
        <v>17.760839755853205</v>
      </c>
      <c r="E18" t="s">
        <v>23</v>
      </c>
    </row>
    <row r="19" spans="1:8" x14ac:dyDescent="0.25">
      <c r="A19" s="9" t="s">
        <v>7</v>
      </c>
      <c r="B19" s="3" t="s">
        <v>6</v>
      </c>
      <c r="C19" s="8">
        <v>14.042195939765739</v>
      </c>
    </row>
    <row r="20" spans="1:8" x14ac:dyDescent="0.25">
      <c r="A20" s="9" t="s">
        <v>8</v>
      </c>
      <c r="B20" s="3" t="s">
        <v>6</v>
      </c>
      <c r="C20" s="8">
        <v>14.690700046312031</v>
      </c>
      <c r="E20" t="s">
        <v>24</v>
      </c>
      <c r="F20" t="s">
        <v>8</v>
      </c>
      <c r="G20" t="s">
        <v>7</v>
      </c>
      <c r="H20" t="s">
        <v>25</v>
      </c>
    </row>
    <row r="21" spans="1:8" ht="15.75" thickBot="1" x14ac:dyDescent="0.3">
      <c r="A21" s="9" t="s">
        <v>7</v>
      </c>
      <c r="B21" s="3" t="s">
        <v>6</v>
      </c>
      <c r="C21" s="8">
        <v>16.610650407412187</v>
      </c>
      <c r="E21" s="23" t="s">
        <v>5</v>
      </c>
      <c r="F21" s="23"/>
      <c r="G21" s="23"/>
      <c r="H21" s="23"/>
    </row>
    <row r="22" spans="1:8" x14ac:dyDescent="0.25">
      <c r="E22" s="22" t="s">
        <v>26</v>
      </c>
      <c r="F22" s="22">
        <v>5</v>
      </c>
      <c r="G22" s="22">
        <v>5</v>
      </c>
      <c r="H22" s="22">
        <v>10</v>
      </c>
    </row>
    <row r="23" spans="1:8" x14ac:dyDescent="0.25">
      <c r="E23" s="22" t="s">
        <v>27</v>
      </c>
      <c r="F23" s="22">
        <v>88.5</v>
      </c>
      <c r="G23" s="22">
        <v>82.7</v>
      </c>
      <c r="H23" s="22">
        <v>171.20000000000002</v>
      </c>
    </row>
    <row r="24" spans="1:8" x14ac:dyDescent="0.25">
      <c r="E24" s="22" t="s">
        <v>28</v>
      </c>
      <c r="F24" s="22">
        <v>17.7</v>
      </c>
      <c r="G24" s="22">
        <v>16.54</v>
      </c>
      <c r="H24" s="22">
        <v>17.12</v>
      </c>
    </row>
    <row r="25" spans="1:8" x14ac:dyDescent="0.25">
      <c r="B25" t="s">
        <v>8</v>
      </c>
      <c r="C25" t="s">
        <v>7</v>
      </c>
      <c r="E25" s="22" t="s">
        <v>29</v>
      </c>
      <c r="F25" s="22">
        <v>18.740000000000009</v>
      </c>
      <c r="G25" s="22">
        <v>4.8729999999999336</v>
      </c>
      <c r="H25" s="22">
        <v>10.868444444444473</v>
      </c>
    </row>
    <row r="26" spans="1:8" x14ac:dyDescent="0.25">
      <c r="A26" s="26" t="str">
        <f>B2</f>
        <v>McRay's Burger</v>
      </c>
      <c r="B26">
        <v>23.6</v>
      </c>
      <c r="C26">
        <v>15.6</v>
      </c>
      <c r="E26" s="22"/>
      <c r="F26" s="22"/>
      <c r="G26" s="22"/>
      <c r="H26" s="22"/>
    </row>
    <row r="27" spans="1:8" ht="15.75" thickBot="1" x14ac:dyDescent="0.3">
      <c r="B27">
        <v>14.7</v>
      </c>
      <c r="C27">
        <v>16.100000000000001</v>
      </c>
      <c r="E27" s="23" t="s">
        <v>6</v>
      </c>
      <c r="F27" s="23"/>
      <c r="G27" s="23"/>
      <c r="H27" s="23"/>
    </row>
    <row r="28" spans="1:8" x14ac:dyDescent="0.25">
      <c r="B28">
        <v>18.600000000000001</v>
      </c>
      <c r="C28">
        <v>19.5</v>
      </c>
      <c r="E28" s="22" t="s">
        <v>26</v>
      </c>
      <c r="F28" s="22">
        <v>5</v>
      </c>
      <c r="G28" s="22">
        <v>5</v>
      </c>
      <c r="H28" s="22">
        <v>10</v>
      </c>
    </row>
    <row r="29" spans="1:8" x14ac:dyDescent="0.25">
      <c r="B29">
        <v>19.2</v>
      </c>
      <c r="C29">
        <v>13.7</v>
      </c>
      <c r="E29" s="22" t="s">
        <v>27</v>
      </c>
      <c r="F29" s="22">
        <v>78</v>
      </c>
      <c r="G29" s="22">
        <v>78.2</v>
      </c>
      <c r="H29" s="22">
        <v>156.19999999999999</v>
      </c>
    </row>
    <row r="30" spans="1:8" x14ac:dyDescent="0.25">
      <c r="B30">
        <v>12.4</v>
      </c>
      <c r="C30">
        <v>17.8</v>
      </c>
      <c r="E30" s="22" t="s">
        <v>28</v>
      </c>
      <c r="F30" s="22">
        <v>15.6</v>
      </c>
      <c r="G30" s="22">
        <v>15.64</v>
      </c>
      <c r="H30" s="22">
        <v>15.62</v>
      </c>
    </row>
    <row r="31" spans="1:8" x14ac:dyDescent="0.25">
      <c r="A31" t="s">
        <v>6</v>
      </c>
      <c r="B31">
        <v>14</v>
      </c>
      <c r="C31">
        <v>14.6</v>
      </c>
      <c r="E31" s="22" t="s">
        <v>29</v>
      </c>
      <c r="F31" s="22">
        <v>2.09</v>
      </c>
      <c r="G31" s="22">
        <v>3.7479999999999336</v>
      </c>
      <c r="H31" s="22">
        <v>2.595111111111112</v>
      </c>
    </row>
    <row r="32" spans="1:8" x14ac:dyDescent="0.25">
      <c r="B32">
        <v>15.3</v>
      </c>
      <c r="C32">
        <v>18.600000000000001</v>
      </c>
      <c r="E32" s="22"/>
      <c r="F32" s="22"/>
      <c r="G32" s="22"/>
      <c r="H32" s="22"/>
    </row>
    <row r="33" spans="2:11" ht="15.75" thickBot="1" x14ac:dyDescent="0.3">
      <c r="B33">
        <v>17.7</v>
      </c>
      <c r="C33">
        <v>14.4</v>
      </c>
      <c r="E33" s="23" t="s">
        <v>25</v>
      </c>
      <c r="F33" s="23"/>
      <c r="G33" s="23"/>
      <c r="H33" s="23"/>
    </row>
    <row r="34" spans="2:11" x14ac:dyDescent="0.25">
      <c r="B34">
        <v>16.3</v>
      </c>
      <c r="C34">
        <v>14</v>
      </c>
      <c r="E34" s="22" t="s">
        <v>26</v>
      </c>
      <c r="F34" s="22">
        <v>10</v>
      </c>
      <c r="G34" s="22">
        <v>10</v>
      </c>
      <c r="H34" s="22"/>
    </row>
    <row r="35" spans="2:11" x14ac:dyDescent="0.25">
      <c r="B35">
        <v>14.7</v>
      </c>
      <c r="C35">
        <v>16.600000000000001</v>
      </c>
      <c r="E35" s="22" t="s">
        <v>27</v>
      </c>
      <c r="F35" s="22">
        <v>166.5</v>
      </c>
      <c r="G35" s="22">
        <v>160.9</v>
      </c>
      <c r="H35" s="22"/>
    </row>
    <row r="36" spans="2:11" x14ac:dyDescent="0.25">
      <c r="E36" s="22" t="s">
        <v>28</v>
      </c>
      <c r="F36" s="22">
        <v>16.649999999999999</v>
      </c>
      <c r="G36" s="22">
        <v>16.09</v>
      </c>
      <c r="H36" s="22"/>
    </row>
    <row r="37" spans="2:11" x14ac:dyDescent="0.25">
      <c r="E37" s="22" t="s">
        <v>29</v>
      </c>
      <c r="F37" s="22">
        <v>10.482777777777805</v>
      </c>
      <c r="G37" s="22">
        <v>4.0565555555555068</v>
      </c>
      <c r="H37" s="22"/>
    </row>
    <row r="38" spans="2:11" x14ac:dyDescent="0.25">
      <c r="E38" s="22"/>
      <c r="F38" s="22"/>
      <c r="G38" s="22"/>
      <c r="H38" s="22"/>
    </row>
    <row r="40" spans="2:11" ht="15.75" thickBot="1" x14ac:dyDescent="0.3">
      <c r="E40" t="s">
        <v>30</v>
      </c>
    </row>
    <row r="41" spans="2:11" x14ac:dyDescent="0.25">
      <c r="E41" s="25" t="s">
        <v>31</v>
      </c>
      <c r="F41" s="25" t="s">
        <v>32</v>
      </c>
      <c r="G41" s="25" t="s">
        <v>33</v>
      </c>
      <c r="H41" s="25" t="s">
        <v>34</v>
      </c>
      <c r="I41" s="25" t="s">
        <v>35</v>
      </c>
      <c r="J41" s="25" t="s">
        <v>36</v>
      </c>
      <c r="K41" s="25" t="s">
        <v>37</v>
      </c>
    </row>
    <row r="42" spans="2:11" x14ac:dyDescent="0.25">
      <c r="E42" s="22" t="s">
        <v>38</v>
      </c>
      <c r="F42" s="22">
        <v>11.249999999999986</v>
      </c>
      <c r="G42" s="22">
        <v>1</v>
      </c>
      <c r="H42" s="22">
        <v>11.249999999999986</v>
      </c>
      <c r="I42" s="22">
        <v>1.5279616990934071</v>
      </c>
      <c r="J42" s="22">
        <v>0.23425880385027731</v>
      </c>
      <c r="K42" s="22">
        <v>4.4939984776663584</v>
      </c>
    </row>
    <row r="43" spans="2:11" x14ac:dyDescent="0.25">
      <c r="E43" s="22" t="s">
        <v>39</v>
      </c>
      <c r="F43" s="22">
        <v>1.5679999999999836</v>
      </c>
      <c r="G43" s="22">
        <v>1</v>
      </c>
      <c r="H43" s="22">
        <v>1.5679999999999836</v>
      </c>
      <c r="I43" s="22">
        <v>0.21296390614919469</v>
      </c>
      <c r="J43" s="22">
        <v>0.65066600347356873</v>
      </c>
      <c r="K43" s="22">
        <v>4.4939984776663584</v>
      </c>
    </row>
    <row r="44" spans="2:11" x14ac:dyDescent="0.25">
      <c r="E44" s="22" t="s">
        <v>40</v>
      </c>
      <c r="F44" s="22">
        <v>1.8000000000000256</v>
      </c>
      <c r="G44" s="22">
        <v>1</v>
      </c>
      <c r="H44" s="22">
        <v>1.8000000000000256</v>
      </c>
      <c r="I44" s="22">
        <v>0.24447387185494893</v>
      </c>
      <c r="J44" s="22">
        <v>0.62771328610639432</v>
      </c>
      <c r="K44" s="22">
        <v>4.4939984776663584</v>
      </c>
    </row>
    <row r="45" spans="2:11" x14ac:dyDescent="0.25">
      <c r="E45" s="22" t="s">
        <v>41</v>
      </c>
      <c r="F45" s="22">
        <v>117.80400000000003</v>
      </c>
      <c r="G45" s="22">
        <v>16</v>
      </c>
      <c r="H45" s="22">
        <v>7.3627500000000019</v>
      </c>
      <c r="I45" s="22"/>
      <c r="J45" s="22"/>
      <c r="K45" s="22"/>
    </row>
    <row r="46" spans="2:11" x14ac:dyDescent="0.25">
      <c r="E46" s="22"/>
      <c r="F46" s="22"/>
      <c r="G46" s="22"/>
      <c r="H46" s="22"/>
      <c r="I46" s="22"/>
      <c r="J46" s="22"/>
      <c r="K46" s="22"/>
    </row>
    <row r="47" spans="2:11" ht="15.75" thickBot="1" x14ac:dyDescent="0.3">
      <c r="E47" s="24" t="s">
        <v>25</v>
      </c>
      <c r="F47" s="24">
        <v>132.42200000000003</v>
      </c>
      <c r="G47" s="24">
        <v>19</v>
      </c>
      <c r="H47" s="24"/>
      <c r="I47" s="24"/>
      <c r="J47" s="24"/>
      <c r="K47" s="24"/>
    </row>
    <row r="50" spans="1:3" x14ac:dyDescent="0.25">
      <c r="A50" s="5" t="s">
        <v>9</v>
      </c>
      <c r="B50" s="5" t="s">
        <v>10</v>
      </c>
      <c r="C50" s="5" t="s">
        <v>11</v>
      </c>
    </row>
    <row r="51" spans="1:3" x14ac:dyDescent="0.25">
      <c r="A51" s="9" t="s">
        <v>8</v>
      </c>
      <c r="B51" s="3" t="s">
        <v>5</v>
      </c>
      <c r="C51" s="8">
        <v>13.846948047552221</v>
      </c>
    </row>
    <row r="52" spans="1:3" x14ac:dyDescent="0.25">
      <c r="A52" s="9" t="s">
        <v>7</v>
      </c>
      <c r="B52" s="3" t="s">
        <v>5</v>
      </c>
      <c r="C52" s="8">
        <v>15.25841979515244</v>
      </c>
    </row>
    <row r="53" spans="1:3" x14ac:dyDescent="0.25">
      <c r="A53" s="9" t="s">
        <v>8</v>
      </c>
      <c r="B53" s="3" t="s">
        <v>6</v>
      </c>
      <c r="C53" s="13">
        <v>14.491881866765807</v>
      </c>
    </row>
    <row r="54" spans="1:3" x14ac:dyDescent="0.25">
      <c r="A54" s="9" t="s">
        <v>7</v>
      </c>
      <c r="B54" s="3" t="s">
        <v>5</v>
      </c>
      <c r="C54" s="8">
        <v>14.96500451021595</v>
      </c>
    </row>
    <row r="55" spans="1:3" x14ac:dyDescent="0.25">
      <c r="A55" s="9" t="s">
        <v>8</v>
      </c>
      <c r="B55" s="3" t="s">
        <v>5</v>
      </c>
      <c r="C55" s="8">
        <v>15.591215127502144</v>
      </c>
    </row>
    <row r="56" spans="1:3" x14ac:dyDescent="0.25">
      <c r="A56" s="9" t="s">
        <v>7</v>
      </c>
      <c r="B56" s="3" t="s">
        <v>6</v>
      </c>
      <c r="C56" s="13">
        <v>14.808227835477842</v>
      </c>
    </row>
    <row r="57" spans="1:3" x14ac:dyDescent="0.25">
      <c r="A57" s="9" t="s">
        <v>7</v>
      </c>
      <c r="B57" s="3" t="s">
        <v>5</v>
      </c>
      <c r="C57" s="8">
        <v>16.147590744671014</v>
      </c>
    </row>
    <row r="58" spans="1:3" x14ac:dyDescent="0.25">
      <c r="A58" s="9" t="s">
        <v>7</v>
      </c>
      <c r="B58" s="3" t="s">
        <v>6</v>
      </c>
      <c r="C58" s="13">
        <v>13.073729883852131</v>
      </c>
    </row>
    <row r="59" spans="1:3" x14ac:dyDescent="0.25">
      <c r="A59" s="9" t="s">
        <v>8</v>
      </c>
      <c r="B59" s="3" t="s">
        <v>5</v>
      </c>
      <c r="C59" s="8">
        <v>13.413314679984202</v>
      </c>
    </row>
    <row r="60" spans="1:3" x14ac:dyDescent="0.25">
      <c r="A60" s="9" t="s">
        <v>8</v>
      </c>
      <c r="B60" s="3" t="s">
        <v>6</v>
      </c>
      <c r="C60" s="13">
        <v>10.319188643215483</v>
      </c>
    </row>
    <row r="61" spans="1:3" x14ac:dyDescent="0.25">
      <c r="A61" s="9" t="s">
        <v>7</v>
      </c>
      <c r="B61" s="3" t="s">
        <v>6</v>
      </c>
      <c r="C61" s="13">
        <v>13.729858090954302</v>
      </c>
    </row>
    <row r="62" spans="1:3" x14ac:dyDescent="0.25">
      <c r="A62" s="9" t="s">
        <v>7</v>
      </c>
      <c r="B62" s="3" t="s">
        <v>5</v>
      </c>
      <c r="C62" s="8">
        <v>17.197937356207429</v>
      </c>
    </row>
    <row r="63" spans="1:3" x14ac:dyDescent="0.25">
      <c r="A63" s="9" t="s">
        <v>8</v>
      </c>
      <c r="B63" s="3" t="s">
        <v>5</v>
      </c>
      <c r="C63" s="8">
        <v>14.359853512746838</v>
      </c>
    </row>
    <row r="64" spans="1:3" x14ac:dyDescent="0.25">
      <c r="A64" s="9" t="s">
        <v>8</v>
      </c>
      <c r="B64" s="3" t="s">
        <v>6</v>
      </c>
      <c r="C64" s="13">
        <v>13.846084255219369</v>
      </c>
    </row>
    <row r="65" spans="1:8" x14ac:dyDescent="0.25">
      <c r="A65" s="9" t="s">
        <v>8</v>
      </c>
      <c r="B65" s="3" t="s">
        <v>6</v>
      </c>
      <c r="C65" s="13">
        <v>13.073149682922486</v>
      </c>
    </row>
    <row r="66" spans="1:8" x14ac:dyDescent="0.25">
      <c r="A66" s="9" t="s">
        <v>8</v>
      </c>
      <c r="B66" s="3" t="s">
        <v>5</v>
      </c>
      <c r="C66" s="8">
        <v>14.313086579706145</v>
      </c>
    </row>
    <row r="67" spans="1:8" x14ac:dyDescent="0.25">
      <c r="A67" s="9" t="s">
        <v>7</v>
      </c>
      <c r="B67" s="3" t="s">
        <v>5</v>
      </c>
      <c r="C67" s="8">
        <v>14.34388697603392</v>
      </c>
    </row>
    <row r="68" spans="1:8" x14ac:dyDescent="0.25">
      <c r="A68" s="9" t="s">
        <v>7</v>
      </c>
      <c r="B68" s="3" t="s">
        <v>6</v>
      </c>
      <c r="C68" s="13">
        <v>13.374703154180009</v>
      </c>
    </row>
    <row r="69" spans="1:8" x14ac:dyDescent="0.25">
      <c r="A69" s="9" t="s">
        <v>8</v>
      </c>
      <c r="B69" s="3" t="s">
        <v>6</v>
      </c>
      <c r="C69" s="13">
        <v>14.684638472497863</v>
      </c>
      <c r="E69" t="s">
        <v>23</v>
      </c>
    </row>
    <row r="70" spans="1:8" x14ac:dyDescent="0.25">
      <c r="A70" s="9" t="s">
        <v>7</v>
      </c>
      <c r="B70" s="3" t="s">
        <v>6</v>
      </c>
      <c r="C70" s="13">
        <v>14.458835946180647</v>
      </c>
    </row>
    <row r="71" spans="1:8" x14ac:dyDescent="0.25">
      <c r="E71" t="s">
        <v>24</v>
      </c>
      <c r="F71" t="s">
        <v>8</v>
      </c>
      <c r="G71" t="s">
        <v>7</v>
      </c>
      <c r="H71" t="s">
        <v>25</v>
      </c>
    </row>
    <row r="72" spans="1:8" ht="15.75" thickBot="1" x14ac:dyDescent="0.3">
      <c r="E72" s="23" t="s">
        <v>5</v>
      </c>
      <c r="F72" s="23"/>
      <c r="G72" s="23"/>
      <c r="H72" s="23"/>
    </row>
    <row r="73" spans="1:8" x14ac:dyDescent="0.25">
      <c r="E73" s="22" t="s">
        <v>26</v>
      </c>
      <c r="F73" s="22">
        <v>5</v>
      </c>
      <c r="G73" s="22">
        <v>5</v>
      </c>
      <c r="H73" s="22">
        <v>10</v>
      </c>
    </row>
    <row r="74" spans="1:8" x14ac:dyDescent="0.25">
      <c r="B74" t="s">
        <v>8</v>
      </c>
      <c r="C74" t="s">
        <v>7</v>
      </c>
      <c r="E74" s="22" t="s">
        <v>27</v>
      </c>
      <c r="F74" s="22">
        <v>71.5</v>
      </c>
      <c r="G74" s="22">
        <v>77.900000000000006</v>
      </c>
      <c r="H74" s="22">
        <v>149.40000000000003</v>
      </c>
    </row>
    <row r="75" spans="1:8" x14ac:dyDescent="0.25">
      <c r="A75" s="26" t="str">
        <f>B51</f>
        <v>McRay's Burger</v>
      </c>
      <c r="B75" s="2">
        <v>13.8</v>
      </c>
      <c r="C75">
        <v>15.3</v>
      </c>
      <c r="E75" s="22" t="s">
        <v>28</v>
      </c>
      <c r="F75" s="22">
        <v>14.3</v>
      </c>
      <c r="G75" s="22">
        <v>15.580000000000002</v>
      </c>
      <c r="H75" s="22">
        <v>14.940000000000003</v>
      </c>
    </row>
    <row r="76" spans="1:8" x14ac:dyDescent="0.25">
      <c r="B76">
        <v>15.6</v>
      </c>
      <c r="C76">
        <v>15</v>
      </c>
      <c r="E76" s="22" t="s">
        <v>29</v>
      </c>
      <c r="F76" s="22">
        <v>0.68999999999999939</v>
      </c>
      <c r="G76" s="22">
        <v>1.2369999999999992</v>
      </c>
      <c r="H76" s="22">
        <v>1.3115555555555549</v>
      </c>
    </row>
    <row r="77" spans="1:8" x14ac:dyDescent="0.25">
      <c r="B77">
        <v>13.4</v>
      </c>
      <c r="C77">
        <v>16.100000000000001</v>
      </c>
      <c r="E77" s="22"/>
      <c r="F77" s="22"/>
      <c r="G77" s="22"/>
      <c r="H77" s="22"/>
    </row>
    <row r="78" spans="1:8" ht="15.75" thickBot="1" x14ac:dyDescent="0.3">
      <c r="B78">
        <v>14.4</v>
      </c>
      <c r="C78">
        <v>17.2</v>
      </c>
      <c r="E78" s="23" t="s">
        <v>6</v>
      </c>
      <c r="F78" s="23"/>
      <c r="G78" s="23"/>
      <c r="H78" s="23"/>
    </row>
    <row r="79" spans="1:8" x14ac:dyDescent="0.25">
      <c r="B79">
        <v>14.3</v>
      </c>
      <c r="C79">
        <v>14.3</v>
      </c>
      <c r="E79" s="22" t="s">
        <v>26</v>
      </c>
      <c r="F79" s="22">
        <v>5</v>
      </c>
      <c r="G79" s="22">
        <v>5</v>
      </c>
      <c r="H79" s="22">
        <v>10</v>
      </c>
    </row>
    <row r="80" spans="1:8" x14ac:dyDescent="0.25">
      <c r="A80" t="s">
        <v>6</v>
      </c>
      <c r="B80">
        <v>14.5</v>
      </c>
      <c r="C80">
        <v>14.8</v>
      </c>
      <c r="E80" s="22" t="s">
        <v>27</v>
      </c>
      <c r="F80" s="22">
        <v>66.400000000000006</v>
      </c>
      <c r="G80" s="22">
        <v>69.5</v>
      </c>
      <c r="H80" s="22">
        <v>135.9</v>
      </c>
    </row>
    <row r="81" spans="2:11" x14ac:dyDescent="0.25">
      <c r="B81">
        <v>10.3</v>
      </c>
      <c r="C81">
        <v>13.1</v>
      </c>
      <c r="E81" s="22" t="s">
        <v>28</v>
      </c>
      <c r="F81" s="22">
        <v>13.280000000000001</v>
      </c>
      <c r="G81" s="22">
        <v>13.9</v>
      </c>
      <c r="H81" s="22">
        <v>13.59</v>
      </c>
    </row>
    <row r="82" spans="2:11" x14ac:dyDescent="0.25">
      <c r="B82">
        <v>13.8</v>
      </c>
      <c r="C82">
        <v>13.7</v>
      </c>
      <c r="E82" s="22" t="s">
        <v>29</v>
      </c>
      <c r="F82" s="22">
        <v>3.1719999999999686</v>
      </c>
      <c r="G82" s="22">
        <v>0.52500000000000047</v>
      </c>
      <c r="H82" s="22">
        <v>1.7498888888888884</v>
      </c>
    </row>
    <row r="83" spans="2:11" x14ac:dyDescent="0.25">
      <c r="B83">
        <v>13.1</v>
      </c>
      <c r="C83">
        <v>13.4</v>
      </c>
      <c r="E83" s="22"/>
      <c r="F83" s="22"/>
      <c r="G83" s="22"/>
      <c r="H83" s="22"/>
    </row>
    <row r="84" spans="2:11" ht="15.75" thickBot="1" x14ac:dyDescent="0.3">
      <c r="B84">
        <v>14.7</v>
      </c>
      <c r="C84">
        <v>14.5</v>
      </c>
      <c r="E84" s="23" t="s">
        <v>25</v>
      </c>
      <c r="F84" s="23"/>
      <c r="G84" s="23"/>
      <c r="H84" s="23"/>
    </row>
    <row r="85" spans="2:11" x14ac:dyDescent="0.25">
      <c r="E85" s="22" t="s">
        <v>26</v>
      </c>
      <c r="F85" s="22">
        <v>10</v>
      </c>
      <c r="G85" s="22">
        <v>10</v>
      </c>
      <c r="H85" s="22"/>
    </row>
    <row r="86" spans="2:11" x14ac:dyDescent="0.25">
      <c r="E86" s="22" t="s">
        <v>27</v>
      </c>
      <c r="F86" s="22">
        <v>137.9</v>
      </c>
      <c r="G86" s="22">
        <v>147.4</v>
      </c>
      <c r="H86" s="22"/>
    </row>
    <row r="87" spans="2:11" x14ac:dyDescent="0.25">
      <c r="E87" s="22" t="s">
        <v>28</v>
      </c>
      <c r="F87" s="22">
        <v>13.789999999999997</v>
      </c>
      <c r="G87" s="22">
        <v>14.74</v>
      </c>
      <c r="H87" s="22"/>
    </row>
    <row r="88" spans="2:11" x14ac:dyDescent="0.25">
      <c r="E88" s="22" t="s">
        <v>29</v>
      </c>
      <c r="F88" s="22">
        <v>2.0054444444444437</v>
      </c>
      <c r="G88" s="22">
        <v>1.5671111111111116</v>
      </c>
      <c r="H88" s="22"/>
    </row>
    <row r="89" spans="2:11" x14ac:dyDescent="0.25">
      <c r="E89" s="22"/>
      <c r="F89" s="22"/>
      <c r="G89" s="22"/>
      <c r="H89" s="22"/>
    </row>
    <row r="91" spans="2:11" ht="15.75" thickBot="1" x14ac:dyDescent="0.3">
      <c r="E91" t="s">
        <v>30</v>
      </c>
    </row>
    <row r="92" spans="2:11" x14ac:dyDescent="0.25">
      <c r="E92" s="25" t="s">
        <v>31</v>
      </c>
      <c r="F92" s="25" t="s">
        <v>32</v>
      </c>
      <c r="G92" s="25" t="s">
        <v>33</v>
      </c>
      <c r="H92" s="25" t="s">
        <v>34</v>
      </c>
      <c r="I92" s="25" t="s">
        <v>35</v>
      </c>
      <c r="J92" s="25" t="s">
        <v>36</v>
      </c>
      <c r="K92" s="25" t="s">
        <v>37</v>
      </c>
    </row>
    <row r="93" spans="2:11" x14ac:dyDescent="0.25">
      <c r="E93" s="22" t="s">
        <v>38</v>
      </c>
      <c r="F93" s="22">
        <v>9.1125000000000043</v>
      </c>
      <c r="G93" s="22">
        <v>1</v>
      </c>
      <c r="H93" s="22">
        <v>9.1125000000000043</v>
      </c>
      <c r="I93" s="22">
        <v>6.4811522048364205</v>
      </c>
      <c r="J93" s="22">
        <v>2.1585272825912067E-2</v>
      </c>
      <c r="K93" s="22">
        <v>4.4939984776663584</v>
      </c>
    </row>
    <row r="94" spans="2:11" x14ac:dyDescent="0.25">
      <c r="E94" s="22" t="s">
        <v>39</v>
      </c>
      <c r="F94" s="22">
        <v>4.5124999999999957</v>
      </c>
      <c r="G94" s="22">
        <v>1</v>
      </c>
      <c r="H94" s="22">
        <v>4.5124999999999957</v>
      </c>
      <c r="I94" s="22">
        <v>3.2094594594594574</v>
      </c>
      <c r="J94" s="22">
        <v>9.2145963401525061E-2</v>
      </c>
      <c r="K94" s="22">
        <v>4.4939984776663584</v>
      </c>
    </row>
    <row r="95" spans="2:11" x14ac:dyDescent="0.25">
      <c r="E95" s="22" t="s">
        <v>40</v>
      </c>
      <c r="F95" s="22">
        <v>0.54450000000000287</v>
      </c>
      <c r="G95" s="22">
        <v>1</v>
      </c>
      <c r="H95" s="22">
        <v>0.54450000000000287</v>
      </c>
      <c r="I95" s="22">
        <v>0.38726884779516579</v>
      </c>
      <c r="J95" s="22">
        <v>0.54250618619338797</v>
      </c>
      <c r="K95" s="22">
        <v>4.4939984776663584</v>
      </c>
    </row>
    <row r="96" spans="2:11" x14ac:dyDescent="0.25">
      <c r="E96" s="22" t="s">
        <v>41</v>
      </c>
      <c r="F96" s="22">
        <v>22.495999999999992</v>
      </c>
      <c r="G96" s="22">
        <v>16</v>
      </c>
      <c r="H96" s="22">
        <v>1.4059999999999995</v>
      </c>
      <c r="I96" s="22"/>
      <c r="J96" s="22"/>
      <c r="K96" s="22"/>
    </row>
    <row r="97" spans="1:11" x14ac:dyDescent="0.25">
      <c r="E97" s="22"/>
      <c r="F97" s="22"/>
      <c r="G97" s="22"/>
      <c r="H97" s="22"/>
      <c r="I97" s="22"/>
      <c r="J97" s="22"/>
      <c r="K97" s="22"/>
    </row>
    <row r="98" spans="1:11" ht="15.75" thickBot="1" x14ac:dyDescent="0.3">
      <c r="E98" s="24" t="s">
        <v>25</v>
      </c>
      <c r="F98" s="24">
        <v>36.665499999999994</v>
      </c>
      <c r="G98" s="24">
        <v>19</v>
      </c>
      <c r="H98" s="24"/>
      <c r="I98" s="24"/>
      <c r="J98" s="24"/>
      <c r="K98" s="24"/>
    </row>
    <row r="100" spans="1:11" x14ac:dyDescent="0.25">
      <c r="A100" s="5" t="s">
        <v>9</v>
      </c>
      <c r="B100" s="5" t="s">
        <v>10</v>
      </c>
      <c r="C100" s="5" t="s">
        <v>11</v>
      </c>
    </row>
    <row r="101" spans="1:11" x14ac:dyDescent="0.25">
      <c r="A101" s="9" t="s">
        <v>8</v>
      </c>
      <c r="B101" s="3" t="s">
        <v>5</v>
      </c>
      <c r="C101" s="13">
        <v>13.614613134245708</v>
      </c>
    </row>
    <row r="102" spans="1:11" x14ac:dyDescent="0.25">
      <c r="A102" s="9" t="s">
        <v>7</v>
      </c>
      <c r="B102" s="3" t="s">
        <v>5</v>
      </c>
      <c r="C102" s="13">
        <v>17.341613467984949</v>
      </c>
    </row>
    <row r="103" spans="1:11" x14ac:dyDescent="0.25">
      <c r="A103" s="9" t="s">
        <v>8</v>
      </c>
      <c r="B103" s="3" t="s">
        <v>6</v>
      </c>
      <c r="C103" s="13">
        <v>11.572048620986898</v>
      </c>
    </row>
    <row r="104" spans="1:11" x14ac:dyDescent="0.25">
      <c r="A104" s="9" t="s">
        <v>7</v>
      </c>
      <c r="B104" s="3" t="s">
        <v>5</v>
      </c>
      <c r="C104" s="13">
        <v>14.89193422534764</v>
      </c>
    </row>
    <row r="105" spans="1:11" x14ac:dyDescent="0.25">
      <c r="A105" s="9" t="s">
        <v>8</v>
      </c>
      <c r="B105" s="3" t="s">
        <v>5</v>
      </c>
      <c r="C105" s="13">
        <v>14.163473276376143</v>
      </c>
    </row>
    <row r="106" spans="1:11" x14ac:dyDescent="0.25">
      <c r="A106" s="9" t="s">
        <v>7</v>
      </c>
      <c r="B106" s="3" t="s">
        <v>6</v>
      </c>
      <c r="C106" s="13">
        <v>19.091524199927932</v>
      </c>
    </row>
    <row r="107" spans="1:11" x14ac:dyDescent="0.25">
      <c r="A107" s="9" t="s">
        <v>7</v>
      </c>
      <c r="B107" s="3" t="s">
        <v>5</v>
      </c>
      <c r="C107" s="13">
        <v>18.233140986193234</v>
      </c>
    </row>
    <row r="108" spans="1:11" x14ac:dyDescent="0.25">
      <c r="A108" s="9" t="s">
        <v>7</v>
      </c>
      <c r="B108" s="3" t="s">
        <v>6</v>
      </c>
      <c r="C108" s="13">
        <v>14.866572874810009</v>
      </c>
    </row>
    <row r="109" spans="1:11" x14ac:dyDescent="0.25">
      <c r="A109" s="9" t="s">
        <v>8</v>
      </c>
      <c r="B109" s="3" t="s">
        <v>5</v>
      </c>
      <c r="C109" s="13">
        <v>10.639074256742733</v>
      </c>
    </row>
    <row r="110" spans="1:11" x14ac:dyDescent="0.25">
      <c r="A110" s="9" t="s">
        <v>8</v>
      </c>
      <c r="B110" s="3" t="s">
        <v>6</v>
      </c>
      <c r="C110" s="13">
        <v>13.791230744758616</v>
      </c>
    </row>
    <row r="111" spans="1:11" x14ac:dyDescent="0.25">
      <c r="A111" s="9" t="s">
        <v>7</v>
      </c>
      <c r="B111" s="3" t="s">
        <v>6</v>
      </c>
      <c r="C111" s="13">
        <v>16.807063639953142</v>
      </c>
    </row>
    <row r="112" spans="1:11" x14ac:dyDescent="0.25">
      <c r="A112" s="9" t="s">
        <v>7</v>
      </c>
      <c r="B112" s="3" t="s">
        <v>5</v>
      </c>
      <c r="C112" s="13">
        <v>13.092890760916054</v>
      </c>
    </row>
    <row r="113" spans="1:8" x14ac:dyDescent="0.25">
      <c r="A113" s="9" t="s">
        <v>8</v>
      </c>
      <c r="B113" s="3" t="s">
        <v>5</v>
      </c>
      <c r="C113" s="13">
        <v>10.113867090127483</v>
      </c>
    </row>
    <row r="114" spans="1:8" x14ac:dyDescent="0.25">
      <c r="A114" s="9" t="s">
        <v>8</v>
      </c>
      <c r="B114" s="3" t="s">
        <v>6</v>
      </c>
      <c r="C114" s="13">
        <v>11.456895694340787</v>
      </c>
    </row>
    <row r="115" spans="1:8" x14ac:dyDescent="0.25">
      <c r="A115" s="9" t="s">
        <v>8</v>
      </c>
      <c r="B115" s="3" t="s">
        <v>6</v>
      </c>
      <c r="C115" s="13">
        <v>12.141825384607005</v>
      </c>
    </row>
    <row r="116" spans="1:8" x14ac:dyDescent="0.25">
      <c r="A116" s="9" t="s">
        <v>8</v>
      </c>
      <c r="B116" s="3" t="s">
        <v>5</v>
      </c>
      <c r="C116" s="13">
        <v>13.119534337446703</v>
      </c>
    </row>
    <row r="117" spans="1:8" x14ac:dyDescent="0.25">
      <c r="A117" s="9" t="s">
        <v>7</v>
      </c>
      <c r="B117" s="3" t="s">
        <v>5</v>
      </c>
      <c r="C117" s="13">
        <v>15.270411073093339</v>
      </c>
    </row>
    <row r="118" spans="1:8" x14ac:dyDescent="0.25">
      <c r="A118" s="9" t="s">
        <v>7</v>
      </c>
      <c r="B118" s="3" t="s">
        <v>6</v>
      </c>
      <c r="C118" s="13">
        <v>17.772968143192536</v>
      </c>
    </row>
    <row r="119" spans="1:8" x14ac:dyDescent="0.25">
      <c r="A119" s="9" t="s">
        <v>8</v>
      </c>
      <c r="B119" s="3" t="s">
        <v>6</v>
      </c>
      <c r="C119" s="13">
        <v>13.067304893263993</v>
      </c>
    </row>
    <row r="120" spans="1:8" x14ac:dyDescent="0.25">
      <c r="A120" s="9" t="s">
        <v>7</v>
      </c>
      <c r="B120" s="3" t="s">
        <v>6</v>
      </c>
      <c r="C120" s="13">
        <v>11.760810396707223</v>
      </c>
    </row>
    <row r="122" spans="1:8" x14ac:dyDescent="0.25">
      <c r="E122" t="s">
        <v>23</v>
      </c>
    </row>
    <row r="123" spans="1:8" x14ac:dyDescent="0.25">
      <c r="B123" t="s">
        <v>8</v>
      </c>
      <c r="C123" t="s">
        <v>7</v>
      </c>
    </row>
    <row r="124" spans="1:8" x14ac:dyDescent="0.25">
      <c r="A124" s="3" t="s">
        <v>5</v>
      </c>
      <c r="B124">
        <v>13.6</v>
      </c>
      <c r="C124">
        <v>17.3</v>
      </c>
      <c r="E124" t="s">
        <v>24</v>
      </c>
      <c r="F124" t="s">
        <v>8</v>
      </c>
      <c r="G124" t="s">
        <v>7</v>
      </c>
      <c r="H124" t="s">
        <v>25</v>
      </c>
    </row>
    <row r="125" spans="1:8" ht="15.75" thickBot="1" x14ac:dyDescent="0.3">
      <c r="B125">
        <v>14.2</v>
      </c>
      <c r="C125">
        <v>14.9</v>
      </c>
      <c r="E125" s="23" t="s">
        <v>5</v>
      </c>
      <c r="F125" s="23"/>
      <c r="G125" s="23"/>
      <c r="H125" s="23"/>
    </row>
    <row r="126" spans="1:8" x14ac:dyDescent="0.25">
      <c r="B126">
        <v>10.6</v>
      </c>
      <c r="C126">
        <v>18.2</v>
      </c>
      <c r="E126" s="22" t="s">
        <v>26</v>
      </c>
      <c r="F126" s="22">
        <v>5</v>
      </c>
      <c r="G126" s="22">
        <v>5</v>
      </c>
      <c r="H126" s="22">
        <v>10</v>
      </c>
    </row>
    <row r="127" spans="1:8" x14ac:dyDescent="0.25">
      <c r="B127">
        <v>10.1</v>
      </c>
      <c r="C127">
        <v>13.1</v>
      </c>
      <c r="E127" s="22" t="s">
        <v>27</v>
      </c>
      <c r="F127" s="22">
        <v>61.6</v>
      </c>
      <c r="G127" s="22">
        <v>78.800000000000011</v>
      </c>
      <c r="H127" s="22">
        <v>140.39999999999998</v>
      </c>
    </row>
    <row r="128" spans="1:8" x14ac:dyDescent="0.25">
      <c r="B128">
        <v>13.1</v>
      </c>
      <c r="C128">
        <v>15.3</v>
      </c>
      <c r="E128" s="22" t="s">
        <v>28</v>
      </c>
      <c r="F128" s="22">
        <v>12.32</v>
      </c>
      <c r="G128" s="22">
        <v>15.760000000000002</v>
      </c>
      <c r="H128" s="22">
        <v>14.039999999999997</v>
      </c>
    </row>
    <row r="129" spans="1:8" x14ac:dyDescent="0.25">
      <c r="A129" t="s">
        <v>6</v>
      </c>
      <c r="B129">
        <v>11.6</v>
      </c>
      <c r="C129">
        <v>19.100000000000001</v>
      </c>
      <c r="E129" s="22" t="s">
        <v>29</v>
      </c>
      <c r="F129" s="22">
        <v>3.4170000000000016</v>
      </c>
      <c r="G129" s="22">
        <v>4.0879999999998518</v>
      </c>
      <c r="H129" s="22">
        <v>6.6226666666667215</v>
      </c>
    </row>
    <row r="130" spans="1:8" x14ac:dyDescent="0.25">
      <c r="B130">
        <v>13.8</v>
      </c>
      <c r="C130">
        <v>14.9</v>
      </c>
      <c r="E130" s="22"/>
      <c r="F130" s="22"/>
      <c r="G130" s="22"/>
      <c r="H130" s="22"/>
    </row>
    <row r="131" spans="1:8" ht="15.75" thickBot="1" x14ac:dyDescent="0.3">
      <c r="B131">
        <v>11.5</v>
      </c>
      <c r="C131">
        <v>16.8</v>
      </c>
      <c r="E131" s="23" t="s">
        <v>6</v>
      </c>
      <c r="F131" s="23"/>
      <c r="G131" s="23"/>
      <c r="H131" s="23"/>
    </row>
    <row r="132" spans="1:8" x14ac:dyDescent="0.25">
      <c r="B132">
        <v>12.1</v>
      </c>
      <c r="C132">
        <v>17.8</v>
      </c>
      <c r="E132" s="22" t="s">
        <v>26</v>
      </c>
      <c r="F132" s="22">
        <v>5</v>
      </c>
      <c r="G132" s="22">
        <v>5</v>
      </c>
      <c r="H132" s="22">
        <v>10</v>
      </c>
    </row>
    <row r="133" spans="1:8" x14ac:dyDescent="0.25">
      <c r="B133">
        <v>13.1</v>
      </c>
      <c r="C133">
        <v>11.8</v>
      </c>
      <c r="E133" s="22" t="s">
        <v>27</v>
      </c>
      <c r="F133" s="22">
        <v>62.1</v>
      </c>
      <c r="G133" s="22">
        <v>80.399999999999991</v>
      </c>
      <c r="H133" s="22">
        <v>142.5</v>
      </c>
    </row>
    <row r="134" spans="1:8" x14ac:dyDescent="0.25">
      <c r="E134" s="22" t="s">
        <v>28</v>
      </c>
      <c r="F134" s="22">
        <v>12.42</v>
      </c>
      <c r="G134" s="22">
        <v>16.079999999999998</v>
      </c>
      <c r="H134" s="22">
        <v>14.25</v>
      </c>
    </row>
    <row r="135" spans="1:8" x14ac:dyDescent="0.25">
      <c r="E135" s="22" t="s">
        <v>29</v>
      </c>
      <c r="F135" s="22">
        <v>0.99700000000000055</v>
      </c>
      <c r="G135" s="22">
        <v>8.077000000000055</v>
      </c>
      <c r="H135" s="22">
        <v>7.7538888888889232</v>
      </c>
    </row>
    <row r="136" spans="1:8" x14ac:dyDescent="0.25">
      <c r="E136" s="22"/>
      <c r="F136" s="22"/>
      <c r="G136" s="22"/>
      <c r="H136" s="22"/>
    </row>
    <row r="137" spans="1:8" ht="15.75" thickBot="1" x14ac:dyDescent="0.3">
      <c r="E137" s="23" t="s">
        <v>25</v>
      </c>
      <c r="F137" s="23"/>
      <c r="G137" s="23"/>
      <c r="H137" s="23"/>
    </row>
    <row r="138" spans="1:8" x14ac:dyDescent="0.25">
      <c r="E138" s="22" t="s">
        <v>26</v>
      </c>
      <c r="F138" s="22">
        <v>10</v>
      </c>
      <c r="G138" s="22">
        <v>10</v>
      </c>
      <c r="H138" s="22"/>
    </row>
    <row r="139" spans="1:8" x14ac:dyDescent="0.25">
      <c r="E139" s="22" t="s">
        <v>27</v>
      </c>
      <c r="F139" s="22">
        <v>123.7</v>
      </c>
      <c r="G139" s="22">
        <v>159.19999999999999</v>
      </c>
      <c r="H139" s="22"/>
    </row>
    <row r="140" spans="1:8" x14ac:dyDescent="0.25">
      <c r="E140" s="22" t="s">
        <v>28</v>
      </c>
      <c r="F140" s="22">
        <v>12.37</v>
      </c>
      <c r="G140" s="22">
        <v>15.920000000000005</v>
      </c>
      <c r="H140" s="22"/>
    </row>
    <row r="141" spans="1:8" x14ac:dyDescent="0.25">
      <c r="E141" s="22" t="s">
        <v>29</v>
      </c>
      <c r="F141" s="22">
        <v>1.9645555555556105</v>
      </c>
      <c r="G141" s="22">
        <v>5.4351111111109782</v>
      </c>
      <c r="H141" s="22"/>
    </row>
    <row r="142" spans="1:8" x14ac:dyDescent="0.25">
      <c r="E142" s="22"/>
      <c r="F142" s="22"/>
      <c r="G142" s="22"/>
      <c r="H142" s="22"/>
    </row>
    <row r="144" spans="1:8" ht="15.75" thickBot="1" x14ac:dyDescent="0.3">
      <c r="E144" t="s">
        <v>30</v>
      </c>
    </row>
    <row r="145" spans="5:11" x14ac:dyDescent="0.25">
      <c r="E145" s="25" t="s">
        <v>31</v>
      </c>
      <c r="F145" s="25" t="s">
        <v>32</v>
      </c>
      <c r="G145" s="25" t="s">
        <v>33</v>
      </c>
      <c r="H145" s="25" t="s">
        <v>34</v>
      </c>
      <c r="I145" s="25" t="s">
        <v>35</v>
      </c>
      <c r="J145" s="25" t="s">
        <v>36</v>
      </c>
      <c r="K145" s="25" t="s">
        <v>37</v>
      </c>
    </row>
    <row r="146" spans="5:11" x14ac:dyDescent="0.25">
      <c r="E146" s="22" t="s">
        <v>38</v>
      </c>
      <c r="F146" s="22">
        <v>0.22049999999998704</v>
      </c>
      <c r="G146" s="22">
        <v>1</v>
      </c>
      <c r="H146" s="22">
        <v>0.22049999999998704</v>
      </c>
      <c r="I146" s="22">
        <v>5.3199831111644134E-2</v>
      </c>
      <c r="J146" s="22">
        <v>0.82050938215969105</v>
      </c>
      <c r="K146" s="22">
        <v>4.4939984776663584</v>
      </c>
    </row>
    <row r="147" spans="5:11" x14ac:dyDescent="0.25">
      <c r="E147" s="22" t="s">
        <v>39</v>
      </c>
      <c r="F147" s="22">
        <v>63.012500000000017</v>
      </c>
      <c r="G147" s="22">
        <v>1</v>
      </c>
      <c r="H147" s="22">
        <v>63.012500000000017</v>
      </c>
      <c r="I147" s="22">
        <v>15.20296760962664</v>
      </c>
      <c r="J147" s="22">
        <v>1.2761940602949041E-3</v>
      </c>
      <c r="K147" s="22">
        <v>4.4939984776663584</v>
      </c>
    </row>
    <row r="148" spans="5:11" x14ac:dyDescent="0.25">
      <c r="E148" s="22" t="s">
        <v>40</v>
      </c>
      <c r="F148" s="22">
        <v>6.0500000000018872E-2</v>
      </c>
      <c r="G148" s="22">
        <v>1</v>
      </c>
      <c r="H148" s="22">
        <v>6.0500000000018872E-2</v>
      </c>
      <c r="I148" s="22">
        <v>1.4596779057848813E-2</v>
      </c>
      <c r="J148" s="22">
        <v>0.90534010755928462</v>
      </c>
      <c r="K148" s="22">
        <v>4.4939984776663584</v>
      </c>
    </row>
    <row r="149" spans="5:11" x14ac:dyDescent="0.25">
      <c r="E149" s="22" t="s">
        <v>41</v>
      </c>
      <c r="F149" s="22">
        <v>66.316000000000003</v>
      </c>
      <c r="G149" s="22">
        <v>16</v>
      </c>
      <c r="H149" s="22">
        <v>4.1447500000000002</v>
      </c>
      <c r="I149" s="22"/>
      <c r="J149" s="22"/>
      <c r="K149" s="22"/>
    </row>
    <row r="150" spans="5:11" x14ac:dyDescent="0.25">
      <c r="E150" s="22"/>
      <c r="F150" s="22"/>
      <c r="G150" s="22"/>
      <c r="H150" s="22"/>
      <c r="I150" s="22"/>
      <c r="J150" s="22"/>
      <c r="K150" s="22"/>
    </row>
    <row r="151" spans="5:11" ht="15.75" thickBot="1" x14ac:dyDescent="0.3">
      <c r="E151" s="24" t="s">
        <v>25</v>
      </c>
      <c r="F151" s="24">
        <v>129.60950000000003</v>
      </c>
      <c r="G151" s="24">
        <v>19</v>
      </c>
      <c r="H151" s="24"/>
      <c r="I151" s="24"/>
      <c r="J151" s="24"/>
      <c r="K151" s="24"/>
    </row>
  </sheetData>
  <autoFilter ref="A100:C1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zoomScaleNormal="100" workbookViewId="0">
      <selection activeCell="B7" sqref="B7:B11"/>
    </sheetView>
  </sheetViews>
  <sheetFormatPr defaultRowHeight="15" x14ac:dyDescent="0.25"/>
  <cols>
    <col min="1" max="3" width="18.28515625" customWidth="1"/>
    <col min="5" max="8" width="18.5703125" customWidth="1"/>
    <col min="9" max="9" width="15" customWidth="1"/>
    <col min="10" max="12" width="15.28515625" customWidth="1"/>
  </cols>
  <sheetData>
    <row r="1" spans="1:12" x14ac:dyDescent="0.25">
      <c r="B1" t="s">
        <v>8</v>
      </c>
      <c r="C1" t="s">
        <v>7</v>
      </c>
    </row>
    <row r="2" spans="1:12" x14ac:dyDescent="0.25">
      <c r="A2" s="3" t="s">
        <v>5</v>
      </c>
      <c r="B2" s="32">
        <v>23.567593418557227</v>
      </c>
      <c r="C2" s="32">
        <v>15.566525181150055</v>
      </c>
      <c r="F2" s="30" t="s">
        <v>44</v>
      </c>
      <c r="G2" s="30"/>
    </row>
    <row r="3" spans="1:12" x14ac:dyDescent="0.25">
      <c r="B3" s="32">
        <v>14.740807881126416</v>
      </c>
      <c r="C3" s="32">
        <v>16.102284985500177</v>
      </c>
      <c r="F3" t="s">
        <v>7</v>
      </c>
      <c r="G3" t="s">
        <v>8</v>
      </c>
    </row>
    <row r="4" spans="1:12" x14ac:dyDescent="0.25">
      <c r="B4" s="32">
        <v>18.581663393428496</v>
      </c>
      <c r="C4" s="32">
        <v>19.514718259012533</v>
      </c>
      <c r="E4" s="3" t="s">
        <v>5</v>
      </c>
      <c r="F4" s="26">
        <f>AVERAGE(C2:C6)</f>
        <v>16.537650017789325</v>
      </c>
      <c r="G4" s="26">
        <f>AVERAGE(B2:B6)</f>
        <v>17.69049997576472</v>
      </c>
      <c r="H4" s="26">
        <f>AVERAGE(F4:G4)</f>
        <v>17.11407499677702</v>
      </c>
    </row>
    <row r="5" spans="1:12" x14ac:dyDescent="0.25">
      <c r="B5" s="32">
        <v>19.175979674255917</v>
      </c>
      <c r="C5" s="32">
        <v>13.743881907430657</v>
      </c>
      <c r="E5" t="s">
        <v>6</v>
      </c>
      <c r="F5" s="26">
        <f>AVERAGE(C7:C11)</f>
        <v>15.644903128010077</v>
      </c>
      <c r="G5" s="26">
        <f>AVERAGE(B7:B11)</f>
        <v>15.594248727464901</v>
      </c>
      <c r="H5" s="26">
        <f>AVERAGE(F5:G5)</f>
        <v>15.61957592773749</v>
      </c>
    </row>
    <row r="6" spans="1:12" x14ac:dyDescent="0.25">
      <c r="B6" s="32">
        <v>12.386455511455553</v>
      </c>
      <c r="C6" s="32">
        <v>17.760839755853205</v>
      </c>
      <c r="F6" s="26">
        <f>AVERAGE(F4:F5)</f>
        <v>16.091276572899702</v>
      </c>
      <c r="G6" s="26">
        <f>AVERAGE(G4:G5)</f>
        <v>16.642374351614812</v>
      </c>
      <c r="H6" s="29">
        <f>AVERAGE(H4:H5)</f>
        <v>16.366825462257253</v>
      </c>
    </row>
    <row r="7" spans="1:12" x14ac:dyDescent="0.25">
      <c r="A7" t="s">
        <v>6</v>
      </c>
      <c r="B7" s="32">
        <v>13.974823666194258</v>
      </c>
      <c r="C7" s="32">
        <v>14.646038859357802</v>
      </c>
    </row>
    <row r="8" spans="1:12" x14ac:dyDescent="0.25">
      <c r="B8" s="32">
        <v>15.300337886361181</v>
      </c>
      <c r="C8" s="32">
        <v>18.55175278090266</v>
      </c>
    </row>
    <row r="9" spans="1:12" x14ac:dyDescent="0.25">
      <c r="B9" s="32">
        <v>17.676082322631892</v>
      </c>
      <c r="C9" s="32">
        <v>14.373877652611991</v>
      </c>
      <c r="F9" t="s">
        <v>5</v>
      </c>
      <c r="J9" t="s">
        <v>6</v>
      </c>
    </row>
    <row r="10" spans="1:12" x14ac:dyDescent="0.25">
      <c r="B10" s="32">
        <v>16.329299715825144</v>
      </c>
      <c r="C10" s="32">
        <v>14.042195939765739</v>
      </c>
      <c r="F10" t="s">
        <v>45</v>
      </c>
      <c r="G10" t="s">
        <v>46</v>
      </c>
      <c r="J10" t="s">
        <v>45</v>
      </c>
      <c r="K10" t="s">
        <v>46</v>
      </c>
    </row>
    <row r="11" spans="1:12" x14ac:dyDescent="0.25">
      <c r="B11" s="32">
        <v>14.690700046312031</v>
      </c>
      <c r="C11" s="32">
        <v>16.610650407412187</v>
      </c>
      <c r="F11" s="26">
        <f>$H$4</f>
        <v>17.11407499677702</v>
      </c>
      <c r="G11">
        <f>$H$6</f>
        <v>16.366825462257253</v>
      </c>
      <c r="H11">
        <f>(F11-G11)^2</f>
        <v>0.55838186684000868</v>
      </c>
      <c r="J11" s="26">
        <f>$H$5</f>
        <v>15.61957592773749</v>
      </c>
      <c r="K11">
        <f>$H$6</f>
        <v>16.366825462257253</v>
      </c>
      <c r="L11">
        <f>(J11-K11)^2</f>
        <v>0.55838186684000335</v>
      </c>
    </row>
    <row r="12" spans="1:12" x14ac:dyDescent="0.25">
      <c r="F12" s="26">
        <f t="shared" ref="F12:F20" si="0">$H$4</f>
        <v>17.11407499677702</v>
      </c>
      <c r="G12">
        <f t="shared" ref="G12:G20" si="1">$H$6</f>
        <v>16.366825462257253</v>
      </c>
      <c r="H12">
        <f t="shared" ref="H12:H20" si="2">(G12-F12)^2</f>
        <v>0.55838186684000868</v>
      </c>
      <c r="J12" s="26">
        <f t="shared" ref="J12:J20" si="3">$H$5</f>
        <v>15.61957592773749</v>
      </c>
      <c r="K12">
        <f t="shared" ref="K12:K20" si="4">$H$6</f>
        <v>16.366825462257253</v>
      </c>
      <c r="L12">
        <f t="shared" ref="L12:L20" si="5">(J12-K12)^2</f>
        <v>0.55838186684000335</v>
      </c>
    </row>
    <row r="13" spans="1:12" x14ac:dyDescent="0.25">
      <c r="F13" s="26">
        <f t="shared" si="0"/>
        <v>17.11407499677702</v>
      </c>
      <c r="G13">
        <f t="shared" si="1"/>
        <v>16.366825462257253</v>
      </c>
      <c r="H13">
        <f t="shared" si="2"/>
        <v>0.55838186684000868</v>
      </c>
      <c r="J13" s="26">
        <f t="shared" si="3"/>
        <v>15.61957592773749</v>
      </c>
      <c r="K13">
        <f t="shared" si="4"/>
        <v>16.366825462257253</v>
      </c>
      <c r="L13">
        <f t="shared" si="5"/>
        <v>0.55838186684000335</v>
      </c>
    </row>
    <row r="14" spans="1:12" x14ac:dyDescent="0.25">
      <c r="F14" s="26">
        <f t="shared" si="0"/>
        <v>17.11407499677702</v>
      </c>
      <c r="G14">
        <f t="shared" si="1"/>
        <v>16.366825462257253</v>
      </c>
      <c r="H14">
        <f t="shared" si="2"/>
        <v>0.55838186684000868</v>
      </c>
      <c r="J14" s="26">
        <f t="shared" si="3"/>
        <v>15.61957592773749</v>
      </c>
      <c r="K14">
        <f t="shared" si="4"/>
        <v>16.366825462257253</v>
      </c>
      <c r="L14">
        <f t="shared" si="5"/>
        <v>0.55838186684000335</v>
      </c>
    </row>
    <row r="15" spans="1:12" x14ac:dyDescent="0.25">
      <c r="F15" s="26">
        <f t="shared" si="0"/>
        <v>17.11407499677702</v>
      </c>
      <c r="G15">
        <f t="shared" si="1"/>
        <v>16.366825462257253</v>
      </c>
      <c r="H15">
        <f t="shared" si="2"/>
        <v>0.55838186684000868</v>
      </c>
      <c r="J15" s="26">
        <f t="shared" si="3"/>
        <v>15.61957592773749</v>
      </c>
      <c r="K15">
        <f t="shared" si="4"/>
        <v>16.366825462257253</v>
      </c>
      <c r="L15">
        <f t="shared" si="5"/>
        <v>0.55838186684000335</v>
      </c>
    </row>
    <row r="16" spans="1:12" x14ac:dyDescent="0.25">
      <c r="F16" s="26">
        <f t="shared" si="0"/>
        <v>17.11407499677702</v>
      </c>
      <c r="G16">
        <f t="shared" si="1"/>
        <v>16.366825462257253</v>
      </c>
      <c r="H16">
        <f t="shared" si="2"/>
        <v>0.55838186684000868</v>
      </c>
      <c r="J16" s="26">
        <f t="shared" si="3"/>
        <v>15.61957592773749</v>
      </c>
      <c r="K16">
        <f t="shared" si="4"/>
        <v>16.366825462257253</v>
      </c>
      <c r="L16">
        <f t="shared" si="5"/>
        <v>0.55838186684000335</v>
      </c>
    </row>
    <row r="17" spans="6:12" x14ac:dyDescent="0.25">
      <c r="F17" s="26">
        <f t="shared" si="0"/>
        <v>17.11407499677702</v>
      </c>
      <c r="G17">
        <f t="shared" si="1"/>
        <v>16.366825462257253</v>
      </c>
      <c r="H17">
        <f t="shared" si="2"/>
        <v>0.55838186684000868</v>
      </c>
      <c r="J17" s="26">
        <f t="shared" si="3"/>
        <v>15.61957592773749</v>
      </c>
      <c r="K17">
        <f t="shared" si="4"/>
        <v>16.366825462257253</v>
      </c>
      <c r="L17">
        <f t="shared" si="5"/>
        <v>0.55838186684000335</v>
      </c>
    </row>
    <row r="18" spans="6:12" x14ac:dyDescent="0.25">
      <c r="F18" s="26">
        <f t="shared" si="0"/>
        <v>17.11407499677702</v>
      </c>
      <c r="G18">
        <f t="shared" si="1"/>
        <v>16.366825462257253</v>
      </c>
      <c r="H18">
        <f t="shared" si="2"/>
        <v>0.55838186684000868</v>
      </c>
      <c r="J18" s="26">
        <f t="shared" si="3"/>
        <v>15.61957592773749</v>
      </c>
      <c r="K18">
        <f t="shared" si="4"/>
        <v>16.366825462257253</v>
      </c>
      <c r="L18">
        <f t="shared" si="5"/>
        <v>0.55838186684000335</v>
      </c>
    </row>
    <row r="19" spans="6:12" x14ac:dyDescent="0.25">
      <c r="F19" s="26">
        <f t="shared" si="0"/>
        <v>17.11407499677702</v>
      </c>
      <c r="G19">
        <f t="shared" si="1"/>
        <v>16.366825462257253</v>
      </c>
      <c r="H19">
        <f t="shared" si="2"/>
        <v>0.55838186684000868</v>
      </c>
      <c r="J19" s="26">
        <f t="shared" si="3"/>
        <v>15.61957592773749</v>
      </c>
      <c r="K19">
        <f t="shared" si="4"/>
        <v>16.366825462257253</v>
      </c>
      <c r="L19">
        <f t="shared" si="5"/>
        <v>0.55838186684000335</v>
      </c>
    </row>
    <row r="20" spans="6:12" x14ac:dyDescent="0.25">
      <c r="F20" s="26">
        <f t="shared" si="0"/>
        <v>17.11407499677702</v>
      </c>
      <c r="G20">
        <f t="shared" si="1"/>
        <v>16.366825462257253</v>
      </c>
      <c r="H20">
        <f t="shared" si="2"/>
        <v>0.55838186684000868</v>
      </c>
      <c r="J20" s="26">
        <f t="shared" si="3"/>
        <v>15.61957592773749</v>
      </c>
      <c r="K20">
        <f t="shared" si="4"/>
        <v>16.366825462257253</v>
      </c>
      <c r="L20">
        <f t="shared" si="5"/>
        <v>0.55838186684000335</v>
      </c>
    </row>
    <row r="21" spans="6:12" x14ac:dyDescent="0.25">
      <c r="H21">
        <f>SUM(H11:H20)</f>
        <v>5.5838186684000854</v>
      </c>
      <c r="L21">
        <f>SUM(L11:L20)</f>
        <v>5.5838186684000322</v>
      </c>
    </row>
    <row r="23" spans="6:12" x14ac:dyDescent="0.25">
      <c r="F23" s="31" t="s">
        <v>47</v>
      </c>
      <c r="G23" s="31"/>
      <c r="H23" s="27">
        <f>H21+L21</f>
        <v>11.167637336800118</v>
      </c>
    </row>
    <row r="25" spans="6:12" x14ac:dyDescent="0.25">
      <c r="F25" t="s">
        <v>8</v>
      </c>
      <c r="G25" t="s">
        <v>46</v>
      </c>
      <c r="J25" t="s">
        <v>7</v>
      </c>
      <c r="K25" t="s">
        <v>46</v>
      </c>
    </row>
    <row r="26" spans="6:12" x14ac:dyDescent="0.25">
      <c r="F26" s="26">
        <f>$G$6</f>
        <v>16.642374351614812</v>
      </c>
      <c r="G26">
        <f>$H$6</f>
        <v>16.366825462257253</v>
      </c>
      <c r="H26">
        <f>(F26-G26)^2</f>
        <v>7.5927190426184205E-2</v>
      </c>
      <c r="J26" s="26">
        <f>$F$6</f>
        <v>16.091276572899702</v>
      </c>
      <c r="K26">
        <f>$H$6</f>
        <v>16.366825462257253</v>
      </c>
      <c r="L26">
        <f>(J26-K26)^2</f>
        <v>7.5927190426180291E-2</v>
      </c>
    </row>
    <row r="27" spans="6:12" x14ac:dyDescent="0.25">
      <c r="F27" s="26">
        <f t="shared" ref="F27:F35" si="6">$G$6</f>
        <v>16.642374351614812</v>
      </c>
      <c r="G27">
        <f t="shared" ref="G27:G35" si="7">$H$6</f>
        <v>16.366825462257253</v>
      </c>
      <c r="H27">
        <f t="shared" ref="H27:H35" si="8">(F27-G27)^2</f>
        <v>7.5927190426184205E-2</v>
      </c>
      <c r="J27" s="26">
        <f t="shared" ref="J27:J35" si="9">$F$6</f>
        <v>16.091276572899702</v>
      </c>
      <c r="K27">
        <f t="shared" ref="K27:K35" si="10">$H$6</f>
        <v>16.366825462257253</v>
      </c>
      <c r="L27">
        <f t="shared" ref="L27:L35" si="11">(J27-K27)^2</f>
        <v>7.5927190426180291E-2</v>
      </c>
    </row>
    <row r="28" spans="6:12" x14ac:dyDescent="0.25">
      <c r="F28" s="26">
        <f t="shared" si="6"/>
        <v>16.642374351614812</v>
      </c>
      <c r="G28">
        <f t="shared" si="7"/>
        <v>16.366825462257253</v>
      </c>
      <c r="H28">
        <f t="shared" si="8"/>
        <v>7.5927190426184205E-2</v>
      </c>
      <c r="J28" s="26">
        <f t="shared" si="9"/>
        <v>16.091276572899702</v>
      </c>
      <c r="K28">
        <f t="shared" si="10"/>
        <v>16.366825462257253</v>
      </c>
      <c r="L28">
        <f t="shared" si="11"/>
        <v>7.5927190426180291E-2</v>
      </c>
    </row>
    <row r="29" spans="6:12" x14ac:dyDescent="0.25">
      <c r="F29" s="26">
        <f t="shared" si="6"/>
        <v>16.642374351614812</v>
      </c>
      <c r="G29">
        <f t="shared" si="7"/>
        <v>16.366825462257253</v>
      </c>
      <c r="H29">
        <f t="shared" si="8"/>
        <v>7.5927190426184205E-2</v>
      </c>
      <c r="J29" s="26">
        <f t="shared" si="9"/>
        <v>16.091276572899702</v>
      </c>
      <c r="K29">
        <f t="shared" si="10"/>
        <v>16.366825462257253</v>
      </c>
      <c r="L29">
        <f t="shared" si="11"/>
        <v>7.5927190426180291E-2</v>
      </c>
    </row>
    <row r="30" spans="6:12" x14ac:dyDescent="0.25">
      <c r="F30" s="26">
        <f t="shared" si="6"/>
        <v>16.642374351614812</v>
      </c>
      <c r="G30">
        <f t="shared" si="7"/>
        <v>16.366825462257253</v>
      </c>
      <c r="H30">
        <f t="shared" si="8"/>
        <v>7.5927190426184205E-2</v>
      </c>
      <c r="J30" s="26">
        <f t="shared" si="9"/>
        <v>16.091276572899702</v>
      </c>
      <c r="K30">
        <f t="shared" si="10"/>
        <v>16.366825462257253</v>
      </c>
      <c r="L30">
        <f t="shared" si="11"/>
        <v>7.5927190426180291E-2</v>
      </c>
    </row>
    <row r="31" spans="6:12" x14ac:dyDescent="0.25">
      <c r="F31" s="26">
        <f t="shared" si="6"/>
        <v>16.642374351614812</v>
      </c>
      <c r="G31">
        <f t="shared" si="7"/>
        <v>16.366825462257253</v>
      </c>
      <c r="H31">
        <f t="shared" si="8"/>
        <v>7.5927190426184205E-2</v>
      </c>
      <c r="J31" s="26">
        <f t="shared" si="9"/>
        <v>16.091276572899702</v>
      </c>
      <c r="K31">
        <f t="shared" si="10"/>
        <v>16.366825462257253</v>
      </c>
      <c r="L31">
        <f t="shared" si="11"/>
        <v>7.5927190426180291E-2</v>
      </c>
    </row>
    <row r="32" spans="6:12" x14ac:dyDescent="0.25">
      <c r="F32" s="26">
        <f t="shared" si="6"/>
        <v>16.642374351614812</v>
      </c>
      <c r="G32">
        <f t="shared" si="7"/>
        <v>16.366825462257253</v>
      </c>
      <c r="H32">
        <f t="shared" si="8"/>
        <v>7.5927190426184205E-2</v>
      </c>
      <c r="J32" s="26">
        <f t="shared" si="9"/>
        <v>16.091276572899702</v>
      </c>
      <c r="K32">
        <f t="shared" si="10"/>
        <v>16.366825462257253</v>
      </c>
      <c r="L32">
        <f t="shared" si="11"/>
        <v>7.5927190426180291E-2</v>
      </c>
    </row>
    <row r="33" spans="6:12" x14ac:dyDescent="0.25">
      <c r="F33" s="26">
        <f t="shared" si="6"/>
        <v>16.642374351614812</v>
      </c>
      <c r="G33">
        <f t="shared" si="7"/>
        <v>16.366825462257253</v>
      </c>
      <c r="H33">
        <f t="shared" si="8"/>
        <v>7.5927190426184205E-2</v>
      </c>
      <c r="J33" s="26">
        <f t="shared" si="9"/>
        <v>16.091276572899702</v>
      </c>
      <c r="K33">
        <f t="shared" si="10"/>
        <v>16.366825462257253</v>
      </c>
      <c r="L33">
        <f t="shared" si="11"/>
        <v>7.5927190426180291E-2</v>
      </c>
    </row>
    <row r="34" spans="6:12" x14ac:dyDescent="0.25">
      <c r="F34" s="26">
        <f t="shared" si="6"/>
        <v>16.642374351614812</v>
      </c>
      <c r="G34">
        <f t="shared" si="7"/>
        <v>16.366825462257253</v>
      </c>
      <c r="H34">
        <f t="shared" si="8"/>
        <v>7.5927190426184205E-2</v>
      </c>
      <c r="J34" s="26">
        <f t="shared" si="9"/>
        <v>16.091276572899702</v>
      </c>
      <c r="K34">
        <f t="shared" si="10"/>
        <v>16.366825462257253</v>
      </c>
      <c r="L34">
        <f t="shared" si="11"/>
        <v>7.5927190426180291E-2</v>
      </c>
    </row>
    <row r="35" spans="6:12" x14ac:dyDescent="0.25">
      <c r="F35" s="26">
        <f t="shared" si="6"/>
        <v>16.642374351614812</v>
      </c>
      <c r="G35">
        <f t="shared" si="7"/>
        <v>16.366825462257253</v>
      </c>
      <c r="H35">
        <f t="shared" si="8"/>
        <v>7.5927190426184205E-2</v>
      </c>
      <c r="J35" s="26">
        <f t="shared" si="9"/>
        <v>16.091276572899702</v>
      </c>
      <c r="K35">
        <f t="shared" si="10"/>
        <v>16.366825462257253</v>
      </c>
      <c r="L35">
        <f t="shared" si="11"/>
        <v>7.5927190426180291E-2</v>
      </c>
    </row>
    <row r="36" spans="6:12" x14ac:dyDescent="0.25">
      <c r="H36">
        <f>SUM(H26:H35)</f>
        <v>0.75927190426184221</v>
      </c>
      <c r="L36">
        <f>SUM(L26:L35)</f>
        <v>0.7592719042618028</v>
      </c>
    </row>
    <row r="38" spans="6:12" x14ac:dyDescent="0.25">
      <c r="F38" s="31" t="s">
        <v>48</v>
      </c>
      <c r="G38" s="31"/>
      <c r="H38" s="28">
        <f>SUM(H36,L36)</f>
        <v>1.5185438085236451</v>
      </c>
    </row>
    <row r="41" spans="6:12" x14ac:dyDescent="0.25">
      <c r="F41" s="26">
        <f>$B$2</f>
        <v>23.567593418557227</v>
      </c>
      <c r="G41" s="26">
        <f>$G$4</f>
        <v>17.69049997576472</v>
      </c>
      <c r="H41" s="26">
        <f>(F41-G41)^2</f>
        <v>34.540227335314682</v>
      </c>
      <c r="J41" s="26">
        <f>$B$7</f>
        <v>13.974823666194258</v>
      </c>
      <c r="K41" s="26">
        <f>$G$5</f>
        <v>15.594248727464901</v>
      </c>
      <c r="L41" s="26">
        <f>(J41-K41)^2</f>
        <v>2.622537529071427</v>
      </c>
    </row>
    <row r="42" spans="6:12" x14ac:dyDescent="0.25">
      <c r="F42" s="26">
        <f>$B$3</f>
        <v>14.740807881126416</v>
      </c>
      <c r="G42" s="26">
        <f t="shared" ref="G42:G45" si="12">$G$4</f>
        <v>17.69049997576472</v>
      </c>
      <c r="H42" s="26">
        <f t="shared" ref="H42:H50" si="13">(F42-G42)^2</f>
        <v>8.7006834531717008</v>
      </c>
      <c r="J42" s="26">
        <f>$B$8</f>
        <v>15.300337886361181</v>
      </c>
      <c r="K42" s="26">
        <f t="shared" ref="K42:K45" si="14">$G$5</f>
        <v>15.594248727464901</v>
      </c>
      <c r="L42" s="26">
        <f t="shared" ref="L42:L50" si="15">(J42-K42)^2</f>
        <v>8.6383582518296351E-2</v>
      </c>
    </row>
    <row r="43" spans="6:12" x14ac:dyDescent="0.25">
      <c r="F43" s="26">
        <f>$B$4</f>
        <v>18.581663393428496</v>
      </c>
      <c r="G43" s="26">
        <f t="shared" si="12"/>
        <v>17.69049997576472</v>
      </c>
      <c r="H43" s="26">
        <f t="shared" si="13"/>
        <v>0.79417223698218198</v>
      </c>
      <c r="J43" s="26">
        <f>$B$9</f>
        <v>17.676082322631892</v>
      </c>
      <c r="K43" s="26">
        <f t="shared" si="14"/>
        <v>15.594248727464901</v>
      </c>
      <c r="L43" s="26">
        <f t="shared" si="15"/>
        <v>4.3340311179659183</v>
      </c>
    </row>
    <row r="44" spans="6:12" x14ac:dyDescent="0.25">
      <c r="F44" s="26">
        <f>$B$5</f>
        <v>19.175979674255917</v>
      </c>
      <c r="G44" s="26">
        <f t="shared" si="12"/>
        <v>17.69049997576472</v>
      </c>
      <c r="H44" s="26">
        <f t="shared" si="13"/>
        <v>2.2066499346294979</v>
      </c>
      <c r="J44" s="26">
        <f>$B$10</f>
        <v>16.329299715825144</v>
      </c>
      <c r="K44" s="26">
        <f t="shared" si="14"/>
        <v>15.594248727464901</v>
      </c>
      <c r="L44" s="26">
        <f t="shared" si="15"/>
        <v>0.54029995548936971</v>
      </c>
    </row>
    <row r="45" spans="6:12" x14ac:dyDescent="0.25">
      <c r="F45" s="26">
        <f>$B$6</f>
        <v>12.386455511455553</v>
      </c>
      <c r="G45" s="26">
        <f t="shared" si="12"/>
        <v>17.69049997576472</v>
      </c>
      <c r="H45" s="26">
        <f t="shared" si="13"/>
        <v>28.132887679368711</v>
      </c>
      <c r="J45" s="26">
        <f>$B$11</f>
        <v>14.690700046312031</v>
      </c>
      <c r="K45" s="26">
        <f t="shared" si="14"/>
        <v>15.594248727464901</v>
      </c>
      <c r="L45" s="26">
        <f t="shared" si="15"/>
        <v>0.81640021921309058</v>
      </c>
    </row>
    <row r="46" spans="6:12" x14ac:dyDescent="0.25">
      <c r="F46" s="26">
        <f>$C$2</f>
        <v>15.566525181150055</v>
      </c>
      <c r="G46" s="26">
        <f>$F$4</f>
        <v>16.537650017789325</v>
      </c>
      <c r="H46" s="26">
        <f t="shared" si="13"/>
        <v>0.9430834483376479</v>
      </c>
      <c r="J46" s="26">
        <f>$C$7</f>
        <v>14.646038859357802</v>
      </c>
      <c r="K46" s="26">
        <f>$F$5</f>
        <v>15.644903128010077</v>
      </c>
      <c r="L46" s="26">
        <f t="shared" si="15"/>
        <v>0.99772982719024395</v>
      </c>
    </row>
    <row r="47" spans="6:12" x14ac:dyDescent="0.25">
      <c r="F47" s="26">
        <f>$C$3</f>
        <v>16.102284985500177</v>
      </c>
      <c r="G47" s="26">
        <f t="shared" ref="G47:G50" si="16">$F$4</f>
        <v>16.537650017789325</v>
      </c>
      <c r="H47" s="26">
        <f t="shared" si="13"/>
        <v>0.18954271134013109</v>
      </c>
      <c r="J47" s="26">
        <f>$C$8</f>
        <v>18.55175278090266</v>
      </c>
      <c r="K47" s="26">
        <f t="shared" ref="K47:K50" si="17">$F$5</f>
        <v>15.644903128010077</v>
      </c>
      <c r="L47" s="26">
        <f t="shared" si="15"/>
        <v>8.4497749045217354</v>
      </c>
    </row>
    <row r="48" spans="6:12" x14ac:dyDescent="0.25">
      <c r="F48" s="26">
        <f>$C$4</f>
        <v>19.514718259012533</v>
      </c>
      <c r="G48" s="26">
        <f t="shared" si="16"/>
        <v>16.537650017789325</v>
      </c>
      <c r="H48" s="26">
        <f t="shared" si="13"/>
        <v>8.8629353128998432</v>
      </c>
      <c r="J48" s="26">
        <f>$C$9</f>
        <v>14.373877652611991</v>
      </c>
      <c r="K48" s="26">
        <f t="shared" si="17"/>
        <v>15.644903128010077</v>
      </c>
      <c r="L48" s="26">
        <f t="shared" si="15"/>
        <v>1.6155057591109285</v>
      </c>
    </row>
    <row r="49" spans="6:12" x14ac:dyDescent="0.25">
      <c r="F49" s="26">
        <f>$C$5</f>
        <v>13.743881907430657</v>
      </c>
      <c r="G49" s="26">
        <f t="shared" si="16"/>
        <v>16.537650017789325</v>
      </c>
      <c r="H49" s="26">
        <f t="shared" si="13"/>
        <v>7.8051402544570427</v>
      </c>
      <c r="J49" s="26">
        <f>$C$10</f>
        <v>14.042195939765739</v>
      </c>
      <c r="K49" s="26">
        <f t="shared" si="17"/>
        <v>15.644903128010077</v>
      </c>
      <c r="L49" s="26">
        <f t="shared" si="15"/>
        <v>2.5686703312500718</v>
      </c>
    </row>
    <row r="50" spans="6:12" x14ac:dyDescent="0.25">
      <c r="F50" s="26">
        <f>$C$6</f>
        <v>17.760839755853205</v>
      </c>
      <c r="G50" s="26">
        <f t="shared" si="16"/>
        <v>16.537650017789325</v>
      </c>
      <c r="H50" s="26">
        <f t="shared" si="13"/>
        <v>1.496193135304783</v>
      </c>
      <c r="J50" s="26">
        <f>$C$11</f>
        <v>16.610650407412187</v>
      </c>
      <c r="K50" s="26">
        <f t="shared" si="17"/>
        <v>15.644903128010077</v>
      </c>
      <c r="L50" s="26">
        <f t="shared" si="15"/>
        <v>0.93266780767257851</v>
      </c>
    </row>
    <row r="51" spans="6:12" x14ac:dyDescent="0.25">
      <c r="H51" s="26">
        <f>SUM(H41:H50)</f>
        <v>93.671515501806198</v>
      </c>
      <c r="L51" s="26">
        <f>SUM(L41:L50)</f>
        <v>22.964001034003662</v>
      </c>
    </row>
    <row r="53" spans="6:12" x14ac:dyDescent="0.25">
      <c r="F53" s="31" t="s">
        <v>49</v>
      </c>
      <c r="G53" s="31"/>
      <c r="H53" s="27">
        <f>SUM(H51,L51)</f>
        <v>116.63551653580986</v>
      </c>
    </row>
    <row r="56" spans="6:12" x14ac:dyDescent="0.25">
      <c r="F56" s="26">
        <f>$B$2</f>
        <v>23.567593418557227</v>
      </c>
      <c r="G56">
        <f>$H$6</f>
        <v>16.366825462257253</v>
      </c>
      <c r="H56">
        <f>(F56-G56)^2</f>
        <v>51.851059160476495</v>
      </c>
      <c r="J56" s="26">
        <f>$B$7</f>
        <v>13.974823666194258</v>
      </c>
      <c r="K56">
        <f>$H$6</f>
        <v>16.366825462257253</v>
      </c>
      <c r="L56">
        <f>(J56-K56)^2</f>
        <v>5.7216725923685967</v>
      </c>
    </row>
    <row r="57" spans="6:12" x14ac:dyDescent="0.25">
      <c r="F57" s="26">
        <f>$B$3</f>
        <v>14.740807881126416</v>
      </c>
      <c r="G57">
        <f t="shared" ref="G57:G65" si="18">$H$6</f>
        <v>16.366825462257253</v>
      </c>
      <c r="H57">
        <f t="shared" ref="H57:H65" si="19">(F57-G57)^2</f>
        <v>2.6439331741465777</v>
      </c>
      <c r="J57" s="26">
        <f>$B$8</f>
        <v>15.300337886361181</v>
      </c>
      <c r="K57">
        <f t="shared" ref="K57:K65" si="20">$H$6</f>
        <v>16.366825462257253</v>
      </c>
      <c r="L57">
        <f t="shared" ref="L57:L65" si="21">(J57-K57)^2</f>
        <v>1.1373957495406812</v>
      </c>
    </row>
    <row r="58" spans="6:12" x14ac:dyDescent="0.25">
      <c r="F58" s="26">
        <f>$B$4</f>
        <v>18.581663393428496</v>
      </c>
      <c r="G58">
        <f t="shared" si="18"/>
        <v>16.366825462257253</v>
      </c>
      <c r="H58">
        <f t="shared" si="19"/>
        <v>4.9055070613549097</v>
      </c>
      <c r="J58" s="26">
        <f>$B$9</f>
        <v>17.676082322631892</v>
      </c>
      <c r="K58">
        <f t="shared" si="20"/>
        <v>16.366825462257253</v>
      </c>
      <c r="L58">
        <f t="shared" si="21"/>
        <v>1.7141535264380561</v>
      </c>
    </row>
    <row r="59" spans="6:12" x14ac:dyDescent="0.25">
      <c r="F59" s="26">
        <f>$B$5</f>
        <v>19.175979674255917</v>
      </c>
      <c r="G59">
        <f t="shared" si="18"/>
        <v>16.366825462257253</v>
      </c>
      <c r="H59">
        <f t="shared" si="19"/>
        <v>7.8913473867898318</v>
      </c>
      <c r="J59" s="26">
        <f>$B$10</f>
        <v>16.329299715825144</v>
      </c>
      <c r="K59">
        <f t="shared" si="20"/>
        <v>16.366825462257253</v>
      </c>
      <c r="L59">
        <f t="shared" si="21"/>
        <v>1.4081816452869778E-3</v>
      </c>
    </row>
    <row r="60" spans="6:12" x14ac:dyDescent="0.25">
      <c r="F60" s="26">
        <f>$B$6</f>
        <v>12.386455511455553</v>
      </c>
      <c r="G60">
        <f t="shared" si="18"/>
        <v>16.366825462257253</v>
      </c>
      <c r="H60">
        <f t="shared" si="19"/>
        <v>15.843344945245128</v>
      </c>
      <c r="J60" s="26">
        <f>$B$11</f>
        <v>14.690700046312031</v>
      </c>
      <c r="K60">
        <f t="shared" si="20"/>
        <v>16.366825462257253</v>
      </c>
      <c r="L60">
        <f t="shared" si="21"/>
        <v>2.8093964099775439</v>
      </c>
    </row>
    <row r="61" spans="6:12" x14ac:dyDescent="0.25">
      <c r="F61" s="26">
        <f>$C$2</f>
        <v>15.566525181150055</v>
      </c>
      <c r="G61">
        <f t="shared" si="18"/>
        <v>16.366825462257253</v>
      </c>
      <c r="H61">
        <f t="shared" si="19"/>
        <v>0.64048053994026011</v>
      </c>
      <c r="J61" s="26">
        <f>$C$7</f>
        <v>14.646038859357802</v>
      </c>
      <c r="K61">
        <f t="shared" si="20"/>
        <v>16.366825462257253</v>
      </c>
      <c r="L61">
        <f t="shared" si="21"/>
        <v>2.9611065327182349</v>
      </c>
    </row>
    <row r="62" spans="6:12" x14ac:dyDescent="0.25">
      <c r="F62" s="26">
        <f>$C$3</f>
        <v>16.102284985500177</v>
      </c>
      <c r="G62">
        <f t="shared" si="18"/>
        <v>16.366825462257253</v>
      </c>
      <c r="H62">
        <f t="shared" si="19"/>
        <v>6.9981663842861433E-2</v>
      </c>
      <c r="J62" s="26">
        <f>$C$8</f>
        <v>18.55175278090266</v>
      </c>
      <c r="K62">
        <f t="shared" si="20"/>
        <v>16.366825462257253</v>
      </c>
      <c r="L62">
        <f t="shared" si="21"/>
        <v>4.7739073877630078</v>
      </c>
    </row>
    <row r="63" spans="6:12" x14ac:dyDescent="0.25">
      <c r="F63" s="26">
        <f>$C$4</f>
        <v>19.514718259012533</v>
      </c>
      <c r="G63">
        <f t="shared" si="18"/>
        <v>16.366825462257253</v>
      </c>
      <c r="H63">
        <f t="shared" si="19"/>
        <v>9.9092290598637742</v>
      </c>
      <c r="J63" s="26">
        <f>$C$9</f>
        <v>14.373877652611991</v>
      </c>
      <c r="K63">
        <f t="shared" si="20"/>
        <v>16.366825462257253</v>
      </c>
      <c r="L63">
        <f t="shared" si="21"/>
        <v>3.9718409719698475</v>
      </c>
    </row>
    <row r="64" spans="6:12" x14ac:dyDescent="0.25">
      <c r="F64" s="26">
        <f>$C$5</f>
        <v>13.743881907430657</v>
      </c>
      <c r="G64">
        <f t="shared" si="18"/>
        <v>16.366825462257253</v>
      </c>
      <c r="H64">
        <f t="shared" si="19"/>
        <v>6.8798328918063829</v>
      </c>
      <c r="J64" s="26">
        <f>$C$10</f>
        <v>14.042195939765739</v>
      </c>
      <c r="K64">
        <f t="shared" si="20"/>
        <v>16.366825462257253</v>
      </c>
      <c r="L64">
        <f t="shared" si="21"/>
        <v>5.4039024168391281</v>
      </c>
    </row>
    <row r="65" spans="6:12" x14ac:dyDescent="0.25">
      <c r="F65" s="26">
        <f>$C$6</f>
        <v>17.760839755853205</v>
      </c>
      <c r="G65">
        <f t="shared" si="18"/>
        <v>16.366825462257253</v>
      </c>
      <c r="H65">
        <f t="shared" si="19"/>
        <v>1.9432758507498193</v>
      </c>
      <c r="J65" s="26">
        <f>$C$11</f>
        <v>16.610650407412187</v>
      </c>
      <c r="K65">
        <f t="shared" si="20"/>
        <v>16.366825462257253</v>
      </c>
      <c r="L65">
        <f t="shared" si="21"/>
        <v>5.9450603879806531E-2</v>
      </c>
    </row>
    <row r="66" spans="6:12" x14ac:dyDescent="0.25">
      <c r="H66">
        <f>SUM(H56:H65)</f>
        <v>102.57799173421603</v>
      </c>
      <c r="L66">
        <f>SUM(L56:L65)</f>
        <v>28.55423437314019</v>
      </c>
    </row>
    <row r="68" spans="6:12" x14ac:dyDescent="0.25">
      <c r="F68" s="31" t="s">
        <v>52</v>
      </c>
      <c r="G68" s="31"/>
      <c r="H68" s="28">
        <f>H66+L66</f>
        <v>131.13222610735622</v>
      </c>
    </row>
    <row r="72" spans="6:12" x14ac:dyDescent="0.25">
      <c r="H72" t="s">
        <v>55</v>
      </c>
      <c r="I72" t="s">
        <v>56</v>
      </c>
      <c r="J72" t="s">
        <v>57</v>
      </c>
      <c r="K72" t="s">
        <v>58</v>
      </c>
    </row>
    <row r="73" spans="6:12" x14ac:dyDescent="0.25">
      <c r="F73" s="30" t="s">
        <v>50</v>
      </c>
      <c r="G73" s="30"/>
      <c r="H73" s="26">
        <f>H23</f>
        <v>11.167637336800118</v>
      </c>
      <c r="I73">
        <v>1</v>
      </c>
      <c r="J73" s="26">
        <f>H73/I73</f>
        <v>11.167637336800118</v>
      </c>
      <c r="K73">
        <f>J73/J75</f>
        <v>1.5319707298071787</v>
      </c>
    </row>
    <row r="74" spans="6:12" x14ac:dyDescent="0.25">
      <c r="F74" s="30" t="s">
        <v>51</v>
      </c>
      <c r="G74" s="30"/>
      <c r="H74">
        <f>H38</f>
        <v>1.5185438085236451</v>
      </c>
      <c r="I74">
        <v>1</v>
      </c>
      <c r="J74" s="26">
        <f t="shared" ref="J74:J77" si="22">H74/I74</f>
        <v>1.5185438085236451</v>
      </c>
      <c r="K74">
        <f>J74/J75</f>
        <v>0.20831305641724202</v>
      </c>
    </row>
    <row r="75" spans="6:12" x14ac:dyDescent="0.25">
      <c r="F75" s="30" t="s">
        <v>53</v>
      </c>
      <c r="G75" s="30"/>
      <c r="H75" s="26">
        <f>H53</f>
        <v>116.63551653580986</v>
      </c>
      <c r="I75">
        <v>16</v>
      </c>
      <c r="J75" s="26">
        <f t="shared" si="22"/>
        <v>7.289719783488116</v>
      </c>
    </row>
    <row r="76" spans="6:12" x14ac:dyDescent="0.25">
      <c r="F76" s="30" t="s">
        <v>54</v>
      </c>
      <c r="G76" s="30"/>
      <c r="H76" s="26">
        <f>H68-(H53+H38+H23)</f>
        <v>1.8105284262225894</v>
      </c>
      <c r="I76">
        <v>1</v>
      </c>
      <c r="J76" s="26">
        <f t="shared" si="22"/>
        <v>1.8105284262225894</v>
      </c>
      <c r="K76">
        <f>J76/J75</f>
        <v>0.24836735567306747</v>
      </c>
    </row>
    <row r="77" spans="6:12" x14ac:dyDescent="0.25">
      <c r="F77" s="30" t="s">
        <v>59</v>
      </c>
      <c r="G77" s="30"/>
      <c r="H77" s="26">
        <f>SUM(H73:H76)</f>
        <v>131.13222610735622</v>
      </c>
      <c r="I77">
        <f>SUM(I73:I76)</f>
        <v>19</v>
      </c>
      <c r="J77" s="26">
        <f t="shared" si="22"/>
        <v>6.9016961109134849</v>
      </c>
    </row>
  </sheetData>
  <mergeCells count="10">
    <mergeCell ref="F74:G74"/>
    <mergeCell ref="F75:G75"/>
    <mergeCell ref="F76:G76"/>
    <mergeCell ref="F77:G77"/>
    <mergeCell ref="F2:G2"/>
    <mergeCell ref="F23:G23"/>
    <mergeCell ref="F38:G38"/>
    <mergeCell ref="F53:G53"/>
    <mergeCell ref="F68:G68"/>
    <mergeCell ref="F73:G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C7" sqref="C7:C11"/>
    </sheetView>
  </sheetViews>
  <sheetFormatPr defaultRowHeight="15" x14ac:dyDescent="0.25"/>
  <cols>
    <col min="1" max="3" width="18.28515625" customWidth="1"/>
    <col min="5" max="8" width="18.5703125" customWidth="1"/>
    <col min="9" max="9" width="15" customWidth="1"/>
    <col min="10" max="12" width="15.28515625" customWidth="1"/>
  </cols>
  <sheetData>
    <row r="1" spans="1:12" x14ac:dyDescent="0.25">
      <c r="B1" t="s">
        <v>8</v>
      </c>
      <c r="C1" t="s">
        <v>7</v>
      </c>
    </row>
    <row r="2" spans="1:12" x14ac:dyDescent="0.25">
      <c r="A2" s="3" t="s">
        <v>5</v>
      </c>
      <c r="B2" s="32">
        <v>13.846948047552221</v>
      </c>
      <c r="C2" s="32">
        <v>15.25841979515244</v>
      </c>
      <c r="F2" s="30" t="s">
        <v>44</v>
      </c>
      <c r="G2" s="30"/>
    </row>
    <row r="3" spans="1:12" x14ac:dyDescent="0.25">
      <c r="B3" s="32">
        <v>15.591215127502144</v>
      </c>
      <c r="C3" s="32">
        <v>14.96500451021595</v>
      </c>
      <c r="F3" t="s">
        <v>7</v>
      </c>
      <c r="G3" t="s">
        <v>8</v>
      </c>
    </row>
    <row r="4" spans="1:12" x14ac:dyDescent="0.25">
      <c r="B4" s="32">
        <v>13.413314679984202</v>
      </c>
      <c r="C4" s="32">
        <v>16.147590744671014</v>
      </c>
      <c r="E4" s="3" t="s">
        <v>5</v>
      </c>
      <c r="F4" s="26">
        <f>AVERAGE(C2:C6)</f>
        <v>15.582567876456149</v>
      </c>
      <c r="G4" s="26">
        <f>AVERAGE(B2:B6)</f>
        <v>14.304883589498308</v>
      </c>
      <c r="H4" s="26">
        <f>AVERAGE(F4:G4)</f>
        <v>14.943725732977228</v>
      </c>
    </row>
    <row r="5" spans="1:12" x14ac:dyDescent="0.25">
      <c r="B5" s="32">
        <v>14.359853512746838</v>
      </c>
      <c r="C5" s="32">
        <v>17.197937356207429</v>
      </c>
      <c r="E5" t="s">
        <v>6</v>
      </c>
      <c r="F5" s="26">
        <f>AVERAGE(C7:C11)</f>
        <v>13.889070982128988</v>
      </c>
      <c r="G5" s="26">
        <f>AVERAGE(B7:B11)</f>
        <v>13.282988584124201</v>
      </c>
      <c r="H5" s="26">
        <f>AVERAGE(F5:G5)</f>
        <v>13.586029783126595</v>
      </c>
    </row>
    <row r="6" spans="1:12" x14ac:dyDescent="0.25">
      <c r="B6" s="32">
        <v>14.313086579706145</v>
      </c>
      <c r="C6" s="32">
        <v>14.34388697603392</v>
      </c>
      <c r="F6" s="26">
        <f>AVERAGE(F4:F5)</f>
        <v>14.735819429292569</v>
      </c>
      <c r="G6" s="26">
        <f>AVERAGE(G4:G5)</f>
        <v>13.793936086811254</v>
      </c>
      <c r="H6" s="29">
        <f>AVERAGE(H4:H5)</f>
        <v>14.264877758051911</v>
      </c>
    </row>
    <row r="7" spans="1:12" x14ac:dyDescent="0.25">
      <c r="A7" t="s">
        <v>6</v>
      </c>
      <c r="B7" s="33">
        <v>14.491881866765807</v>
      </c>
      <c r="C7" s="33">
        <v>14.808227835477842</v>
      </c>
    </row>
    <row r="8" spans="1:12" x14ac:dyDescent="0.25">
      <c r="B8" s="33">
        <v>10.319188643215483</v>
      </c>
      <c r="C8" s="33">
        <v>13.073729883852131</v>
      </c>
    </row>
    <row r="9" spans="1:12" x14ac:dyDescent="0.25">
      <c r="B9" s="33">
        <v>13.846084255219369</v>
      </c>
      <c r="C9" s="33">
        <v>13.729858090954302</v>
      </c>
      <c r="F9" t="s">
        <v>5</v>
      </c>
      <c r="J9" t="s">
        <v>6</v>
      </c>
    </row>
    <row r="10" spans="1:12" x14ac:dyDescent="0.25">
      <c r="B10" s="33">
        <v>13.073149682922486</v>
      </c>
      <c r="C10" s="33">
        <v>13.374703154180009</v>
      </c>
      <c r="F10" t="s">
        <v>45</v>
      </c>
      <c r="G10" t="s">
        <v>46</v>
      </c>
      <c r="J10" t="s">
        <v>45</v>
      </c>
      <c r="K10" t="s">
        <v>46</v>
      </c>
    </row>
    <row r="11" spans="1:12" x14ac:dyDescent="0.25">
      <c r="B11" s="33">
        <v>14.684638472497863</v>
      </c>
      <c r="C11" s="33">
        <v>14.458835946180647</v>
      </c>
      <c r="F11" s="26">
        <f>$H$4</f>
        <v>14.943725732977228</v>
      </c>
      <c r="G11">
        <f>$H$6</f>
        <v>14.264877758051911</v>
      </c>
      <c r="H11">
        <f>(F11-G11)^2</f>
        <v>0.46083457306020337</v>
      </c>
      <c r="J11" s="26">
        <f>$H$5</f>
        <v>13.586029783126595</v>
      </c>
      <c r="K11">
        <f>$H$6</f>
        <v>14.264877758051911</v>
      </c>
      <c r="L11">
        <f>(J11-K11)^2</f>
        <v>0.46083457306020337</v>
      </c>
    </row>
    <row r="12" spans="1:12" x14ac:dyDescent="0.25">
      <c r="F12" s="26">
        <f t="shared" ref="F12:F20" si="0">$H$4</f>
        <v>14.943725732977228</v>
      </c>
      <c r="G12">
        <f t="shared" ref="G12:G20" si="1">$H$6</f>
        <v>14.264877758051911</v>
      </c>
      <c r="H12">
        <f t="shared" ref="H12:H20" si="2">(G12-F12)^2</f>
        <v>0.46083457306020337</v>
      </c>
      <c r="J12" s="26">
        <f t="shared" ref="J12:J20" si="3">$H$5</f>
        <v>13.586029783126595</v>
      </c>
      <c r="K12">
        <f t="shared" ref="K12:K20" si="4">$H$6</f>
        <v>14.264877758051911</v>
      </c>
      <c r="L12">
        <f t="shared" ref="L12:L20" si="5">(J12-K12)^2</f>
        <v>0.46083457306020337</v>
      </c>
    </row>
    <row r="13" spans="1:12" x14ac:dyDescent="0.25">
      <c r="F13" s="26">
        <f t="shared" si="0"/>
        <v>14.943725732977228</v>
      </c>
      <c r="G13">
        <f t="shared" si="1"/>
        <v>14.264877758051911</v>
      </c>
      <c r="H13">
        <f t="shared" si="2"/>
        <v>0.46083457306020337</v>
      </c>
      <c r="J13" s="26">
        <f t="shared" si="3"/>
        <v>13.586029783126595</v>
      </c>
      <c r="K13">
        <f t="shared" si="4"/>
        <v>14.264877758051911</v>
      </c>
      <c r="L13">
        <f t="shared" si="5"/>
        <v>0.46083457306020337</v>
      </c>
    </row>
    <row r="14" spans="1:12" x14ac:dyDescent="0.25">
      <c r="F14" s="26">
        <f t="shared" si="0"/>
        <v>14.943725732977228</v>
      </c>
      <c r="G14">
        <f t="shared" si="1"/>
        <v>14.264877758051911</v>
      </c>
      <c r="H14">
        <f t="shared" si="2"/>
        <v>0.46083457306020337</v>
      </c>
      <c r="J14" s="26">
        <f t="shared" si="3"/>
        <v>13.586029783126595</v>
      </c>
      <c r="K14">
        <f t="shared" si="4"/>
        <v>14.264877758051911</v>
      </c>
      <c r="L14">
        <f t="shared" si="5"/>
        <v>0.46083457306020337</v>
      </c>
    </row>
    <row r="15" spans="1:12" x14ac:dyDescent="0.25">
      <c r="F15" s="26">
        <f t="shared" si="0"/>
        <v>14.943725732977228</v>
      </c>
      <c r="G15">
        <f t="shared" si="1"/>
        <v>14.264877758051911</v>
      </c>
      <c r="H15">
        <f t="shared" si="2"/>
        <v>0.46083457306020337</v>
      </c>
      <c r="J15" s="26">
        <f t="shared" si="3"/>
        <v>13.586029783126595</v>
      </c>
      <c r="K15">
        <f t="shared" si="4"/>
        <v>14.264877758051911</v>
      </c>
      <c r="L15">
        <f t="shared" si="5"/>
        <v>0.46083457306020337</v>
      </c>
    </row>
    <row r="16" spans="1:12" x14ac:dyDescent="0.25">
      <c r="F16" s="26">
        <f t="shared" si="0"/>
        <v>14.943725732977228</v>
      </c>
      <c r="G16">
        <f t="shared" si="1"/>
        <v>14.264877758051911</v>
      </c>
      <c r="H16">
        <f t="shared" si="2"/>
        <v>0.46083457306020337</v>
      </c>
      <c r="J16" s="26">
        <f t="shared" si="3"/>
        <v>13.586029783126595</v>
      </c>
      <c r="K16">
        <f t="shared" si="4"/>
        <v>14.264877758051911</v>
      </c>
      <c r="L16">
        <f t="shared" si="5"/>
        <v>0.46083457306020337</v>
      </c>
    </row>
    <row r="17" spans="6:12" x14ac:dyDescent="0.25">
      <c r="F17" s="26">
        <f t="shared" si="0"/>
        <v>14.943725732977228</v>
      </c>
      <c r="G17">
        <f t="shared" si="1"/>
        <v>14.264877758051911</v>
      </c>
      <c r="H17">
        <f t="shared" si="2"/>
        <v>0.46083457306020337</v>
      </c>
      <c r="J17" s="26">
        <f t="shared" si="3"/>
        <v>13.586029783126595</v>
      </c>
      <c r="K17">
        <f t="shared" si="4"/>
        <v>14.264877758051911</v>
      </c>
      <c r="L17">
        <f t="shared" si="5"/>
        <v>0.46083457306020337</v>
      </c>
    </row>
    <row r="18" spans="6:12" x14ac:dyDescent="0.25">
      <c r="F18" s="26">
        <f t="shared" si="0"/>
        <v>14.943725732977228</v>
      </c>
      <c r="G18">
        <f t="shared" si="1"/>
        <v>14.264877758051911</v>
      </c>
      <c r="H18">
        <f t="shared" si="2"/>
        <v>0.46083457306020337</v>
      </c>
      <c r="J18" s="26">
        <f t="shared" si="3"/>
        <v>13.586029783126595</v>
      </c>
      <c r="K18">
        <f t="shared" si="4"/>
        <v>14.264877758051911</v>
      </c>
      <c r="L18">
        <f t="shared" si="5"/>
        <v>0.46083457306020337</v>
      </c>
    </row>
    <row r="19" spans="6:12" x14ac:dyDescent="0.25">
      <c r="F19" s="26">
        <f t="shared" si="0"/>
        <v>14.943725732977228</v>
      </c>
      <c r="G19">
        <f t="shared" si="1"/>
        <v>14.264877758051911</v>
      </c>
      <c r="H19">
        <f t="shared" si="2"/>
        <v>0.46083457306020337</v>
      </c>
      <c r="J19" s="26">
        <f t="shared" si="3"/>
        <v>13.586029783126595</v>
      </c>
      <c r="K19">
        <f t="shared" si="4"/>
        <v>14.264877758051911</v>
      </c>
      <c r="L19">
        <f t="shared" si="5"/>
        <v>0.46083457306020337</v>
      </c>
    </row>
    <row r="20" spans="6:12" x14ac:dyDescent="0.25">
      <c r="F20" s="26">
        <f t="shared" si="0"/>
        <v>14.943725732977228</v>
      </c>
      <c r="G20">
        <f t="shared" si="1"/>
        <v>14.264877758051911</v>
      </c>
      <c r="H20">
        <f t="shared" si="2"/>
        <v>0.46083457306020337</v>
      </c>
      <c r="J20" s="26">
        <f t="shared" si="3"/>
        <v>13.586029783126595</v>
      </c>
      <c r="K20">
        <f t="shared" si="4"/>
        <v>14.264877758051911</v>
      </c>
      <c r="L20">
        <f t="shared" si="5"/>
        <v>0.46083457306020337</v>
      </c>
    </row>
    <row r="21" spans="6:12" x14ac:dyDescent="0.25">
      <c r="H21">
        <f>SUM(H11:H20)</f>
        <v>4.6083457306020339</v>
      </c>
      <c r="L21">
        <f>SUM(L11:L20)</f>
        <v>4.6083457306020339</v>
      </c>
    </row>
    <row r="23" spans="6:12" x14ac:dyDescent="0.25">
      <c r="F23" s="31" t="s">
        <v>47</v>
      </c>
      <c r="G23" s="31"/>
      <c r="H23" s="27">
        <f>H21+L21</f>
        <v>9.2166914612040678</v>
      </c>
    </row>
    <row r="25" spans="6:12" x14ac:dyDescent="0.25">
      <c r="F25" t="s">
        <v>8</v>
      </c>
      <c r="G25" t="s">
        <v>46</v>
      </c>
      <c r="J25" t="s">
        <v>7</v>
      </c>
      <c r="K25" t="s">
        <v>46</v>
      </c>
    </row>
    <row r="26" spans="6:12" x14ac:dyDescent="0.25">
      <c r="F26" s="26">
        <f>$G$6</f>
        <v>13.793936086811254</v>
      </c>
      <c r="G26">
        <f>$H$6</f>
        <v>14.264877758051911</v>
      </c>
      <c r="H26">
        <f>(F26-G26)^2</f>
        <v>0.22178605771094359</v>
      </c>
      <c r="J26" s="26">
        <f>$F$6</f>
        <v>14.735819429292569</v>
      </c>
      <c r="K26">
        <f>$H$6</f>
        <v>14.264877758051911</v>
      </c>
      <c r="L26">
        <f>(J26-K26)^2</f>
        <v>0.22178605771094359</v>
      </c>
    </row>
    <row r="27" spans="6:12" x14ac:dyDescent="0.25">
      <c r="F27" s="26">
        <f t="shared" ref="F27:F35" si="6">$G$6</f>
        <v>13.793936086811254</v>
      </c>
      <c r="G27">
        <f t="shared" ref="G27:G35" si="7">$H$6</f>
        <v>14.264877758051911</v>
      </c>
      <c r="H27">
        <f t="shared" ref="H27:H35" si="8">(F27-G27)^2</f>
        <v>0.22178605771094359</v>
      </c>
      <c r="J27" s="26">
        <f t="shared" ref="J27:J35" si="9">$F$6</f>
        <v>14.735819429292569</v>
      </c>
      <c r="K27">
        <f t="shared" ref="K27:K35" si="10">$H$6</f>
        <v>14.264877758051911</v>
      </c>
      <c r="L27">
        <f t="shared" ref="L27:L35" si="11">(J27-K27)^2</f>
        <v>0.22178605771094359</v>
      </c>
    </row>
    <row r="28" spans="6:12" x14ac:dyDescent="0.25">
      <c r="F28" s="26">
        <f t="shared" si="6"/>
        <v>13.793936086811254</v>
      </c>
      <c r="G28">
        <f t="shared" si="7"/>
        <v>14.264877758051911</v>
      </c>
      <c r="H28">
        <f t="shared" si="8"/>
        <v>0.22178605771094359</v>
      </c>
      <c r="J28" s="26">
        <f t="shared" si="9"/>
        <v>14.735819429292569</v>
      </c>
      <c r="K28">
        <f t="shared" si="10"/>
        <v>14.264877758051911</v>
      </c>
      <c r="L28">
        <f t="shared" si="11"/>
        <v>0.22178605771094359</v>
      </c>
    </row>
    <row r="29" spans="6:12" x14ac:dyDescent="0.25">
      <c r="F29" s="26">
        <f t="shared" si="6"/>
        <v>13.793936086811254</v>
      </c>
      <c r="G29">
        <f t="shared" si="7"/>
        <v>14.264877758051911</v>
      </c>
      <c r="H29">
        <f t="shared" si="8"/>
        <v>0.22178605771094359</v>
      </c>
      <c r="J29" s="26">
        <f t="shared" si="9"/>
        <v>14.735819429292569</v>
      </c>
      <c r="K29">
        <f t="shared" si="10"/>
        <v>14.264877758051911</v>
      </c>
      <c r="L29">
        <f t="shared" si="11"/>
        <v>0.22178605771094359</v>
      </c>
    </row>
    <row r="30" spans="6:12" x14ac:dyDescent="0.25">
      <c r="F30" s="26">
        <f t="shared" si="6"/>
        <v>13.793936086811254</v>
      </c>
      <c r="G30">
        <f t="shared" si="7"/>
        <v>14.264877758051911</v>
      </c>
      <c r="H30">
        <f t="shared" si="8"/>
        <v>0.22178605771094359</v>
      </c>
      <c r="J30" s="26">
        <f t="shared" si="9"/>
        <v>14.735819429292569</v>
      </c>
      <c r="K30">
        <f t="shared" si="10"/>
        <v>14.264877758051911</v>
      </c>
      <c r="L30">
        <f t="shared" si="11"/>
        <v>0.22178605771094359</v>
      </c>
    </row>
    <row r="31" spans="6:12" x14ac:dyDescent="0.25">
      <c r="F31" s="26">
        <f t="shared" si="6"/>
        <v>13.793936086811254</v>
      </c>
      <c r="G31">
        <f t="shared" si="7"/>
        <v>14.264877758051911</v>
      </c>
      <c r="H31">
        <f t="shared" si="8"/>
        <v>0.22178605771094359</v>
      </c>
      <c r="J31" s="26">
        <f t="shared" si="9"/>
        <v>14.735819429292569</v>
      </c>
      <c r="K31">
        <f t="shared" si="10"/>
        <v>14.264877758051911</v>
      </c>
      <c r="L31">
        <f t="shared" si="11"/>
        <v>0.22178605771094359</v>
      </c>
    </row>
    <row r="32" spans="6:12" x14ac:dyDescent="0.25">
      <c r="F32" s="26">
        <f t="shared" si="6"/>
        <v>13.793936086811254</v>
      </c>
      <c r="G32">
        <f t="shared" si="7"/>
        <v>14.264877758051911</v>
      </c>
      <c r="H32">
        <f t="shared" si="8"/>
        <v>0.22178605771094359</v>
      </c>
      <c r="J32" s="26">
        <f t="shared" si="9"/>
        <v>14.735819429292569</v>
      </c>
      <c r="K32">
        <f t="shared" si="10"/>
        <v>14.264877758051911</v>
      </c>
      <c r="L32">
        <f t="shared" si="11"/>
        <v>0.22178605771094359</v>
      </c>
    </row>
    <row r="33" spans="6:12" x14ac:dyDescent="0.25">
      <c r="F33" s="26">
        <f t="shared" si="6"/>
        <v>13.793936086811254</v>
      </c>
      <c r="G33">
        <f t="shared" si="7"/>
        <v>14.264877758051911</v>
      </c>
      <c r="H33">
        <f t="shared" si="8"/>
        <v>0.22178605771094359</v>
      </c>
      <c r="J33" s="26">
        <f t="shared" si="9"/>
        <v>14.735819429292569</v>
      </c>
      <c r="K33">
        <f t="shared" si="10"/>
        <v>14.264877758051911</v>
      </c>
      <c r="L33">
        <f t="shared" si="11"/>
        <v>0.22178605771094359</v>
      </c>
    </row>
    <row r="34" spans="6:12" x14ac:dyDescent="0.25">
      <c r="F34" s="26">
        <f t="shared" si="6"/>
        <v>13.793936086811254</v>
      </c>
      <c r="G34">
        <f t="shared" si="7"/>
        <v>14.264877758051911</v>
      </c>
      <c r="H34">
        <f t="shared" si="8"/>
        <v>0.22178605771094359</v>
      </c>
      <c r="J34" s="26">
        <f t="shared" si="9"/>
        <v>14.735819429292569</v>
      </c>
      <c r="K34">
        <f t="shared" si="10"/>
        <v>14.264877758051911</v>
      </c>
      <c r="L34">
        <f t="shared" si="11"/>
        <v>0.22178605771094359</v>
      </c>
    </row>
    <row r="35" spans="6:12" x14ac:dyDescent="0.25">
      <c r="F35" s="26">
        <f t="shared" si="6"/>
        <v>13.793936086811254</v>
      </c>
      <c r="G35">
        <f t="shared" si="7"/>
        <v>14.264877758051911</v>
      </c>
      <c r="H35">
        <f t="shared" si="8"/>
        <v>0.22178605771094359</v>
      </c>
      <c r="J35" s="26">
        <f t="shared" si="9"/>
        <v>14.735819429292569</v>
      </c>
      <c r="K35">
        <f t="shared" si="10"/>
        <v>14.264877758051911</v>
      </c>
      <c r="L35">
        <f t="shared" si="11"/>
        <v>0.22178605771094359</v>
      </c>
    </row>
    <row r="36" spans="6:12" x14ac:dyDescent="0.25">
      <c r="H36">
        <f>SUM(H26:H35)</f>
        <v>2.2178605771094357</v>
      </c>
      <c r="L36">
        <f>SUM(L26:L35)</f>
        <v>2.2178605771094357</v>
      </c>
    </row>
    <row r="38" spans="6:12" x14ac:dyDescent="0.25">
      <c r="F38" s="31" t="s">
        <v>48</v>
      </c>
      <c r="G38" s="31"/>
      <c r="H38" s="28">
        <f>SUM(H36,L36)</f>
        <v>4.4357211542188715</v>
      </c>
    </row>
    <row r="41" spans="6:12" x14ac:dyDescent="0.25">
      <c r="F41" s="26">
        <f>$B$2</f>
        <v>13.846948047552221</v>
      </c>
      <c r="G41" s="26">
        <f>$G$4</f>
        <v>14.304883589498308</v>
      </c>
      <c r="H41" s="26">
        <f>(F41-G41)^2</f>
        <v>0.2097049605774565</v>
      </c>
      <c r="J41" s="26">
        <f>$B$7</f>
        <v>14.491881866765807</v>
      </c>
      <c r="K41" s="26">
        <f>$G$5</f>
        <v>13.282988584124201</v>
      </c>
      <c r="L41" s="26">
        <f>(J41-K41)^2</f>
        <v>1.4614229688159976</v>
      </c>
    </row>
    <row r="42" spans="6:12" x14ac:dyDescent="0.25">
      <c r="F42" s="26">
        <f>$B$3</f>
        <v>15.591215127502144</v>
      </c>
      <c r="G42" s="26">
        <f t="shared" ref="G42:G45" si="12">$G$4</f>
        <v>14.304883589498308</v>
      </c>
      <c r="H42" s="26">
        <f t="shared" ref="H42:H50" si="13">(F42-G42)^2</f>
        <v>1.6546488256633136</v>
      </c>
      <c r="J42" s="26">
        <f>$B$8</f>
        <v>10.319188643215483</v>
      </c>
      <c r="K42" s="26">
        <f t="shared" ref="K42:K45" si="14">$G$5</f>
        <v>13.282988584124201</v>
      </c>
      <c r="L42" s="26">
        <f t="shared" ref="L42:L50" si="15">(J42-K42)^2</f>
        <v>8.78411008973052</v>
      </c>
    </row>
    <row r="43" spans="6:12" x14ac:dyDescent="0.25">
      <c r="F43" s="26">
        <f>$B$4</f>
        <v>13.413314679984202</v>
      </c>
      <c r="G43" s="26">
        <f t="shared" si="12"/>
        <v>14.304883589498308</v>
      </c>
      <c r="H43" s="26">
        <f t="shared" si="13"/>
        <v>0.79489512041217247</v>
      </c>
      <c r="J43" s="26">
        <f>$B$9</f>
        <v>13.846084255219369</v>
      </c>
      <c r="K43" s="26">
        <f t="shared" si="14"/>
        <v>13.282988584124201</v>
      </c>
      <c r="L43" s="26">
        <f t="shared" si="15"/>
        <v>0.31707673480611714</v>
      </c>
    </row>
    <row r="44" spans="6:12" x14ac:dyDescent="0.25">
      <c r="F44" s="26">
        <f>$B$5</f>
        <v>14.359853512746838</v>
      </c>
      <c r="G44" s="26">
        <f t="shared" si="12"/>
        <v>14.304883589498308</v>
      </c>
      <c r="H44" s="26">
        <f t="shared" si="13"/>
        <v>3.0216924619492673E-3</v>
      </c>
      <c r="J44" s="26">
        <f>$B$10</f>
        <v>13.073149682922486</v>
      </c>
      <c r="K44" s="26">
        <f t="shared" si="14"/>
        <v>13.282988584124201</v>
      </c>
      <c r="L44" s="26">
        <f t="shared" si="15"/>
        <v>4.4032364457543292E-2</v>
      </c>
    </row>
    <row r="45" spans="6:12" x14ac:dyDescent="0.25">
      <c r="F45" s="26">
        <f>$B$6</f>
        <v>14.313086579706145</v>
      </c>
      <c r="G45" s="26">
        <f t="shared" si="12"/>
        <v>14.304883589498308</v>
      </c>
      <c r="H45" s="26">
        <f t="shared" si="13"/>
        <v>6.7289048349860451E-5</v>
      </c>
      <c r="J45" s="26">
        <f>$B$11</f>
        <v>14.684638472497863</v>
      </c>
      <c r="K45" s="26">
        <f t="shared" si="14"/>
        <v>13.282988584124201</v>
      </c>
      <c r="L45" s="26">
        <f t="shared" si="15"/>
        <v>1.9646224095778981</v>
      </c>
    </row>
    <row r="46" spans="6:12" x14ac:dyDescent="0.25">
      <c r="F46" s="26">
        <f>$C$2</f>
        <v>15.25841979515244</v>
      </c>
      <c r="G46" s="26">
        <f>$F$4</f>
        <v>15.582567876456149</v>
      </c>
      <c r="H46" s="26">
        <f t="shared" si="13"/>
        <v>0.10507197861287636</v>
      </c>
      <c r="J46" s="26">
        <f>$C$7</f>
        <v>14.808227835477842</v>
      </c>
      <c r="K46" s="26">
        <f>$F$5</f>
        <v>13.889070982128988</v>
      </c>
      <c r="L46" s="26">
        <f t="shared" si="15"/>
        <v>0.84484932105816646</v>
      </c>
    </row>
    <row r="47" spans="6:12" x14ac:dyDescent="0.25">
      <c r="F47" s="26">
        <f>$C$3</f>
        <v>14.96500451021595</v>
      </c>
      <c r="G47" s="26">
        <f t="shared" ref="G47:G50" si="16">$F$4</f>
        <v>15.582567876456149</v>
      </c>
      <c r="H47" s="26">
        <f t="shared" si="13"/>
        <v>0.38138451132192691</v>
      </c>
      <c r="J47" s="26">
        <f>$C$8</f>
        <v>13.073729883852131</v>
      </c>
      <c r="K47" s="26">
        <f t="shared" ref="K47:K50" si="17">$F$5</f>
        <v>13.889070982128988</v>
      </c>
      <c r="L47" s="26">
        <f t="shared" si="15"/>
        <v>0.66478110653931133</v>
      </c>
    </row>
    <row r="48" spans="6:12" x14ac:dyDescent="0.25">
      <c r="F48" s="26">
        <f>$C$4</f>
        <v>16.147590744671014</v>
      </c>
      <c r="G48" s="26">
        <f t="shared" si="16"/>
        <v>15.582567876456149</v>
      </c>
      <c r="H48" s="26">
        <f t="shared" si="13"/>
        <v>0.31925084160575196</v>
      </c>
      <c r="J48" s="26">
        <f>$C$9</f>
        <v>13.729858090954302</v>
      </c>
      <c r="K48" s="26">
        <f t="shared" si="17"/>
        <v>13.889070982128988</v>
      </c>
      <c r="L48" s="26">
        <f t="shared" si="15"/>
        <v>2.5348744716202465E-2</v>
      </c>
    </row>
    <row r="49" spans="6:12" x14ac:dyDescent="0.25">
      <c r="F49" s="26">
        <f>$C$5</f>
        <v>17.197937356207429</v>
      </c>
      <c r="G49" s="26">
        <f t="shared" si="16"/>
        <v>15.582567876456149</v>
      </c>
      <c r="H49" s="26">
        <f t="shared" si="13"/>
        <v>2.6094185561119208</v>
      </c>
      <c r="J49" s="26">
        <f>$C$10</f>
        <v>13.374703154180009</v>
      </c>
      <c r="K49" s="26">
        <f t="shared" si="17"/>
        <v>13.889070982128988</v>
      </c>
      <c r="L49" s="26">
        <f t="shared" si="15"/>
        <v>0.26457426242895016</v>
      </c>
    </row>
    <row r="50" spans="6:12" x14ac:dyDescent="0.25">
      <c r="F50" s="26">
        <f>$C$6</f>
        <v>14.34388697603392</v>
      </c>
      <c r="G50" s="26">
        <f t="shared" si="16"/>
        <v>15.582567876456149</v>
      </c>
      <c r="H50" s="26">
        <f t="shared" si="13"/>
        <v>1.5343303730708258</v>
      </c>
      <c r="J50" s="26">
        <f>$C$11</f>
        <v>14.458835946180647</v>
      </c>
      <c r="K50" s="26">
        <f t="shared" si="17"/>
        <v>13.889070982128988</v>
      </c>
      <c r="L50" s="26">
        <f t="shared" si="15"/>
        <v>0.32463211426078842</v>
      </c>
    </row>
    <row r="51" spans="6:12" x14ac:dyDescent="0.25">
      <c r="H51" s="26">
        <f>SUM(H41:H50)</f>
        <v>7.6117941488865428</v>
      </c>
      <c r="L51" s="26">
        <f>SUM(L41:L50)</f>
        <v>14.695450116391493</v>
      </c>
    </row>
    <row r="53" spans="6:12" x14ac:dyDescent="0.25">
      <c r="F53" s="31" t="s">
        <v>49</v>
      </c>
      <c r="G53" s="31"/>
      <c r="H53" s="27">
        <f>SUM(H51,L51)</f>
        <v>22.307244265278037</v>
      </c>
    </row>
    <row r="56" spans="6:12" x14ac:dyDescent="0.25">
      <c r="F56" s="26">
        <f>$B$2</f>
        <v>13.846948047552221</v>
      </c>
      <c r="G56">
        <f>$H$6</f>
        <v>14.264877758051911</v>
      </c>
      <c r="H56">
        <f>(F56-G56)^2</f>
        <v>0.17466524291835486</v>
      </c>
      <c r="J56" s="26">
        <f>$B$7</f>
        <v>14.491881866765807</v>
      </c>
      <c r="K56">
        <f>$H$6</f>
        <v>14.264877758051911</v>
      </c>
      <c r="L56">
        <f>(J56-K56)^2</f>
        <v>5.1530865372990155E-2</v>
      </c>
    </row>
    <row r="57" spans="6:12" x14ac:dyDescent="0.25">
      <c r="F57" s="26">
        <f>$B$3</f>
        <v>15.591215127502144</v>
      </c>
      <c r="G57">
        <f t="shared" ref="G57:G65" si="18">$H$6</f>
        <v>14.264877758051911</v>
      </c>
      <c r="H57">
        <f t="shared" ref="H57:H65" si="19">(F57-G57)^2</f>
        <v>1.7591708176001633</v>
      </c>
      <c r="J57" s="26">
        <f>$B$8</f>
        <v>10.319188643215483</v>
      </c>
      <c r="K57">
        <f t="shared" ref="K57:K65" si="20">$H$6</f>
        <v>14.264877758051911</v>
      </c>
      <c r="L57">
        <f t="shared" ref="L57:L65" si="21">(J57-K57)^2</f>
        <v>15.568462590938676</v>
      </c>
    </row>
    <row r="58" spans="6:12" x14ac:dyDescent="0.25">
      <c r="F58" s="26">
        <f>$B$4</f>
        <v>13.413314679984202</v>
      </c>
      <c r="G58">
        <f t="shared" si="18"/>
        <v>14.264877758051911</v>
      </c>
      <c r="H58">
        <f t="shared" si="19"/>
        <v>0.72515967592815145</v>
      </c>
      <c r="J58" s="26">
        <f>$B$9</f>
        <v>13.846084255219369</v>
      </c>
      <c r="K58">
        <f t="shared" si="20"/>
        <v>14.264877758051911</v>
      </c>
      <c r="L58">
        <f t="shared" si="21"/>
        <v>0.17538799801475094</v>
      </c>
    </row>
    <row r="59" spans="6:12" x14ac:dyDescent="0.25">
      <c r="F59" s="26">
        <f>$B$5</f>
        <v>14.359853512746838</v>
      </c>
      <c r="G59">
        <f t="shared" si="18"/>
        <v>14.264877758051911</v>
      </c>
      <c r="H59">
        <f t="shared" si="19"/>
        <v>9.0203939798709117E-3</v>
      </c>
      <c r="J59" s="26">
        <f>$B$10</f>
        <v>13.073149682922486</v>
      </c>
      <c r="K59">
        <f t="shared" si="20"/>
        <v>14.264877758051911</v>
      </c>
      <c r="L59">
        <f t="shared" si="21"/>
        <v>1.420215805051686</v>
      </c>
    </row>
    <row r="60" spans="6:12" x14ac:dyDescent="0.25">
      <c r="F60" s="26">
        <f>$B$6</f>
        <v>14.313086579706145</v>
      </c>
      <c r="G60">
        <f t="shared" si="18"/>
        <v>14.264877758051911</v>
      </c>
      <c r="H60">
        <f t="shared" si="19"/>
        <v>2.3240904852896782E-3</v>
      </c>
      <c r="J60" s="26">
        <f>$B$11</f>
        <v>14.684638472497863</v>
      </c>
      <c r="K60">
        <f t="shared" si="20"/>
        <v>14.264877758051911</v>
      </c>
      <c r="L60">
        <f t="shared" si="21"/>
        <v>0.17619905739217556</v>
      </c>
    </row>
    <row r="61" spans="6:12" x14ac:dyDescent="0.25">
      <c r="F61" s="26">
        <f>$C$2</f>
        <v>15.25841979515244</v>
      </c>
      <c r="G61">
        <f t="shared" si="18"/>
        <v>14.264877758051911</v>
      </c>
      <c r="H61">
        <f t="shared" si="19"/>
        <v>0.9871257794858681</v>
      </c>
      <c r="J61" s="26">
        <f>$C$7</f>
        <v>14.808227835477842</v>
      </c>
      <c r="K61">
        <f t="shared" si="20"/>
        <v>14.264877758051911</v>
      </c>
      <c r="L61">
        <f t="shared" si="21"/>
        <v>0.29522930663876495</v>
      </c>
    </row>
    <row r="62" spans="6:12" x14ac:dyDescent="0.25">
      <c r="F62" s="26">
        <f>$C$3</f>
        <v>14.96500451021595</v>
      </c>
      <c r="G62">
        <f t="shared" si="18"/>
        <v>14.264877758051911</v>
      </c>
      <c r="H62">
        <f t="shared" si="19"/>
        <v>0.49017746909576515</v>
      </c>
      <c r="J62" s="26">
        <f>$C$8</f>
        <v>13.073729883852131</v>
      </c>
      <c r="K62">
        <f t="shared" si="20"/>
        <v>14.264877758051911</v>
      </c>
      <c r="L62">
        <f t="shared" si="21"/>
        <v>1.4188332582106551</v>
      </c>
    </row>
    <row r="63" spans="6:12" x14ac:dyDescent="0.25">
      <c r="F63" s="26">
        <f>$C$4</f>
        <v>16.147590744671014</v>
      </c>
      <c r="G63">
        <f t="shared" si="18"/>
        <v>14.264877758051911</v>
      </c>
      <c r="H63">
        <f t="shared" si="19"/>
        <v>3.544608189984221</v>
      </c>
      <c r="J63" s="26">
        <f>$C$9</f>
        <v>13.729858090954302</v>
      </c>
      <c r="K63">
        <f t="shared" si="20"/>
        <v>14.264877758051911</v>
      </c>
      <c r="L63">
        <f t="shared" si="21"/>
        <v>0.28624604418123667</v>
      </c>
    </row>
    <row r="64" spans="6:12" x14ac:dyDescent="0.25">
      <c r="F64" s="26">
        <f>$C$5</f>
        <v>17.197937356207429</v>
      </c>
      <c r="G64">
        <f t="shared" si="18"/>
        <v>14.264877758051911</v>
      </c>
      <c r="H64">
        <f t="shared" si="19"/>
        <v>8.6028386063322095</v>
      </c>
      <c r="J64" s="26">
        <f>$C$10</f>
        <v>13.374703154180009</v>
      </c>
      <c r="K64">
        <f t="shared" si="20"/>
        <v>14.264877758051911</v>
      </c>
      <c r="L64">
        <f t="shared" si="21"/>
        <v>0.79241082537849739</v>
      </c>
    </row>
    <row r="65" spans="6:12" x14ac:dyDescent="0.25">
      <c r="F65" s="26">
        <f>$C$6</f>
        <v>14.34388697603392</v>
      </c>
      <c r="G65">
        <f t="shared" si="18"/>
        <v>14.264877758051911</v>
      </c>
      <c r="H65">
        <f t="shared" si="19"/>
        <v>6.242456526128543E-3</v>
      </c>
      <c r="J65" s="26">
        <f>$C$11</f>
        <v>14.458835946180647</v>
      </c>
      <c r="K65">
        <f t="shared" si="20"/>
        <v>14.264877758051911</v>
      </c>
      <c r="L65">
        <f t="shared" si="21"/>
        <v>3.7619778742182149E-2</v>
      </c>
    </row>
    <row r="66" spans="6:12" x14ac:dyDescent="0.25">
      <c r="H66">
        <f>SUM(H56:H65)</f>
        <v>16.301332722336021</v>
      </c>
      <c r="L66">
        <f>SUM(L56:L65)</f>
        <v>20.222135529921612</v>
      </c>
    </row>
    <row r="68" spans="6:12" x14ac:dyDescent="0.25">
      <c r="F68" s="31" t="s">
        <v>52</v>
      </c>
      <c r="G68" s="31"/>
      <c r="H68" s="28">
        <f>H66+L66</f>
        <v>36.523468252257629</v>
      </c>
    </row>
    <row r="72" spans="6:12" x14ac:dyDescent="0.25">
      <c r="H72" t="s">
        <v>55</v>
      </c>
      <c r="I72" t="s">
        <v>56</v>
      </c>
      <c r="J72" t="s">
        <v>57</v>
      </c>
      <c r="K72" t="s">
        <v>58</v>
      </c>
    </row>
    <row r="73" spans="6:12" x14ac:dyDescent="0.25">
      <c r="F73" s="30" t="s">
        <v>50</v>
      </c>
      <c r="G73" s="30"/>
      <c r="H73" s="26">
        <f>H23</f>
        <v>9.2166914612040678</v>
      </c>
      <c r="I73">
        <v>1</v>
      </c>
      <c r="J73" s="26">
        <f>H73/I73</f>
        <v>9.2166914612040678</v>
      </c>
      <c r="K73">
        <f>J73/J75</f>
        <v>6.6107252704809643</v>
      </c>
    </row>
    <row r="74" spans="6:12" x14ac:dyDescent="0.25">
      <c r="F74" s="30" t="s">
        <v>51</v>
      </c>
      <c r="G74" s="30"/>
      <c r="H74">
        <f>H38</f>
        <v>4.4357211542188715</v>
      </c>
      <c r="I74">
        <v>1</v>
      </c>
      <c r="J74" s="26">
        <f t="shared" ref="J74:J77" si="22">H74/I74</f>
        <v>4.4357211542188715</v>
      </c>
      <c r="K74">
        <f>J74/J75</f>
        <v>3.1815466591707828</v>
      </c>
    </row>
    <row r="75" spans="6:12" x14ac:dyDescent="0.25">
      <c r="F75" s="30" t="s">
        <v>53</v>
      </c>
      <c r="G75" s="30"/>
      <c r="H75" s="26">
        <f>H53</f>
        <v>22.307244265278037</v>
      </c>
      <c r="I75">
        <v>16</v>
      </c>
      <c r="J75" s="26">
        <f t="shared" si="22"/>
        <v>1.3942027665798773</v>
      </c>
    </row>
    <row r="76" spans="6:12" x14ac:dyDescent="0.25">
      <c r="F76" s="30" t="s">
        <v>54</v>
      </c>
      <c r="G76" s="30"/>
      <c r="H76" s="26">
        <f>H68-(H53+H38+H23)</f>
        <v>0.56381137155665328</v>
      </c>
      <c r="I76">
        <v>1</v>
      </c>
      <c r="J76" s="26">
        <f t="shared" si="22"/>
        <v>0.56381137155665328</v>
      </c>
      <c r="K76">
        <f>J76/J75</f>
        <v>0.40439696798173808</v>
      </c>
    </row>
    <row r="77" spans="6:12" x14ac:dyDescent="0.25">
      <c r="F77" s="30" t="s">
        <v>59</v>
      </c>
      <c r="G77" s="30"/>
      <c r="H77" s="26">
        <f>SUM(H73:H76)</f>
        <v>36.523468252257629</v>
      </c>
      <c r="I77">
        <f>SUM(I73:I76)</f>
        <v>19</v>
      </c>
      <c r="J77" s="26">
        <f t="shared" si="22"/>
        <v>1.9222878027504016</v>
      </c>
    </row>
  </sheetData>
  <mergeCells count="10">
    <mergeCell ref="F74:G74"/>
    <mergeCell ref="F75:G75"/>
    <mergeCell ref="F76:G76"/>
    <mergeCell ref="F77:G77"/>
    <mergeCell ref="F2:G2"/>
    <mergeCell ref="F23:G23"/>
    <mergeCell ref="F38:G38"/>
    <mergeCell ref="F53:G53"/>
    <mergeCell ref="F68:G68"/>
    <mergeCell ref="F73:G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B7" sqref="B7:B11"/>
    </sheetView>
  </sheetViews>
  <sheetFormatPr defaultRowHeight="15" x14ac:dyDescent="0.25"/>
  <cols>
    <col min="1" max="3" width="18.28515625" customWidth="1"/>
    <col min="5" max="8" width="18.5703125" customWidth="1"/>
    <col min="9" max="9" width="15" customWidth="1"/>
    <col min="10" max="12" width="15.28515625" customWidth="1"/>
  </cols>
  <sheetData>
    <row r="1" spans="1:12" x14ac:dyDescent="0.25">
      <c r="B1" t="s">
        <v>8</v>
      </c>
      <c r="C1" t="s">
        <v>7</v>
      </c>
    </row>
    <row r="2" spans="1:12" x14ac:dyDescent="0.25">
      <c r="A2" s="3" t="s">
        <v>5</v>
      </c>
      <c r="B2" s="33">
        <v>13.614613134245708</v>
      </c>
      <c r="C2" s="33">
        <v>17.341613467984949</v>
      </c>
      <c r="F2" s="30" t="s">
        <v>44</v>
      </c>
      <c r="G2" s="30"/>
    </row>
    <row r="3" spans="1:12" x14ac:dyDescent="0.25">
      <c r="B3" s="33">
        <v>14.163473276376143</v>
      </c>
      <c r="C3" s="33">
        <v>14.89193422534764</v>
      </c>
      <c r="F3" t="s">
        <v>7</v>
      </c>
      <c r="G3" t="s">
        <v>8</v>
      </c>
    </row>
    <row r="4" spans="1:12" x14ac:dyDescent="0.25">
      <c r="B4" s="33">
        <v>10.639074256742733</v>
      </c>
      <c r="C4" s="33">
        <v>18.233140986193234</v>
      </c>
      <c r="E4" s="3" t="s">
        <v>5</v>
      </c>
      <c r="F4" s="26">
        <f>AVERAGE(C2:C6)</f>
        <v>15.765998102707044</v>
      </c>
      <c r="G4" s="26">
        <f>AVERAGE(B2:B6)</f>
        <v>12.330112418987754</v>
      </c>
      <c r="H4" s="26">
        <f>AVERAGE(F4:G4)</f>
        <v>14.048055260847399</v>
      </c>
    </row>
    <row r="5" spans="1:12" x14ac:dyDescent="0.25">
      <c r="B5" s="33">
        <v>10.113867090127483</v>
      </c>
      <c r="C5" s="33">
        <v>13.092890760916054</v>
      </c>
      <c r="E5" t="s">
        <v>6</v>
      </c>
      <c r="F5" s="26">
        <f>AVERAGE(C7:C11)</f>
        <v>16.05978785091817</v>
      </c>
      <c r="G5" s="26">
        <f>AVERAGE(B7:B11)</f>
        <v>12.405861067591459</v>
      </c>
      <c r="H5" s="26">
        <f>AVERAGE(F5:G5)</f>
        <v>14.232824459254815</v>
      </c>
    </row>
    <row r="6" spans="1:12" x14ac:dyDescent="0.25">
      <c r="B6" s="33">
        <v>13.119534337446703</v>
      </c>
      <c r="C6" s="33">
        <v>15.270411073093339</v>
      </c>
      <c r="F6" s="26">
        <f>AVERAGE(F4:F5)</f>
        <v>15.912892976812607</v>
      </c>
      <c r="G6" s="26">
        <f>AVERAGE(G4:G5)</f>
        <v>12.367986743289606</v>
      </c>
      <c r="H6" s="29">
        <f>AVERAGE(H4:H5)</f>
        <v>14.140439860051107</v>
      </c>
    </row>
    <row r="7" spans="1:12" x14ac:dyDescent="0.25">
      <c r="A7" t="s">
        <v>6</v>
      </c>
      <c r="B7" s="33">
        <v>11.572048620986898</v>
      </c>
      <c r="C7" s="33">
        <v>19.091524199927932</v>
      </c>
    </row>
    <row r="8" spans="1:12" x14ac:dyDescent="0.25">
      <c r="B8" s="33">
        <v>13.791230744758616</v>
      </c>
      <c r="C8" s="33">
        <v>14.866572874810009</v>
      </c>
    </row>
    <row r="9" spans="1:12" x14ac:dyDescent="0.25">
      <c r="B9" s="33">
        <v>11.456895694340787</v>
      </c>
      <c r="C9" s="33">
        <v>16.807063639953142</v>
      </c>
      <c r="F9" t="s">
        <v>5</v>
      </c>
      <c r="J9" t="s">
        <v>6</v>
      </c>
    </row>
    <row r="10" spans="1:12" x14ac:dyDescent="0.25">
      <c r="B10" s="33">
        <v>12.141825384607005</v>
      </c>
      <c r="C10" s="33">
        <v>17.772968143192536</v>
      </c>
      <c r="F10" t="s">
        <v>45</v>
      </c>
      <c r="G10" t="s">
        <v>46</v>
      </c>
      <c r="J10" t="s">
        <v>45</v>
      </c>
      <c r="K10" t="s">
        <v>46</v>
      </c>
    </row>
    <row r="11" spans="1:12" x14ac:dyDescent="0.25">
      <c r="B11" s="33">
        <v>13.067304893263993</v>
      </c>
      <c r="C11" s="33">
        <v>11.760810396707223</v>
      </c>
      <c r="F11" s="26">
        <f>$H$4</f>
        <v>14.048055260847399</v>
      </c>
      <c r="G11">
        <f>$H$6</f>
        <v>14.140439860051107</v>
      </c>
      <c r="H11">
        <f>(F11-G11)^2</f>
        <v>8.5349141700297657E-3</v>
      </c>
      <c r="J11" s="26">
        <f>$H$5</f>
        <v>14.232824459254815</v>
      </c>
      <c r="K11">
        <f>$H$6</f>
        <v>14.140439860051107</v>
      </c>
      <c r="L11">
        <f>(J11-K11)^2</f>
        <v>8.5349141700297657E-3</v>
      </c>
    </row>
    <row r="12" spans="1:12" x14ac:dyDescent="0.25">
      <c r="F12" s="26">
        <f t="shared" ref="F12:F20" si="0">$H$4</f>
        <v>14.048055260847399</v>
      </c>
      <c r="G12">
        <f t="shared" ref="G12:G20" si="1">$H$6</f>
        <v>14.140439860051107</v>
      </c>
      <c r="H12">
        <f t="shared" ref="H12:H20" si="2">(G12-F12)^2</f>
        <v>8.5349141700297657E-3</v>
      </c>
      <c r="J12" s="26">
        <f t="shared" ref="J12:J20" si="3">$H$5</f>
        <v>14.232824459254815</v>
      </c>
      <c r="K12">
        <f t="shared" ref="K12:K20" si="4">$H$6</f>
        <v>14.140439860051107</v>
      </c>
      <c r="L12">
        <f t="shared" ref="L12:L20" si="5">(J12-K12)^2</f>
        <v>8.5349141700297657E-3</v>
      </c>
    </row>
    <row r="13" spans="1:12" x14ac:dyDescent="0.25">
      <c r="F13" s="26">
        <f t="shared" si="0"/>
        <v>14.048055260847399</v>
      </c>
      <c r="G13">
        <f t="shared" si="1"/>
        <v>14.140439860051107</v>
      </c>
      <c r="H13">
        <f t="shared" si="2"/>
        <v>8.5349141700297657E-3</v>
      </c>
      <c r="J13" s="26">
        <f t="shared" si="3"/>
        <v>14.232824459254815</v>
      </c>
      <c r="K13">
        <f t="shared" si="4"/>
        <v>14.140439860051107</v>
      </c>
      <c r="L13">
        <f t="shared" si="5"/>
        <v>8.5349141700297657E-3</v>
      </c>
    </row>
    <row r="14" spans="1:12" x14ac:dyDescent="0.25">
      <c r="F14" s="26">
        <f t="shared" si="0"/>
        <v>14.048055260847399</v>
      </c>
      <c r="G14">
        <f t="shared" si="1"/>
        <v>14.140439860051107</v>
      </c>
      <c r="H14">
        <f t="shared" si="2"/>
        <v>8.5349141700297657E-3</v>
      </c>
      <c r="J14" s="26">
        <f t="shared" si="3"/>
        <v>14.232824459254815</v>
      </c>
      <c r="K14">
        <f t="shared" si="4"/>
        <v>14.140439860051107</v>
      </c>
      <c r="L14">
        <f t="shared" si="5"/>
        <v>8.5349141700297657E-3</v>
      </c>
    </row>
    <row r="15" spans="1:12" x14ac:dyDescent="0.25">
      <c r="F15" s="26">
        <f t="shared" si="0"/>
        <v>14.048055260847399</v>
      </c>
      <c r="G15">
        <f t="shared" si="1"/>
        <v>14.140439860051107</v>
      </c>
      <c r="H15">
        <f t="shared" si="2"/>
        <v>8.5349141700297657E-3</v>
      </c>
      <c r="J15" s="26">
        <f t="shared" si="3"/>
        <v>14.232824459254815</v>
      </c>
      <c r="K15">
        <f t="shared" si="4"/>
        <v>14.140439860051107</v>
      </c>
      <c r="L15">
        <f t="shared" si="5"/>
        <v>8.5349141700297657E-3</v>
      </c>
    </row>
    <row r="16" spans="1:12" x14ac:dyDescent="0.25">
      <c r="F16" s="26">
        <f t="shared" si="0"/>
        <v>14.048055260847399</v>
      </c>
      <c r="G16">
        <f t="shared" si="1"/>
        <v>14.140439860051107</v>
      </c>
      <c r="H16">
        <f t="shared" si="2"/>
        <v>8.5349141700297657E-3</v>
      </c>
      <c r="J16" s="26">
        <f t="shared" si="3"/>
        <v>14.232824459254815</v>
      </c>
      <c r="K16">
        <f t="shared" si="4"/>
        <v>14.140439860051107</v>
      </c>
      <c r="L16">
        <f t="shared" si="5"/>
        <v>8.5349141700297657E-3</v>
      </c>
    </row>
    <row r="17" spans="6:12" x14ac:dyDescent="0.25">
      <c r="F17" s="26">
        <f t="shared" si="0"/>
        <v>14.048055260847399</v>
      </c>
      <c r="G17">
        <f t="shared" si="1"/>
        <v>14.140439860051107</v>
      </c>
      <c r="H17">
        <f t="shared" si="2"/>
        <v>8.5349141700297657E-3</v>
      </c>
      <c r="J17" s="26">
        <f t="shared" si="3"/>
        <v>14.232824459254815</v>
      </c>
      <c r="K17">
        <f t="shared" si="4"/>
        <v>14.140439860051107</v>
      </c>
      <c r="L17">
        <f t="shared" si="5"/>
        <v>8.5349141700297657E-3</v>
      </c>
    </row>
    <row r="18" spans="6:12" x14ac:dyDescent="0.25">
      <c r="F18" s="26">
        <f t="shared" si="0"/>
        <v>14.048055260847399</v>
      </c>
      <c r="G18">
        <f t="shared" si="1"/>
        <v>14.140439860051107</v>
      </c>
      <c r="H18">
        <f t="shared" si="2"/>
        <v>8.5349141700297657E-3</v>
      </c>
      <c r="J18" s="26">
        <f t="shared" si="3"/>
        <v>14.232824459254815</v>
      </c>
      <c r="K18">
        <f t="shared" si="4"/>
        <v>14.140439860051107</v>
      </c>
      <c r="L18">
        <f t="shared" si="5"/>
        <v>8.5349141700297657E-3</v>
      </c>
    </row>
    <row r="19" spans="6:12" x14ac:dyDescent="0.25">
      <c r="F19" s="26">
        <f t="shared" si="0"/>
        <v>14.048055260847399</v>
      </c>
      <c r="G19">
        <f t="shared" si="1"/>
        <v>14.140439860051107</v>
      </c>
      <c r="H19">
        <f t="shared" si="2"/>
        <v>8.5349141700297657E-3</v>
      </c>
      <c r="J19" s="26">
        <f t="shared" si="3"/>
        <v>14.232824459254815</v>
      </c>
      <c r="K19">
        <f t="shared" si="4"/>
        <v>14.140439860051107</v>
      </c>
      <c r="L19">
        <f t="shared" si="5"/>
        <v>8.5349141700297657E-3</v>
      </c>
    </row>
    <row r="20" spans="6:12" x14ac:dyDescent="0.25">
      <c r="F20" s="26">
        <f t="shared" si="0"/>
        <v>14.048055260847399</v>
      </c>
      <c r="G20">
        <f t="shared" si="1"/>
        <v>14.140439860051107</v>
      </c>
      <c r="H20">
        <f t="shared" si="2"/>
        <v>8.5349141700297657E-3</v>
      </c>
      <c r="J20" s="26">
        <f t="shared" si="3"/>
        <v>14.232824459254815</v>
      </c>
      <c r="K20">
        <f t="shared" si="4"/>
        <v>14.140439860051107</v>
      </c>
      <c r="L20">
        <f t="shared" si="5"/>
        <v>8.5349141700297657E-3</v>
      </c>
    </row>
    <row r="21" spans="6:12" x14ac:dyDescent="0.25">
      <c r="H21">
        <f>SUM(H11:H20)</f>
        <v>8.534914170029767E-2</v>
      </c>
      <c r="L21">
        <f>SUM(L11:L20)</f>
        <v>8.534914170029767E-2</v>
      </c>
    </row>
    <row r="23" spans="6:12" x14ac:dyDescent="0.25">
      <c r="F23" s="31" t="s">
        <v>47</v>
      </c>
      <c r="G23" s="31"/>
      <c r="H23" s="27">
        <f>H21+L21</f>
        <v>0.17069828340059534</v>
      </c>
    </row>
    <row r="25" spans="6:12" x14ac:dyDescent="0.25">
      <c r="F25" t="s">
        <v>8</v>
      </c>
      <c r="G25" t="s">
        <v>46</v>
      </c>
      <c r="J25" t="s">
        <v>7</v>
      </c>
      <c r="K25" t="s">
        <v>46</v>
      </c>
    </row>
    <row r="26" spans="6:12" x14ac:dyDescent="0.25">
      <c r="F26" s="26">
        <f>$G$6</f>
        <v>12.367986743289606</v>
      </c>
      <c r="G26">
        <f>$H$6</f>
        <v>14.140439860051107</v>
      </c>
      <c r="H26">
        <f>(F26-G26)^2</f>
        <v>3.1415900511175576</v>
      </c>
      <c r="J26" s="26">
        <f>$F$6</f>
        <v>15.912892976812607</v>
      </c>
      <c r="K26">
        <f>$H$6</f>
        <v>14.140439860051107</v>
      </c>
      <c r="L26">
        <f>(J26-K26)^2</f>
        <v>3.1415900511175576</v>
      </c>
    </row>
    <row r="27" spans="6:12" x14ac:dyDescent="0.25">
      <c r="F27" s="26">
        <f t="shared" ref="F27:F35" si="6">$G$6</f>
        <v>12.367986743289606</v>
      </c>
      <c r="G27">
        <f t="shared" ref="G27:G35" si="7">$H$6</f>
        <v>14.140439860051107</v>
      </c>
      <c r="H27">
        <f t="shared" ref="H27:H35" si="8">(F27-G27)^2</f>
        <v>3.1415900511175576</v>
      </c>
      <c r="J27" s="26">
        <f t="shared" ref="J27:J35" si="9">$F$6</f>
        <v>15.912892976812607</v>
      </c>
      <c r="K27">
        <f t="shared" ref="K27:K35" si="10">$H$6</f>
        <v>14.140439860051107</v>
      </c>
      <c r="L27">
        <f t="shared" ref="L27:L35" si="11">(J27-K27)^2</f>
        <v>3.1415900511175576</v>
      </c>
    </row>
    <row r="28" spans="6:12" x14ac:dyDescent="0.25">
      <c r="F28" s="26">
        <f t="shared" si="6"/>
        <v>12.367986743289606</v>
      </c>
      <c r="G28">
        <f t="shared" si="7"/>
        <v>14.140439860051107</v>
      </c>
      <c r="H28">
        <f t="shared" si="8"/>
        <v>3.1415900511175576</v>
      </c>
      <c r="J28" s="26">
        <f t="shared" si="9"/>
        <v>15.912892976812607</v>
      </c>
      <c r="K28">
        <f t="shared" si="10"/>
        <v>14.140439860051107</v>
      </c>
      <c r="L28">
        <f t="shared" si="11"/>
        <v>3.1415900511175576</v>
      </c>
    </row>
    <row r="29" spans="6:12" x14ac:dyDescent="0.25">
      <c r="F29" s="26">
        <f t="shared" si="6"/>
        <v>12.367986743289606</v>
      </c>
      <c r="G29">
        <f t="shared" si="7"/>
        <v>14.140439860051107</v>
      </c>
      <c r="H29">
        <f t="shared" si="8"/>
        <v>3.1415900511175576</v>
      </c>
      <c r="J29" s="26">
        <f t="shared" si="9"/>
        <v>15.912892976812607</v>
      </c>
      <c r="K29">
        <f t="shared" si="10"/>
        <v>14.140439860051107</v>
      </c>
      <c r="L29">
        <f t="shared" si="11"/>
        <v>3.1415900511175576</v>
      </c>
    </row>
    <row r="30" spans="6:12" x14ac:dyDescent="0.25">
      <c r="F30" s="26">
        <f t="shared" si="6"/>
        <v>12.367986743289606</v>
      </c>
      <c r="G30">
        <f t="shared" si="7"/>
        <v>14.140439860051107</v>
      </c>
      <c r="H30">
        <f t="shared" si="8"/>
        <v>3.1415900511175576</v>
      </c>
      <c r="J30" s="26">
        <f t="shared" si="9"/>
        <v>15.912892976812607</v>
      </c>
      <c r="K30">
        <f t="shared" si="10"/>
        <v>14.140439860051107</v>
      </c>
      <c r="L30">
        <f t="shared" si="11"/>
        <v>3.1415900511175576</v>
      </c>
    </row>
    <row r="31" spans="6:12" x14ac:dyDescent="0.25">
      <c r="F31" s="26">
        <f t="shared" si="6"/>
        <v>12.367986743289606</v>
      </c>
      <c r="G31">
        <f t="shared" si="7"/>
        <v>14.140439860051107</v>
      </c>
      <c r="H31">
        <f t="shared" si="8"/>
        <v>3.1415900511175576</v>
      </c>
      <c r="J31" s="26">
        <f t="shared" si="9"/>
        <v>15.912892976812607</v>
      </c>
      <c r="K31">
        <f t="shared" si="10"/>
        <v>14.140439860051107</v>
      </c>
      <c r="L31">
        <f t="shared" si="11"/>
        <v>3.1415900511175576</v>
      </c>
    </row>
    <row r="32" spans="6:12" x14ac:dyDescent="0.25">
      <c r="F32" s="26">
        <f t="shared" si="6"/>
        <v>12.367986743289606</v>
      </c>
      <c r="G32">
        <f t="shared" si="7"/>
        <v>14.140439860051107</v>
      </c>
      <c r="H32">
        <f t="shared" si="8"/>
        <v>3.1415900511175576</v>
      </c>
      <c r="J32" s="26">
        <f t="shared" si="9"/>
        <v>15.912892976812607</v>
      </c>
      <c r="K32">
        <f t="shared" si="10"/>
        <v>14.140439860051107</v>
      </c>
      <c r="L32">
        <f t="shared" si="11"/>
        <v>3.1415900511175576</v>
      </c>
    </row>
    <row r="33" spans="6:12" x14ac:dyDescent="0.25">
      <c r="F33" s="26">
        <f t="shared" si="6"/>
        <v>12.367986743289606</v>
      </c>
      <c r="G33">
        <f t="shared" si="7"/>
        <v>14.140439860051107</v>
      </c>
      <c r="H33">
        <f t="shared" si="8"/>
        <v>3.1415900511175576</v>
      </c>
      <c r="J33" s="26">
        <f t="shared" si="9"/>
        <v>15.912892976812607</v>
      </c>
      <c r="K33">
        <f t="shared" si="10"/>
        <v>14.140439860051107</v>
      </c>
      <c r="L33">
        <f t="shared" si="11"/>
        <v>3.1415900511175576</v>
      </c>
    </row>
    <row r="34" spans="6:12" x14ac:dyDescent="0.25">
      <c r="F34" s="26">
        <f t="shared" si="6"/>
        <v>12.367986743289606</v>
      </c>
      <c r="G34">
        <f t="shared" si="7"/>
        <v>14.140439860051107</v>
      </c>
      <c r="H34">
        <f t="shared" si="8"/>
        <v>3.1415900511175576</v>
      </c>
      <c r="J34" s="26">
        <f t="shared" si="9"/>
        <v>15.912892976812607</v>
      </c>
      <c r="K34">
        <f t="shared" si="10"/>
        <v>14.140439860051107</v>
      </c>
      <c r="L34">
        <f t="shared" si="11"/>
        <v>3.1415900511175576</v>
      </c>
    </row>
    <row r="35" spans="6:12" x14ac:dyDescent="0.25">
      <c r="F35" s="26">
        <f t="shared" si="6"/>
        <v>12.367986743289606</v>
      </c>
      <c r="G35">
        <f t="shared" si="7"/>
        <v>14.140439860051107</v>
      </c>
      <c r="H35">
        <f t="shared" si="8"/>
        <v>3.1415900511175576</v>
      </c>
      <c r="J35" s="26">
        <f t="shared" si="9"/>
        <v>15.912892976812607</v>
      </c>
      <c r="K35">
        <f t="shared" si="10"/>
        <v>14.140439860051107</v>
      </c>
      <c r="L35">
        <f t="shared" si="11"/>
        <v>3.1415900511175576</v>
      </c>
    </row>
    <row r="36" spans="6:12" x14ac:dyDescent="0.25">
      <c r="H36">
        <f>SUM(H26:H35)</f>
        <v>31.415900511175575</v>
      </c>
      <c r="L36">
        <f>SUM(L26:L35)</f>
        <v>31.415900511175575</v>
      </c>
    </row>
    <row r="38" spans="6:12" x14ac:dyDescent="0.25">
      <c r="F38" s="31" t="s">
        <v>48</v>
      </c>
      <c r="G38" s="31"/>
      <c r="H38" s="28">
        <f>SUM(H36,L36)</f>
        <v>62.831801022351151</v>
      </c>
    </row>
    <row r="41" spans="6:12" x14ac:dyDescent="0.25">
      <c r="F41" s="26">
        <f>$B$2</f>
        <v>13.614613134245708</v>
      </c>
      <c r="G41" s="26">
        <f>$G$4</f>
        <v>12.330112418987754</v>
      </c>
      <c r="H41" s="26">
        <f>(F41-G41)^2</f>
        <v>1.6499420874981947</v>
      </c>
      <c r="J41" s="26">
        <f>$B$7</f>
        <v>11.572048620986898</v>
      </c>
      <c r="K41" s="26">
        <f>$G$5</f>
        <v>12.405861067591459</v>
      </c>
      <c r="L41" s="26">
        <f>(J41-K41)^2</f>
        <v>0.69524319611268448</v>
      </c>
    </row>
    <row r="42" spans="6:12" x14ac:dyDescent="0.25">
      <c r="F42" s="26">
        <f>$B$3</f>
        <v>14.163473276376143</v>
      </c>
      <c r="G42" s="26">
        <f t="shared" ref="G42:G45" si="12">$G$4</f>
        <v>12.330112418987754</v>
      </c>
      <c r="H42" s="26">
        <f t="shared" ref="H42:H50" si="13">(F42-G42)^2</f>
        <v>3.3612120334038873</v>
      </c>
      <c r="J42" s="26">
        <f>$B$8</f>
        <v>13.791230744758616</v>
      </c>
      <c r="K42" s="26">
        <f t="shared" ref="K42:K45" si="14">$G$5</f>
        <v>12.405861067591459</v>
      </c>
      <c r="L42" s="26">
        <f t="shared" ref="L42:L50" si="15">(J42-K42)^2</f>
        <v>1.9192491424142324</v>
      </c>
    </row>
    <row r="43" spans="6:12" x14ac:dyDescent="0.25">
      <c r="F43" s="26">
        <f>$B$4</f>
        <v>10.639074256742733</v>
      </c>
      <c r="G43" s="26">
        <f t="shared" si="12"/>
        <v>12.330112418987754</v>
      </c>
      <c r="H43" s="26">
        <f t="shared" si="13"/>
        <v>2.8596100661690205</v>
      </c>
      <c r="J43" s="26">
        <f>$B$9</f>
        <v>11.456895694340787</v>
      </c>
      <c r="K43" s="26">
        <f t="shared" si="14"/>
        <v>12.405861067591459</v>
      </c>
      <c r="L43" s="26">
        <f t="shared" si="15"/>
        <v>0.90053527962878799</v>
      </c>
    </row>
    <row r="44" spans="6:12" x14ac:dyDescent="0.25">
      <c r="F44" s="26">
        <f>$B$5</f>
        <v>10.113867090127483</v>
      </c>
      <c r="G44" s="26">
        <f t="shared" si="12"/>
        <v>12.330112418987754</v>
      </c>
      <c r="H44" s="26">
        <f t="shared" si="13"/>
        <v>4.9117433576949718</v>
      </c>
      <c r="J44" s="26">
        <f>$B$10</f>
        <v>12.141825384607005</v>
      </c>
      <c r="K44" s="26">
        <f t="shared" si="14"/>
        <v>12.405861067591459</v>
      </c>
      <c r="L44" s="26">
        <f t="shared" si="15"/>
        <v>6.9714841889067389E-2</v>
      </c>
    </row>
    <row r="45" spans="6:12" x14ac:dyDescent="0.25">
      <c r="F45" s="26">
        <f>$B$6</f>
        <v>13.119534337446703</v>
      </c>
      <c r="G45" s="26">
        <f t="shared" si="12"/>
        <v>12.330112418987754</v>
      </c>
      <c r="H45" s="26">
        <f t="shared" si="13"/>
        <v>0.62318696534340723</v>
      </c>
      <c r="J45" s="26">
        <f>$B$11</f>
        <v>13.067304893263993</v>
      </c>
      <c r="K45" s="26">
        <f t="shared" si="14"/>
        <v>12.405861067591459</v>
      </c>
      <c r="L45" s="26">
        <f t="shared" si="15"/>
        <v>0.43750793452031655</v>
      </c>
    </row>
    <row r="46" spans="6:12" x14ac:dyDescent="0.25">
      <c r="F46" s="26">
        <f>$C$2</f>
        <v>17.341613467984949</v>
      </c>
      <c r="G46" s="26">
        <f>$F$4</f>
        <v>15.765998102707044</v>
      </c>
      <c r="H46" s="26">
        <f t="shared" si="13"/>
        <v>2.4825637792998254</v>
      </c>
      <c r="J46" s="26">
        <f>$C$7</f>
        <v>19.091524199927932</v>
      </c>
      <c r="K46" s="26">
        <f>$F$5</f>
        <v>16.05978785091817</v>
      </c>
      <c r="L46" s="26">
        <f t="shared" si="15"/>
        <v>9.1914252899070412</v>
      </c>
    </row>
    <row r="47" spans="6:12" x14ac:dyDescent="0.25">
      <c r="F47" s="26">
        <f>$C$3</f>
        <v>14.89193422534764</v>
      </c>
      <c r="G47" s="26">
        <f t="shared" ref="G47:G50" si="16">$F$4</f>
        <v>15.765998102707044</v>
      </c>
      <c r="H47" s="26">
        <f t="shared" si="13"/>
        <v>0.76398766170455568</v>
      </c>
      <c r="J47" s="26">
        <f>$C$8</f>
        <v>14.866572874810009</v>
      </c>
      <c r="K47" s="26">
        <f t="shared" ref="K47:K50" si="17">$F$5</f>
        <v>16.05978785091817</v>
      </c>
      <c r="L47" s="26">
        <f t="shared" si="15"/>
        <v>1.4237619792087985</v>
      </c>
    </row>
    <row r="48" spans="6:12" x14ac:dyDescent="0.25">
      <c r="F48" s="26">
        <f>$C$4</f>
        <v>18.233140986193234</v>
      </c>
      <c r="G48" s="26">
        <f t="shared" si="16"/>
        <v>15.765998102707044</v>
      </c>
      <c r="H48" s="26">
        <f t="shared" si="13"/>
        <v>6.0867940075365521</v>
      </c>
      <c r="J48" s="26">
        <f>$C$9</f>
        <v>16.807063639953142</v>
      </c>
      <c r="K48" s="26">
        <f t="shared" si="17"/>
        <v>16.05978785091817</v>
      </c>
      <c r="L48" s="26">
        <f t="shared" si="15"/>
        <v>0.55842110487784091</v>
      </c>
    </row>
    <row r="49" spans="6:12" x14ac:dyDescent="0.25">
      <c r="F49" s="26">
        <f>$C$5</f>
        <v>13.092890760916054</v>
      </c>
      <c r="G49" s="26">
        <f t="shared" si="16"/>
        <v>15.765998102707044</v>
      </c>
      <c r="H49" s="26">
        <f t="shared" si="13"/>
        <v>7.1455028607368929</v>
      </c>
      <c r="J49" s="26">
        <f>$C$10</f>
        <v>17.772968143192536</v>
      </c>
      <c r="K49" s="26">
        <f t="shared" si="17"/>
        <v>16.05978785091817</v>
      </c>
      <c r="L49" s="26">
        <f t="shared" si="15"/>
        <v>2.934986713837282</v>
      </c>
    </row>
    <row r="50" spans="6:12" x14ac:dyDescent="0.25">
      <c r="F50" s="26">
        <f>$C$6</f>
        <v>15.270411073093339</v>
      </c>
      <c r="G50" s="26">
        <f t="shared" si="16"/>
        <v>15.765998102707044</v>
      </c>
      <c r="H50" s="26">
        <f t="shared" si="13"/>
        <v>0.24560650392133601</v>
      </c>
      <c r="J50" s="26">
        <f>$C$11</f>
        <v>11.760810396707223</v>
      </c>
      <c r="K50" s="26">
        <f t="shared" si="17"/>
        <v>16.05978785091817</v>
      </c>
      <c r="L50" s="26">
        <f t="shared" si="15"/>
        <v>18.481207151814033</v>
      </c>
    </row>
    <row r="51" spans="6:12" x14ac:dyDescent="0.25">
      <c r="H51" s="26">
        <f>SUM(H41:H50)</f>
        <v>30.130149323308647</v>
      </c>
      <c r="L51" s="26">
        <f>SUM(L41:L50)</f>
        <v>36.612052634210087</v>
      </c>
    </row>
    <row r="53" spans="6:12" x14ac:dyDescent="0.25">
      <c r="F53" s="31" t="s">
        <v>49</v>
      </c>
      <c r="G53" s="31"/>
      <c r="H53" s="27">
        <f>SUM(H51,L51)</f>
        <v>66.742201957518731</v>
      </c>
    </row>
    <row r="56" spans="6:12" x14ac:dyDescent="0.25">
      <c r="F56" s="26">
        <f>$B$2</f>
        <v>13.614613134245708</v>
      </c>
      <c r="G56">
        <f>$H$6</f>
        <v>14.140439860051107</v>
      </c>
      <c r="H56">
        <f>(F56-G56)^2</f>
        <v>0.27649374557122558</v>
      </c>
      <c r="J56" s="26">
        <f>$B$7</f>
        <v>11.572048620986898</v>
      </c>
      <c r="K56">
        <f>$H$6</f>
        <v>14.140439860051107</v>
      </c>
      <c r="L56">
        <f>(J56-K56)^2</f>
        <v>6.5966335569017804</v>
      </c>
    </row>
    <row r="57" spans="6:12" x14ac:dyDescent="0.25">
      <c r="F57" s="26">
        <f>$B$3</f>
        <v>14.163473276376143</v>
      </c>
      <c r="G57">
        <f t="shared" ref="G57:G65" si="18">$H$6</f>
        <v>14.140439860051107</v>
      </c>
      <c r="H57">
        <f t="shared" ref="H57:H65" si="19">(F57-G57)^2</f>
        <v>5.3053826760245918E-4</v>
      </c>
      <c r="J57" s="26">
        <f>$B$8</f>
        <v>13.791230744758616</v>
      </c>
      <c r="K57">
        <f t="shared" ref="K57:K65" si="20">$H$6</f>
        <v>14.140439860051107</v>
      </c>
      <c r="L57">
        <f t="shared" ref="L57:L65" si="21">(J57-K57)^2</f>
        <v>0.12194700620336379</v>
      </c>
    </row>
    <row r="58" spans="6:12" x14ac:dyDescent="0.25">
      <c r="F58" s="26">
        <f>$B$4</f>
        <v>10.639074256742733</v>
      </c>
      <c r="G58">
        <f t="shared" si="18"/>
        <v>14.140439860051107</v>
      </c>
      <c r="H58">
        <f t="shared" si="19"/>
        <v>12.259561088031012</v>
      </c>
      <c r="J58" s="26">
        <f>$B$9</f>
        <v>11.456895694340787</v>
      </c>
      <c r="K58">
        <f t="shared" si="20"/>
        <v>14.140439860051107</v>
      </c>
      <c r="L58">
        <f t="shared" si="21"/>
        <v>7.2014092893178949</v>
      </c>
    </row>
    <row r="59" spans="6:12" x14ac:dyDescent="0.25">
      <c r="F59" s="26">
        <f>$B$5</f>
        <v>10.113867090127483</v>
      </c>
      <c r="G59">
        <f t="shared" si="18"/>
        <v>14.140439860051107</v>
      </c>
      <c r="H59">
        <f t="shared" si="19"/>
        <v>16.213288271490402</v>
      </c>
      <c r="J59" s="26">
        <f>$B$10</f>
        <v>12.141825384607005</v>
      </c>
      <c r="K59">
        <f t="shared" si="20"/>
        <v>14.140439860051107</v>
      </c>
      <c r="L59">
        <f t="shared" si="21"/>
        <v>3.994459821454702</v>
      </c>
    </row>
    <row r="60" spans="6:12" x14ac:dyDescent="0.25">
      <c r="F60" s="26">
        <f>$B$6</f>
        <v>13.119534337446703</v>
      </c>
      <c r="G60">
        <f t="shared" si="18"/>
        <v>14.140439860051107</v>
      </c>
      <c r="H60">
        <f t="shared" si="19"/>
        <v>1.0422480860841696</v>
      </c>
      <c r="J60" s="26">
        <f>$B$11</f>
        <v>13.067304893263993</v>
      </c>
      <c r="K60">
        <f t="shared" si="20"/>
        <v>14.140439860051107</v>
      </c>
      <c r="L60">
        <f t="shared" si="21"/>
        <v>1.1516186569411802</v>
      </c>
    </row>
    <row r="61" spans="6:12" x14ac:dyDescent="0.25">
      <c r="F61" s="26">
        <f>$C$2</f>
        <v>17.341613467984949</v>
      </c>
      <c r="G61">
        <f t="shared" si="18"/>
        <v>14.140439860051107</v>
      </c>
      <c r="H61">
        <f t="shared" si="19"/>
        <v>10.247512468132175</v>
      </c>
      <c r="J61" s="26">
        <f>$C$7</f>
        <v>19.091524199927932</v>
      </c>
      <c r="K61">
        <f t="shared" si="20"/>
        <v>14.140439860051107</v>
      </c>
      <c r="L61">
        <f t="shared" si="21"/>
        <v>24.513236140573536</v>
      </c>
    </row>
    <row r="62" spans="6:12" x14ac:dyDescent="0.25">
      <c r="F62" s="26">
        <f>$C$3</f>
        <v>14.89193422534764</v>
      </c>
      <c r="G62">
        <f t="shared" si="18"/>
        <v>14.140439860051107</v>
      </c>
      <c r="H62">
        <f t="shared" si="19"/>
        <v>0.56474378107243983</v>
      </c>
      <c r="J62" s="26">
        <f>$C$8</f>
        <v>14.866572874810009</v>
      </c>
      <c r="K62">
        <f t="shared" si="20"/>
        <v>14.140439860051107</v>
      </c>
      <c r="L62">
        <f t="shared" si="21"/>
        <v>0.52726915512285244</v>
      </c>
    </row>
    <row r="63" spans="6:12" x14ac:dyDescent="0.25">
      <c r="F63" s="26">
        <f>$C$4</f>
        <v>18.233140986193234</v>
      </c>
      <c r="G63">
        <f t="shared" si="18"/>
        <v>14.140439860051107</v>
      </c>
      <c r="H63">
        <f t="shared" si="19"/>
        <v>16.750202507925042</v>
      </c>
      <c r="J63" s="26">
        <f>$C$9</f>
        <v>16.807063639953142</v>
      </c>
      <c r="K63">
        <f t="shared" si="20"/>
        <v>14.140439860051107</v>
      </c>
      <c r="L63">
        <f t="shared" si="21"/>
        <v>7.1108823835390211</v>
      </c>
    </row>
    <row r="64" spans="6:12" x14ac:dyDescent="0.25">
      <c r="F64" s="26">
        <f>$C$5</f>
        <v>13.092890760916054</v>
      </c>
      <c r="G64">
        <f t="shared" si="18"/>
        <v>14.140439860051107</v>
      </c>
      <c r="H64">
        <f t="shared" si="19"/>
        <v>1.0973591150986595</v>
      </c>
      <c r="J64" s="26">
        <f>$C$10</f>
        <v>17.772968143192536</v>
      </c>
      <c r="K64">
        <f t="shared" si="20"/>
        <v>14.140439860051107</v>
      </c>
      <c r="L64">
        <f t="shared" si="21"/>
        <v>13.19526172782242</v>
      </c>
    </row>
    <row r="65" spans="6:12" x14ac:dyDescent="0.25">
      <c r="F65" s="26">
        <f>$C$6</f>
        <v>15.270411073093339</v>
      </c>
      <c r="G65">
        <f t="shared" si="18"/>
        <v>14.140439860051107</v>
      </c>
      <c r="H65">
        <f t="shared" si="19"/>
        <v>1.2768349423041336</v>
      </c>
      <c r="J65" s="26">
        <f>$C$11</f>
        <v>11.760810396707223</v>
      </c>
      <c r="K65">
        <f t="shared" si="20"/>
        <v>14.140439860051107</v>
      </c>
      <c r="L65">
        <f t="shared" si="21"/>
        <v>5.6626363828143003</v>
      </c>
    </row>
    <row r="66" spans="6:12" x14ac:dyDescent="0.25">
      <c r="H66">
        <f>SUM(H56:H65)</f>
        <v>59.728774543976861</v>
      </c>
      <c r="L66">
        <f>SUM(L56:L65)</f>
        <v>70.07535412069106</v>
      </c>
    </row>
    <row r="68" spans="6:12" x14ac:dyDescent="0.25">
      <c r="F68" s="31" t="s">
        <v>52</v>
      </c>
      <c r="G68" s="31"/>
      <c r="H68" s="28">
        <f>H66+L66</f>
        <v>129.80412866466793</v>
      </c>
    </row>
    <row r="72" spans="6:12" x14ac:dyDescent="0.25">
      <c r="H72" t="s">
        <v>55</v>
      </c>
      <c r="I72" t="s">
        <v>56</v>
      </c>
      <c r="J72" t="s">
        <v>57</v>
      </c>
      <c r="K72" t="s">
        <v>58</v>
      </c>
    </row>
    <row r="73" spans="6:12" x14ac:dyDescent="0.25">
      <c r="F73" s="30" t="s">
        <v>50</v>
      </c>
      <c r="G73" s="30"/>
      <c r="H73" s="26">
        <f>H23</f>
        <v>0.17069828340059534</v>
      </c>
      <c r="I73">
        <v>1</v>
      </c>
      <c r="J73" s="26">
        <f>H73/I73</f>
        <v>0.17069828340059534</v>
      </c>
      <c r="K73">
        <f>J73/J75</f>
        <v>4.0921223068844971E-2</v>
      </c>
    </row>
    <row r="74" spans="6:12" x14ac:dyDescent="0.25">
      <c r="F74" s="30" t="s">
        <v>51</v>
      </c>
      <c r="G74" s="30"/>
      <c r="H74">
        <f>H38</f>
        <v>62.831801022351151</v>
      </c>
      <c r="I74">
        <v>1</v>
      </c>
      <c r="J74" s="26">
        <f t="shared" ref="J74:J77" si="22">H74/I74</f>
        <v>62.831801022351151</v>
      </c>
      <c r="K74">
        <f>J74/J75</f>
        <v>15.062565915902734</v>
      </c>
    </row>
    <row r="75" spans="6:12" x14ac:dyDescent="0.25">
      <c r="F75" s="30" t="s">
        <v>53</v>
      </c>
      <c r="G75" s="30"/>
      <c r="H75" s="26">
        <f>H53</f>
        <v>66.742201957518731</v>
      </c>
      <c r="I75">
        <v>16</v>
      </c>
      <c r="J75" s="26">
        <f t="shared" si="22"/>
        <v>4.1713876223449207</v>
      </c>
    </row>
    <row r="76" spans="6:12" x14ac:dyDescent="0.25">
      <c r="F76" s="30" t="s">
        <v>54</v>
      </c>
      <c r="G76" s="30"/>
      <c r="H76" s="26">
        <f>H68-(H53+H38+H23)</f>
        <v>5.9427401397471158E-2</v>
      </c>
      <c r="I76">
        <v>1</v>
      </c>
      <c r="J76" s="26">
        <f t="shared" si="22"/>
        <v>5.9427401397471158E-2</v>
      </c>
      <c r="K76">
        <f>J76/J75</f>
        <v>1.4246434706555608E-2</v>
      </c>
    </row>
    <row r="77" spans="6:12" x14ac:dyDescent="0.25">
      <c r="F77" s="30" t="s">
        <v>59</v>
      </c>
      <c r="G77" s="30"/>
      <c r="H77" s="26">
        <f>SUM(H73:H76)</f>
        <v>129.80412866466796</v>
      </c>
      <c r="I77">
        <f>SUM(I73:I76)</f>
        <v>19</v>
      </c>
      <c r="J77" s="26">
        <f t="shared" si="22"/>
        <v>6.8317962455088397</v>
      </c>
    </row>
  </sheetData>
  <mergeCells count="10">
    <mergeCell ref="F74:G74"/>
    <mergeCell ref="F75:G75"/>
    <mergeCell ref="F76:G76"/>
    <mergeCell ref="F77:G77"/>
    <mergeCell ref="F2:G2"/>
    <mergeCell ref="F23:G23"/>
    <mergeCell ref="F38:G38"/>
    <mergeCell ref="F53:G53"/>
    <mergeCell ref="F68:G68"/>
    <mergeCell ref="F73:G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B22" sqref="B22"/>
    </sheetView>
  </sheetViews>
  <sheetFormatPr defaultRowHeight="15" x14ac:dyDescent="0.25"/>
  <cols>
    <col min="1" max="7" width="18.28515625" customWidth="1"/>
    <col min="9" max="11" width="20.28515625" customWidth="1"/>
  </cols>
  <sheetData>
    <row r="1" spans="1:11" x14ac:dyDescent="0.25">
      <c r="A1" s="5" t="s">
        <v>9</v>
      </c>
      <c r="B1" s="5" t="s">
        <v>10</v>
      </c>
      <c r="C1" s="5" t="s">
        <v>60</v>
      </c>
      <c r="E1" s="5" t="s">
        <v>9</v>
      </c>
      <c r="F1" s="5" t="s">
        <v>10</v>
      </c>
      <c r="G1" s="5" t="s">
        <v>11</v>
      </c>
      <c r="I1" s="5" t="s">
        <v>9</v>
      </c>
      <c r="J1" s="5" t="s">
        <v>10</v>
      </c>
      <c r="K1" s="5" t="s">
        <v>11</v>
      </c>
    </row>
    <row r="2" spans="1:11" x14ac:dyDescent="0.25">
      <c r="A2" s="9" t="s">
        <v>8</v>
      </c>
      <c r="B2" s="3" t="s">
        <v>5</v>
      </c>
      <c r="C2" s="32">
        <v>23.567593418557227</v>
      </c>
      <c r="E2" s="9" t="s">
        <v>8</v>
      </c>
      <c r="F2" s="3" t="s">
        <v>5</v>
      </c>
      <c r="G2" s="32">
        <v>13.846948047552221</v>
      </c>
      <c r="I2" s="9" t="s">
        <v>8</v>
      </c>
      <c r="J2" s="3" t="s">
        <v>5</v>
      </c>
      <c r="K2" s="33">
        <v>13.614613134245708</v>
      </c>
    </row>
    <row r="3" spans="1:11" x14ac:dyDescent="0.25">
      <c r="A3" s="9" t="s">
        <v>7</v>
      </c>
      <c r="B3" s="3" t="s">
        <v>5</v>
      </c>
      <c r="C3" s="32">
        <v>15.566525181150055</v>
      </c>
      <c r="E3" s="9" t="s">
        <v>7</v>
      </c>
      <c r="F3" s="3" t="s">
        <v>5</v>
      </c>
      <c r="G3" s="32">
        <v>15.25841979515244</v>
      </c>
      <c r="I3" s="9" t="s">
        <v>7</v>
      </c>
      <c r="J3" s="3" t="s">
        <v>5</v>
      </c>
      <c r="K3" s="33">
        <v>17.341613467984949</v>
      </c>
    </row>
    <row r="4" spans="1:11" x14ac:dyDescent="0.25">
      <c r="A4" s="9" t="s">
        <v>8</v>
      </c>
      <c r="B4" s="3" t="s">
        <v>6</v>
      </c>
      <c r="C4" s="32">
        <v>13.974823666194258</v>
      </c>
      <c r="E4" s="9" t="s">
        <v>8</v>
      </c>
      <c r="F4" s="3" t="s">
        <v>6</v>
      </c>
      <c r="G4" s="33">
        <v>14.491881866765807</v>
      </c>
      <c r="I4" s="9" t="s">
        <v>8</v>
      </c>
      <c r="J4" s="3" t="s">
        <v>6</v>
      </c>
      <c r="K4" s="33">
        <v>11.572048620986898</v>
      </c>
    </row>
    <row r="5" spans="1:11" x14ac:dyDescent="0.25">
      <c r="A5" s="9" t="s">
        <v>7</v>
      </c>
      <c r="B5" s="3" t="s">
        <v>5</v>
      </c>
      <c r="C5" s="32">
        <v>16.102284985500177</v>
      </c>
      <c r="E5" s="9" t="s">
        <v>7</v>
      </c>
      <c r="F5" s="3" t="s">
        <v>5</v>
      </c>
      <c r="G5" s="32">
        <v>14.96500451021595</v>
      </c>
      <c r="I5" s="9" t="s">
        <v>7</v>
      </c>
      <c r="J5" s="3" t="s">
        <v>5</v>
      </c>
      <c r="K5" s="33">
        <v>14.89193422534764</v>
      </c>
    </row>
    <row r="6" spans="1:11" ht="15.75" thickBot="1" x14ac:dyDescent="0.3">
      <c r="A6" s="9" t="s">
        <v>8</v>
      </c>
      <c r="B6" s="3" t="s">
        <v>5</v>
      </c>
      <c r="C6" s="32">
        <v>14.740807881126416</v>
      </c>
      <c r="D6" s="23"/>
      <c r="E6" s="9" t="s">
        <v>8</v>
      </c>
      <c r="F6" s="3" t="s">
        <v>5</v>
      </c>
      <c r="G6" s="32">
        <v>15.591215127502144</v>
      </c>
      <c r="I6" s="9" t="s">
        <v>8</v>
      </c>
      <c r="J6" s="3" t="s">
        <v>5</v>
      </c>
      <c r="K6" s="33">
        <v>14.163473276376143</v>
      </c>
    </row>
    <row r="7" spans="1:11" x14ac:dyDescent="0.25">
      <c r="A7" s="9" t="s">
        <v>7</v>
      </c>
      <c r="B7" s="3" t="s">
        <v>6</v>
      </c>
      <c r="C7" s="32">
        <v>14.646038859357802</v>
      </c>
      <c r="D7" s="22"/>
      <c r="E7" s="9" t="s">
        <v>7</v>
      </c>
      <c r="F7" s="3" t="s">
        <v>6</v>
      </c>
      <c r="G7" s="33">
        <v>14.808227835477842</v>
      </c>
      <c r="I7" s="9" t="s">
        <v>7</v>
      </c>
      <c r="J7" s="3" t="s">
        <v>6</v>
      </c>
      <c r="K7" s="33">
        <v>19.091524199927932</v>
      </c>
    </row>
    <row r="8" spans="1:11" x14ac:dyDescent="0.25">
      <c r="A8" s="9" t="s">
        <v>7</v>
      </c>
      <c r="B8" s="3" t="s">
        <v>5</v>
      </c>
      <c r="C8" s="32">
        <v>19.514718259012533</v>
      </c>
      <c r="D8" s="22"/>
      <c r="E8" s="9" t="s">
        <v>7</v>
      </c>
      <c r="F8" s="3" t="s">
        <v>5</v>
      </c>
      <c r="G8" s="32">
        <v>16.147590744671014</v>
      </c>
      <c r="I8" s="9" t="s">
        <v>7</v>
      </c>
      <c r="J8" s="3" t="s">
        <v>5</v>
      </c>
      <c r="K8" s="33">
        <v>18.233140986193234</v>
      </c>
    </row>
    <row r="9" spans="1:11" x14ac:dyDescent="0.25">
      <c r="A9" s="9" t="s">
        <v>7</v>
      </c>
      <c r="B9" s="3" t="s">
        <v>6</v>
      </c>
      <c r="C9" s="32">
        <v>18.55175278090266</v>
      </c>
      <c r="D9" s="22"/>
      <c r="E9" s="9" t="s">
        <v>7</v>
      </c>
      <c r="F9" s="3" t="s">
        <v>6</v>
      </c>
      <c r="G9" s="33">
        <v>13.073729883852131</v>
      </c>
      <c r="I9" s="9" t="s">
        <v>7</v>
      </c>
      <c r="J9" s="3" t="s">
        <v>6</v>
      </c>
      <c r="K9" s="33">
        <v>14.866572874810009</v>
      </c>
    </row>
    <row r="10" spans="1:11" x14ac:dyDescent="0.25">
      <c r="A10" s="9" t="s">
        <v>8</v>
      </c>
      <c r="B10" s="3" t="s">
        <v>5</v>
      </c>
      <c r="C10" s="32">
        <v>18.581663393428496</v>
      </c>
      <c r="D10" s="22"/>
      <c r="E10" s="9" t="s">
        <v>8</v>
      </c>
      <c r="F10" s="3" t="s">
        <v>5</v>
      </c>
      <c r="G10" s="32">
        <v>13.413314679984202</v>
      </c>
      <c r="I10" s="9" t="s">
        <v>8</v>
      </c>
      <c r="J10" s="3" t="s">
        <v>5</v>
      </c>
      <c r="K10" s="33">
        <v>10.639074256742733</v>
      </c>
    </row>
    <row r="11" spans="1:11" x14ac:dyDescent="0.25">
      <c r="A11" s="9" t="s">
        <v>8</v>
      </c>
      <c r="B11" s="3" t="s">
        <v>6</v>
      </c>
      <c r="C11" s="32">
        <v>15.300337886361181</v>
      </c>
      <c r="D11" s="22"/>
      <c r="E11" s="9" t="s">
        <v>8</v>
      </c>
      <c r="F11" s="3" t="s">
        <v>6</v>
      </c>
      <c r="G11" s="33">
        <v>10.319188643215483</v>
      </c>
      <c r="I11" s="9" t="s">
        <v>8</v>
      </c>
      <c r="J11" s="3" t="s">
        <v>6</v>
      </c>
      <c r="K11" s="33">
        <v>13.791230744758616</v>
      </c>
    </row>
    <row r="12" spans="1:11" ht="15.75" thickBot="1" x14ac:dyDescent="0.3">
      <c r="A12" s="9" t="s">
        <v>7</v>
      </c>
      <c r="B12" s="3" t="s">
        <v>6</v>
      </c>
      <c r="C12" s="32">
        <v>14.373877652611991</v>
      </c>
      <c r="D12" s="23"/>
      <c r="E12" s="9" t="s">
        <v>7</v>
      </c>
      <c r="F12" s="3" t="s">
        <v>6</v>
      </c>
      <c r="G12" s="33">
        <v>13.729858090954302</v>
      </c>
      <c r="I12" s="9" t="s">
        <v>7</v>
      </c>
      <c r="J12" s="3" t="s">
        <v>6</v>
      </c>
      <c r="K12" s="33">
        <v>16.807063639953142</v>
      </c>
    </row>
    <row r="13" spans="1:11" x14ac:dyDescent="0.25">
      <c r="A13" s="9" t="s">
        <v>7</v>
      </c>
      <c r="B13" s="3" t="s">
        <v>5</v>
      </c>
      <c r="C13" s="32">
        <v>13.743881907430657</v>
      </c>
      <c r="D13" s="22"/>
      <c r="E13" s="9" t="s">
        <v>7</v>
      </c>
      <c r="F13" s="3" t="s">
        <v>5</v>
      </c>
      <c r="G13" s="32">
        <v>17.197937356207429</v>
      </c>
      <c r="I13" s="9" t="s">
        <v>7</v>
      </c>
      <c r="J13" s="3" t="s">
        <v>5</v>
      </c>
      <c r="K13" s="33">
        <v>13.092890760916054</v>
      </c>
    </row>
    <row r="14" spans="1:11" x14ac:dyDescent="0.25">
      <c r="A14" s="9" t="s">
        <v>8</v>
      </c>
      <c r="B14" s="3" t="s">
        <v>5</v>
      </c>
      <c r="C14" s="32">
        <v>19.175979674255917</v>
      </c>
      <c r="D14" s="22"/>
      <c r="E14" s="9" t="s">
        <v>8</v>
      </c>
      <c r="F14" s="3" t="s">
        <v>5</v>
      </c>
      <c r="G14" s="32">
        <v>14.359853512746838</v>
      </c>
      <c r="I14" s="9" t="s">
        <v>8</v>
      </c>
      <c r="J14" s="3" t="s">
        <v>5</v>
      </c>
      <c r="K14" s="33">
        <v>10.113867090127483</v>
      </c>
    </row>
    <row r="15" spans="1:11" x14ac:dyDescent="0.25">
      <c r="A15" s="9" t="s">
        <v>8</v>
      </c>
      <c r="B15" s="3" t="s">
        <v>6</v>
      </c>
      <c r="C15" s="32">
        <v>17.676082322631892</v>
      </c>
      <c r="D15" s="22"/>
      <c r="E15" s="9" t="s">
        <v>8</v>
      </c>
      <c r="F15" s="3" t="s">
        <v>6</v>
      </c>
      <c r="G15" s="33">
        <v>13.846084255219369</v>
      </c>
      <c r="I15" s="9" t="s">
        <v>8</v>
      </c>
      <c r="J15" s="3" t="s">
        <v>6</v>
      </c>
      <c r="K15" s="33">
        <v>11.456895694340787</v>
      </c>
    </row>
    <row r="16" spans="1:11" x14ac:dyDescent="0.25">
      <c r="A16" s="9" t="s">
        <v>8</v>
      </c>
      <c r="B16" s="3" t="s">
        <v>6</v>
      </c>
      <c r="C16" s="32">
        <v>16.329299715825144</v>
      </c>
      <c r="D16" s="22"/>
      <c r="E16" s="9" t="s">
        <v>8</v>
      </c>
      <c r="F16" s="3" t="s">
        <v>6</v>
      </c>
      <c r="G16" s="33">
        <v>13.073149682922486</v>
      </c>
      <c r="I16" s="9" t="s">
        <v>8</v>
      </c>
      <c r="J16" s="3" t="s">
        <v>6</v>
      </c>
      <c r="K16" s="33">
        <v>12.141825384607005</v>
      </c>
    </row>
    <row r="17" spans="1:11" x14ac:dyDescent="0.25">
      <c r="A17" s="9" t="s">
        <v>8</v>
      </c>
      <c r="B17" s="3" t="s">
        <v>5</v>
      </c>
      <c r="C17" s="32">
        <v>12.386455511455553</v>
      </c>
      <c r="D17" s="22"/>
      <c r="E17" s="9" t="s">
        <v>8</v>
      </c>
      <c r="F17" s="3" t="s">
        <v>5</v>
      </c>
      <c r="G17" s="32">
        <v>14.313086579706145</v>
      </c>
      <c r="I17" s="9" t="s">
        <v>8</v>
      </c>
      <c r="J17" s="3" t="s">
        <v>5</v>
      </c>
      <c r="K17" s="33">
        <v>13.119534337446703</v>
      </c>
    </row>
    <row r="18" spans="1:11" ht="15.75" thickBot="1" x14ac:dyDescent="0.3">
      <c r="A18" s="9" t="s">
        <v>7</v>
      </c>
      <c r="B18" s="3" t="s">
        <v>5</v>
      </c>
      <c r="C18" s="32">
        <v>17.760839755853205</v>
      </c>
      <c r="D18" s="23"/>
      <c r="E18" s="9" t="s">
        <v>7</v>
      </c>
      <c r="F18" s="3" t="s">
        <v>5</v>
      </c>
      <c r="G18" s="32">
        <v>14.34388697603392</v>
      </c>
      <c r="I18" s="9" t="s">
        <v>7</v>
      </c>
      <c r="J18" s="3" t="s">
        <v>5</v>
      </c>
      <c r="K18" s="33">
        <v>15.270411073093339</v>
      </c>
    </row>
    <row r="19" spans="1:11" x14ac:dyDescent="0.25">
      <c r="A19" s="9" t="s">
        <v>7</v>
      </c>
      <c r="B19" s="3" t="s">
        <v>6</v>
      </c>
      <c r="C19" s="32">
        <v>14.042195939765739</v>
      </c>
      <c r="D19" s="22"/>
      <c r="E19" s="9" t="s">
        <v>7</v>
      </c>
      <c r="F19" s="3" t="s">
        <v>6</v>
      </c>
      <c r="G19" s="33">
        <v>13.374703154180009</v>
      </c>
      <c r="I19" s="9" t="s">
        <v>7</v>
      </c>
      <c r="J19" s="3" t="s">
        <v>6</v>
      </c>
      <c r="K19" s="33">
        <v>17.772968143192536</v>
      </c>
    </row>
    <row r="20" spans="1:11" x14ac:dyDescent="0.25">
      <c r="A20" s="9" t="s">
        <v>8</v>
      </c>
      <c r="B20" s="3" t="s">
        <v>6</v>
      </c>
      <c r="C20" s="32">
        <v>14.690700046312031</v>
      </c>
      <c r="D20" s="22"/>
      <c r="E20" s="9" t="s">
        <v>8</v>
      </c>
      <c r="F20" s="3" t="s">
        <v>6</v>
      </c>
      <c r="G20" s="33">
        <v>14.684638472497863</v>
      </c>
      <c r="I20" s="9" t="s">
        <v>8</v>
      </c>
      <c r="J20" s="3" t="s">
        <v>6</v>
      </c>
      <c r="K20" s="33">
        <v>13.067304893263993</v>
      </c>
    </row>
    <row r="21" spans="1:11" x14ac:dyDescent="0.25">
      <c r="A21" s="9" t="s">
        <v>7</v>
      </c>
      <c r="B21" s="3" t="s">
        <v>6</v>
      </c>
      <c r="C21" s="32">
        <v>16.610650407412187</v>
      </c>
      <c r="D21" s="22"/>
      <c r="E21" s="9" t="s">
        <v>7</v>
      </c>
      <c r="F21" s="3" t="s">
        <v>6</v>
      </c>
      <c r="G21" s="33">
        <v>14.458835946180647</v>
      </c>
      <c r="I21" s="9" t="s">
        <v>7</v>
      </c>
      <c r="J21" s="3" t="s">
        <v>6</v>
      </c>
      <c r="K21" s="33">
        <v>11.760810396707223</v>
      </c>
    </row>
    <row r="22" spans="1:11" x14ac:dyDescent="0.25">
      <c r="A22" s="22"/>
      <c r="B22" s="22"/>
      <c r="C22" s="22"/>
      <c r="D22" s="22"/>
    </row>
    <row r="23" spans="1:11" x14ac:dyDescent="0.25">
      <c r="A23" s="22"/>
      <c r="B23" s="22"/>
      <c r="C23" s="22"/>
      <c r="D23" s="22"/>
    </row>
    <row r="25" spans="1:11" ht="15.75" thickBot="1" x14ac:dyDescent="0.3"/>
    <row r="26" spans="1:11" x14ac:dyDescent="0.25">
      <c r="A26" s="25"/>
      <c r="B26" s="25"/>
      <c r="C26" s="25"/>
      <c r="D26" s="25"/>
      <c r="E26" s="25"/>
      <c r="F26" s="25"/>
      <c r="G26" s="25"/>
    </row>
    <row r="27" spans="1:11" x14ac:dyDescent="0.25">
      <c r="A27" s="22"/>
      <c r="B27" s="22"/>
      <c r="C27" s="22"/>
      <c r="D27" s="22"/>
      <c r="E27" s="22"/>
      <c r="F27" s="22"/>
      <c r="G27" s="22"/>
    </row>
    <row r="28" spans="1:11" x14ac:dyDescent="0.25">
      <c r="A28" s="22"/>
      <c r="B28" s="22"/>
      <c r="C28" s="22"/>
      <c r="D28" s="22"/>
      <c r="E28" s="22"/>
      <c r="F28" s="22"/>
      <c r="G28" s="22"/>
    </row>
    <row r="29" spans="1:11" x14ac:dyDescent="0.25">
      <c r="A29" s="22"/>
      <c r="B29" s="22"/>
      <c r="C29" s="22"/>
      <c r="D29" s="22"/>
      <c r="E29" s="22"/>
      <c r="F29" s="22"/>
      <c r="G29" s="22"/>
    </row>
    <row r="30" spans="1:11" x14ac:dyDescent="0.25">
      <c r="A30" s="22"/>
      <c r="B30" s="22"/>
      <c r="C30" s="22"/>
      <c r="D30" s="22"/>
      <c r="E30" s="22"/>
      <c r="F30" s="22"/>
      <c r="G30" s="22"/>
    </row>
    <row r="31" spans="1:11" x14ac:dyDescent="0.25">
      <c r="A31" s="22"/>
      <c r="B31" s="22"/>
      <c r="C31" s="22"/>
      <c r="D31" s="22"/>
      <c r="E31" s="22"/>
      <c r="F31" s="22"/>
      <c r="G31" s="22"/>
    </row>
    <row r="32" spans="1:11" ht="15.75" thickBot="1" x14ac:dyDescent="0.3">
      <c r="A32" s="24"/>
      <c r="B32" s="24"/>
      <c r="C32" s="24"/>
      <c r="D32" s="24"/>
      <c r="E32" s="24"/>
      <c r="F32" s="24"/>
      <c r="G32" s="24"/>
    </row>
    <row r="33" spans="1:7" x14ac:dyDescent="0.25">
      <c r="A33" s="22"/>
      <c r="B33" s="22"/>
      <c r="C33" s="22"/>
      <c r="D33" s="22"/>
      <c r="E33" s="22"/>
      <c r="F33" s="22"/>
      <c r="G33" s="22"/>
    </row>
    <row r="34" spans="1:7" x14ac:dyDescent="0.25">
      <c r="A34" s="22"/>
      <c r="B34" s="22"/>
      <c r="C34" s="22"/>
      <c r="D34" s="22"/>
      <c r="E34" s="22"/>
      <c r="F34" s="22"/>
      <c r="G34" s="22"/>
    </row>
    <row r="40" spans="1:7" ht="15.75" thickBot="1" x14ac:dyDescent="0.3">
      <c r="A40" s="23"/>
      <c r="B40" s="23"/>
      <c r="C40" s="23"/>
      <c r="D40" s="23"/>
    </row>
    <row r="41" spans="1:7" x14ac:dyDescent="0.25">
      <c r="A41" s="22"/>
      <c r="B41" s="22"/>
      <c r="C41" s="22"/>
      <c r="D41" s="22"/>
    </row>
    <row r="42" spans="1:7" x14ac:dyDescent="0.25">
      <c r="A42" s="22"/>
      <c r="B42" s="22"/>
      <c r="C42" s="22"/>
      <c r="D42" s="22"/>
    </row>
    <row r="43" spans="1:7" x14ac:dyDescent="0.25">
      <c r="A43" s="22"/>
      <c r="B43" s="22"/>
      <c r="C43" s="22"/>
      <c r="D43" s="22"/>
    </row>
    <row r="44" spans="1:7" x14ac:dyDescent="0.25">
      <c r="A44" s="22"/>
      <c r="B44" s="22"/>
      <c r="C44" s="22"/>
      <c r="D44" s="22"/>
    </row>
    <row r="45" spans="1:7" x14ac:dyDescent="0.25">
      <c r="A45" s="22"/>
      <c r="B45" s="22"/>
      <c r="C45" s="22"/>
      <c r="D45" s="22"/>
    </row>
    <row r="46" spans="1:7" ht="15.75" thickBot="1" x14ac:dyDescent="0.3">
      <c r="A46" s="23"/>
      <c r="B46" s="23"/>
      <c r="C46" s="23"/>
      <c r="D46" s="23"/>
    </row>
    <row r="47" spans="1:7" x14ac:dyDescent="0.25">
      <c r="A47" s="22"/>
      <c r="B47" s="22"/>
      <c r="C47" s="22"/>
      <c r="D47" s="22"/>
    </row>
    <row r="48" spans="1:7" x14ac:dyDescent="0.25">
      <c r="A48" s="22"/>
      <c r="B48" s="22"/>
      <c r="C48" s="22"/>
      <c r="D48" s="22"/>
    </row>
    <row r="49" spans="1:7" x14ac:dyDescent="0.25">
      <c r="A49" s="22"/>
      <c r="B49" s="22"/>
      <c r="C49" s="22"/>
      <c r="D49" s="22"/>
    </row>
    <row r="50" spans="1:7" x14ac:dyDescent="0.25">
      <c r="A50" s="22"/>
      <c r="B50" s="22"/>
      <c r="C50" s="22"/>
      <c r="D50" s="22"/>
    </row>
    <row r="51" spans="1:7" x14ac:dyDescent="0.25">
      <c r="A51" s="22"/>
      <c r="B51" s="22"/>
      <c r="C51" s="22"/>
      <c r="D51" s="22"/>
    </row>
    <row r="52" spans="1:7" ht="15.75" thickBot="1" x14ac:dyDescent="0.3">
      <c r="A52" s="23"/>
      <c r="B52" s="23"/>
      <c r="C52" s="23"/>
      <c r="D52" s="23"/>
    </row>
    <row r="53" spans="1:7" x14ac:dyDescent="0.25">
      <c r="A53" s="22"/>
      <c r="B53" s="22"/>
      <c r="C53" s="22"/>
      <c r="D53" s="22"/>
    </row>
    <row r="54" spans="1:7" x14ac:dyDescent="0.25">
      <c r="A54" s="22"/>
      <c r="B54" s="22"/>
      <c r="C54" s="22"/>
      <c r="D54" s="22"/>
    </row>
    <row r="55" spans="1:7" x14ac:dyDescent="0.25">
      <c r="A55" s="22"/>
      <c r="B55" s="22"/>
      <c r="C55" s="22"/>
      <c r="D55" s="22"/>
    </row>
    <row r="56" spans="1:7" x14ac:dyDescent="0.25">
      <c r="A56" s="22"/>
      <c r="B56" s="22"/>
      <c r="C56" s="22"/>
      <c r="D56" s="22"/>
    </row>
    <row r="57" spans="1:7" x14ac:dyDescent="0.25">
      <c r="A57" s="22"/>
      <c r="B57" s="22"/>
      <c r="C57" s="22"/>
      <c r="D57" s="22"/>
    </row>
    <row r="59" spans="1:7" ht="15.75" thickBot="1" x14ac:dyDescent="0.3"/>
    <row r="60" spans="1:7" x14ac:dyDescent="0.25">
      <c r="A60" s="25"/>
      <c r="B60" s="25"/>
      <c r="C60" s="25"/>
      <c r="D60" s="25"/>
      <c r="E60" s="25"/>
      <c r="F60" s="25"/>
      <c r="G60" s="25"/>
    </row>
    <row r="61" spans="1:7" x14ac:dyDescent="0.25">
      <c r="A61" s="22"/>
      <c r="B61" s="22"/>
      <c r="C61" s="22"/>
      <c r="D61" s="22"/>
      <c r="E61" s="22"/>
      <c r="F61" s="22"/>
      <c r="G61" s="22"/>
    </row>
    <row r="62" spans="1:7" x14ac:dyDescent="0.25">
      <c r="A62" s="22"/>
      <c r="B62" s="22"/>
      <c r="C62" s="22"/>
      <c r="D62" s="22"/>
      <c r="E62" s="22"/>
      <c r="F62" s="22"/>
      <c r="G62" s="22"/>
    </row>
    <row r="63" spans="1:7" x14ac:dyDescent="0.25">
      <c r="A63" s="22"/>
      <c r="B63" s="22"/>
      <c r="C63" s="22"/>
      <c r="D63" s="22"/>
      <c r="E63" s="22"/>
      <c r="F63" s="22"/>
      <c r="G63" s="22"/>
    </row>
    <row r="64" spans="1:7" x14ac:dyDescent="0.25">
      <c r="A64" s="22"/>
      <c r="B64" s="22"/>
      <c r="C64" s="22"/>
      <c r="D64" s="22"/>
      <c r="E64" s="22"/>
      <c r="F64" s="22"/>
      <c r="G64" s="22"/>
    </row>
    <row r="65" spans="1:7" x14ac:dyDescent="0.25">
      <c r="A65" s="22"/>
      <c r="B65" s="22"/>
      <c r="C65" s="22"/>
      <c r="D65" s="22"/>
      <c r="E65" s="22"/>
      <c r="F65" s="22"/>
      <c r="G65" s="22"/>
    </row>
    <row r="66" spans="1:7" ht="15.75" thickBot="1" x14ac:dyDescent="0.3">
      <c r="A66" s="24"/>
      <c r="B66" s="24"/>
      <c r="C66" s="24"/>
      <c r="D66" s="24"/>
      <c r="E66" s="24"/>
      <c r="F66" s="24"/>
      <c r="G66" s="24"/>
    </row>
    <row r="75" spans="1:7" ht="15.75" thickBot="1" x14ac:dyDescent="0.3">
      <c r="A75" s="23"/>
      <c r="B75" s="23"/>
      <c r="C75" s="23"/>
      <c r="D75" s="23"/>
    </row>
    <row r="76" spans="1:7" x14ac:dyDescent="0.25">
      <c r="A76" s="22"/>
      <c r="B76" s="22"/>
      <c r="C76" s="22"/>
      <c r="D76" s="22"/>
    </row>
    <row r="77" spans="1:7" x14ac:dyDescent="0.25">
      <c r="A77" s="22"/>
      <c r="B77" s="22"/>
      <c r="C77" s="22"/>
      <c r="D77" s="22"/>
    </row>
    <row r="78" spans="1:7" x14ac:dyDescent="0.25">
      <c r="A78" s="22"/>
      <c r="B78" s="22"/>
      <c r="C78" s="22"/>
      <c r="D78" s="22"/>
    </row>
    <row r="79" spans="1:7" x14ac:dyDescent="0.25">
      <c r="A79" s="22"/>
      <c r="B79" s="22"/>
      <c r="C79" s="22"/>
      <c r="D79" s="22"/>
    </row>
    <row r="80" spans="1:7" x14ac:dyDescent="0.25">
      <c r="A80" s="22"/>
      <c r="B80" s="22"/>
      <c r="C80" s="22"/>
      <c r="D80" s="22"/>
    </row>
    <row r="81" spans="1:7" ht="15.75" thickBot="1" x14ac:dyDescent="0.3">
      <c r="A81" s="23"/>
      <c r="B81" s="23"/>
      <c r="C81" s="23"/>
      <c r="D81" s="23"/>
    </row>
    <row r="82" spans="1:7" x14ac:dyDescent="0.25">
      <c r="A82" s="22"/>
      <c r="B82" s="22"/>
      <c r="C82" s="22"/>
      <c r="D82" s="22"/>
    </row>
    <row r="83" spans="1:7" x14ac:dyDescent="0.25">
      <c r="A83" s="22"/>
      <c r="B83" s="22"/>
      <c r="C83" s="22"/>
      <c r="D83" s="22"/>
    </row>
    <row r="84" spans="1:7" x14ac:dyDescent="0.25">
      <c r="A84" s="22"/>
      <c r="B84" s="22"/>
      <c r="C84" s="22"/>
      <c r="D84" s="22"/>
    </row>
    <row r="85" spans="1:7" x14ac:dyDescent="0.25">
      <c r="A85" s="22"/>
      <c r="B85" s="22"/>
      <c r="C85" s="22"/>
      <c r="D85" s="22"/>
    </row>
    <row r="86" spans="1:7" x14ac:dyDescent="0.25">
      <c r="A86" s="22"/>
      <c r="B86" s="22"/>
      <c r="C86" s="22"/>
      <c r="D86" s="22"/>
    </row>
    <row r="87" spans="1:7" ht="15.75" thickBot="1" x14ac:dyDescent="0.3">
      <c r="A87" s="23"/>
      <c r="B87" s="23"/>
      <c r="C87" s="23"/>
      <c r="D87" s="23"/>
    </row>
    <row r="88" spans="1:7" x14ac:dyDescent="0.25">
      <c r="A88" s="22"/>
      <c r="B88" s="22"/>
      <c r="C88" s="22"/>
      <c r="D88" s="22"/>
    </row>
    <row r="89" spans="1:7" x14ac:dyDescent="0.25">
      <c r="A89" s="22"/>
      <c r="B89" s="22"/>
      <c r="C89" s="22"/>
      <c r="D89" s="22"/>
    </row>
    <row r="90" spans="1:7" x14ac:dyDescent="0.25">
      <c r="A90" s="22"/>
      <c r="B90" s="22"/>
      <c r="C90" s="22"/>
      <c r="D90" s="22"/>
    </row>
    <row r="91" spans="1:7" x14ac:dyDescent="0.25">
      <c r="A91" s="22"/>
      <c r="B91" s="22"/>
      <c r="C91" s="22"/>
      <c r="D91" s="22"/>
    </row>
    <row r="92" spans="1:7" x14ac:dyDescent="0.25">
      <c r="A92" s="22"/>
      <c r="B92" s="22"/>
      <c r="C92" s="22"/>
      <c r="D92" s="22"/>
    </row>
    <row r="94" spans="1:7" ht="15.75" thickBot="1" x14ac:dyDescent="0.3"/>
    <row r="95" spans="1:7" x14ac:dyDescent="0.25">
      <c r="A95" s="25"/>
      <c r="B95" s="25"/>
      <c r="C95" s="25"/>
      <c r="D95" s="25"/>
      <c r="E95" s="25"/>
      <c r="F95" s="25"/>
      <c r="G95" s="25"/>
    </row>
    <row r="96" spans="1:7" x14ac:dyDescent="0.25">
      <c r="A96" s="22"/>
      <c r="B96" s="22"/>
      <c r="C96" s="22"/>
      <c r="D96" s="22"/>
      <c r="E96" s="22"/>
      <c r="F96" s="22"/>
      <c r="G96" s="22"/>
    </row>
    <row r="97" spans="1:7" x14ac:dyDescent="0.25">
      <c r="A97" s="22"/>
      <c r="B97" s="22"/>
      <c r="C97" s="22"/>
      <c r="D97" s="22"/>
      <c r="E97" s="22"/>
      <c r="F97" s="22"/>
      <c r="G97" s="22"/>
    </row>
    <row r="98" spans="1:7" x14ac:dyDescent="0.25">
      <c r="A98" s="22"/>
      <c r="B98" s="22"/>
      <c r="C98" s="22"/>
      <c r="D98" s="22"/>
      <c r="E98" s="22"/>
      <c r="F98" s="22"/>
      <c r="G98" s="22"/>
    </row>
    <row r="99" spans="1:7" x14ac:dyDescent="0.25">
      <c r="A99" s="22"/>
      <c r="B99" s="22"/>
      <c r="C99" s="22"/>
      <c r="D99" s="22"/>
      <c r="E99" s="22"/>
      <c r="F99" s="22"/>
      <c r="G99" s="22"/>
    </row>
    <row r="100" spans="1:7" x14ac:dyDescent="0.25">
      <c r="A100" s="22"/>
      <c r="B100" s="22"/>
      <c r="C100" s="22"/>
      <c r="D100" s="22"/>
      <c r="E100" s="22"/>
      <c r="F100" s="22"/>
      <c r="G100" s="22"/>
    </row>
    <row r="101" spans="1:7" ht="15.75" thickBot="1" x14ac:dyDescent="0.3">
      <c r="A101" s="24"/>
      <c r="B101" s="24"/>
      <c r="C101" s="24"/>
      <c r="D101" s="24"/>
      <c r="E101" s="24"/>
      <c r="F101" s="24"/>
      <c r="G10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00000"/>
  </sheetPr>
  <dimension ref="A1:Q105"/>
  <sheetViews>
    <sheetView workbookViewId="0">
      <pane ySplit="6" topLeftCell="A7" activePane="bottomLeft" state="frozen"/>
      <selection pane="bottomLeft" activeCell="O9" sqref="O9:O25"/>
    </sheetView>
  </sheetViews>
  <sheetFormatPr defaultRowHeight="15" x14ac:dyDescent="0.25"/>
  <cols>
    <col min="3" max="3" width="16.85546875" customWidth="1"/>
    <col min="4" max="4" width="19.7109375" customWidth="1"/>
    <col min="6" max="6" width="9" customWidth="1"/>
    <col min="7" max="8" width="9.140625" customWidth="1"/>
    <col min="9" max="9" width="14.5703125" customWidth="1"/>
    <col min="10" max="10" width="11.42578125" customWidth="1"/>
    <col min="11" max="12" width="9.140625" customWidth="1"/>
    <col min="13" max="13" width="12.28515625" customWidth="1"/>
    <col min="14" max="14" width="16.85546875" customWidth="1"/>
    <col min="15" max="15" width="9.140625" customWidth="1"/>
    <col min="20" max="20" width="14.7109375" customWidth="1"/>
    <col min="21" max="21" width="14.85546875" customWidth="1"/>
  </cols>
  <sheetData>
    <row r="1" spans="1:17" x14ac:dyDescent="0.25">
      <c r="H1" s="14"/>
      <c r="I1" s="14"/>
      <c r="J1" s="14"/>
    </row>
    <row r="2" spans="1:17" ht="31.5" x14ac:dyDescent="0.5">
      <c r="A2" s="1" t="s">
        <v>14</v>
      </c>
      <c r="H2" s="15"/>
      <c r="I2" s="15"/>
      <c r="J2" s="15"/>
      <c r="P2" s="16"/>
      <c r="Q2" s="16"/>
    </row>
    <row r="3" spans="1:17" x14ac:dyDescent="0.25">
      <c r="J3" s="12"/>
      <c r="O3" s="12"/>
      <c r="P3" s="16">
        <v>13</v>
      </c>
      <c r="Q3" s="16">
        <v>1.5</v>
      </c>
    </row>
    <row r="4" spans="1:17" ht="26.25" x14ac:dyDescent="0.25">
      <c r="A4" s="7" t="s">
        <v>2</v>
      </c>
      <c r="G4" s="7" t="s">
        <v>3</v>
      </c>
      <c r="J4" s="12"/>
      <c r="L4" s="7" t="s">
        <v>16</v>
      </c>
      <c r="O4" s="12"/>
      <c r="P4" s="16">
        <v>15</v>
      </c>
      <c r="Q4" s="16">
        <v>3</v>
      </c>
    </row>
    <row r="6" spans="1:17" x14ac:dyDescent="0.25">
      <c r="A6" s="4" t="s">
        <v>12</v>
      </c>
      <c r="B6" s="5" t="s">
        <v>9</v>
      </c>
      <c r="C6" s="5" t="s">
        <v>10</v>
      </c>
      <c r="D6" s="5" t="s">
        <v>13</v>
      </c>
      <c r="G6" s="4" t="s">
        <v>12</v>
      </c>
      <c r="H6" s="5" t="s">
        <v>9</v>
      </c>
      <c r="I6" s="5" t="s">
        <v>10</v>
      </c>
      <c r="J6" s="5" t="s">
        <v>11</v>
      </c>
      <c r="L6" s="4" t="s">
        <v>12</v>
      </c>
      <c r="M6" s="5" t="s">
        <v>9</v>
      </c>
      <c r="N6" s="5" t="s">
        <v>10</v>
      </c>
      <c r="O6" s="5" t="s">
        <v>11</v>
      </c>
    </row>
    <row r="7" spans="1:17" hidden="1" x14ac:dyDescent="0.25">
      <c r="A7" s="4">
        <v>1</v>
      </c>
      <c r="B7" s="9" t="s">
        <v>8</v>
      </c>
      <c r="C7" s="3" t="s">
        <v>5</v>
      </c>
      <c r="D7" s="32">
        <v>23.567593418557227</v>
      </c>
      <c r="G7" s="4">
        <v>1</v>
      </c>
      <c r="H7" s="9" t="s">
        <v>8</v>
      </c>
      <c r="I7" s="3" t="s">
        <v>5</v>
      </c>
      <c r="J7" s="32">
        <v>13.846948047552221</v>
      </c>
      <c r="L7" s="4">
        <v>1</v>
      </c>
      <c r="M7" s="9" t="s">
        <v>8</v>
      </c>
      <c r="N7" s="3" t="s">
        <v>5</v>
      </c>
      <c r="O7" s="33">
        <v>13.614613134245708</v>
      </c>
    </row>
    <row r="8" spans="1:17" hidden="1" x14ac:dyDescent="0.25">
      <c r="A8" s="4">
        <v>2</v>
      </c>
      <c r="B8" s="9" t="s">
        <v>7</v>
      </c>
      <c r="C8" s="3" t="s">
        <v>5</v>
      </c>
      <c r="D8" s="32">
        <v>15.566525181150055</v>
      </c>
      <c r="G8" s="4">
        <v>2</v>
      </c>
      <c r="H8" s="9" t="s">
        <v>7</v>
      </c>
      <c r="I8" s="3" t="s">
        <v>5</v>
      </c>
      <c r="J8" s="32">
        <v>15.25841979515244</v>
      </c>
      <c r="L8" s="4">
        <v>2</v>
      </c>
      <c r="M8" s="9" t="s">
        <v>7</v>
      </c>
      <c r="N8" s="3" t="s">
        <v>5</v>
      </c>
      <c r="O8" s="33">
        <v>17.341613467984949</v>
      </c>
    </row>
    <row r="9" spans="1:17" x14ac:dyDescent="0.25">
      <c r="A9" s="4">
        <v>3</v>
      </c>
      <c r="B9" s="9" t="s">
        <v>8</v>
      </c>
      <c r="C9" s="3" t="s">
        <v>6</v>
      </c>
      <c r="D9" s="32">
        <v>13.974823666194258</v>
      </c>
      <c r="G9" s="4">
        <v>3</v>
      </c>
      <c r="H9" s="9" t="s">
        <v>8</v>
      </c>
      <c r="I9" s="3" t="s">
        <v>6</v>
      </c>
      <c r="J9" s="33">
        <v>14.491881866765807</v>
      </c>
      <c r="L9" s="4">
        <v>3</v>
      </c>
      <c r="M9" s="9" t="s">
        <v>8</v>
      </c>
      <c r="N9" s="3" t="s">
        <v>6</v>
      </c>
      <c r="O9" s="33">
        <v>11.572048620986898</v>
      </c>
    </row>
    <row r="10" spans="1:17" hidden="1" x14ac:dyDescent="0.25">
      <c r="A10" s="4">
        <v>4</v>
      </c>
      <c r="B10" s="9" t="s">
        <v>7</v>
      </c>
      <c r="C10" s="3" t="s">
        <v>5</v>
      </c>
      <c r="D10" s="32">
        <v>16.102284985500177</v>
      </c>
      <c r="G10" s="4">
        <v>4</v>
      </c>
      <c r="H10" s="9" t="s">
        <v>7</v>
      </c>
      <c r="I10" s="3" t="s">
        <v>5</v>
      </c>
      <c r="J10" s="32">
        <v>14.96500451021595</v>
      </c>
      <c r="L10" s="4">
        <v>4</v>
      </c>
      <c r="M10" s="9" t="s">
        <v>7</v>
      </c>
      <c r="N10" s="3" t="s">
        <v>5</v>
      </c>
      <c r="O10" s="33">
        <v>14.89193422534764</v>
      </c>
    </row>
    <row r="11" spans="1:17" hidden="1" x14ac:dyDescent="0.25">
      <c r="A11" s="4">
        <v>5</v>
      </c>
      <c r="B11" s="9" t="s">
        <v>8</v>
      </c>
      <c r="C11" s="3" t="s">
        <v>5</v>
      </c>
      <c r="D11" s="32">
        <v>14.740807881126416</v>
      </c>
      <c r="G11" s="4">
        <v>5</v>
      </c>
      <c r="H11" s="9" t="s">
        <v>8</v>
      </c>
      <c r="I11" s="3" t="s">
        <v>5</v>
      </c>
      <c r="J11" s="32">
        <v>15.591215127502144</v>
      </c>
      <c r="L11" s="4">
        <v>5</v>
      </c>
      <c r="M11" s="9" t="s">
        <v>8</v>
      </c>
      <c r="N11" s="3" t="s">
        <v>5</v>
      </c>
      <c r="O11" s="33">
        <v>14.163473276376143</v>
      </c>
    </row>
    <row r="12" spans="1:17" hidden="1" x14ac:dyDescent="0.25">
      <c r="A12" s="4">
        <v>6</v>
      </c>
      <c r="B12" s="9" t="s">
        <v>7</v>
      </c>
      <c r="C12" s="3" t="s">
        <v>6</v>
      </c>
      <c r="D12" s="32">
        <v>14.646038859357802</v>
      </c>
      <c r="G12" s="4">
        <v>6</v>
      </c>
      <c r="H12" s="9" t="s">
        <v>7</v>
      </c>
      <c r="I12" s="3" t="s">
        <v>6</v>
      </c>
      <c r="J12" s="33">
        <v>14.808227835477842</v>
      </c>
      <c r="L12" s="4">
        <v>6</v>
      </c>
      <c r="M12" s="9" t="s">
        <v>7</v>
      </c>
      <c r="N12" s="3" t="s">
        <v>6</v>
      </c>
      <c r="O12" s="33">
        <v>19.091524199927932</v>
      </c>
    </row>
    <row r="13" spans="1:17" hidden="1" x14ac:dyDescent="0.25">
      <c r="A13" s="4">
        <v>7</v>
      </c>
      <c r="B13" s="9" t="s">
        <v>7</v>
      </c>
      <c r="C13" s="3" t="s">
        <v>5</v>
      </c>
      <c r="D13" s="32">
        <v>19.514718259012533</v>
      </c>
      <c r="G13" s="4">
        <v>7</v>
      </c>
      <c r="H13" s="9" t="s">
        <v>7</v>
      </c>
      <c r="I13" s="3" t="s">
        <v>5</v>
      </c>
      <c r="J13" s="32">
        <v>16.147590744671014</v>
      </c>
      <c r="L13" s="4">
        <v>7</v>
      </c>
      <c r="M13" s="9" t="s">
        <v>7</v>
      </c>
      <c r="N13" s="3" t="s">
        <v>5</v>
      </c>
      <c r="O13" s="33">
        <v>18.233140986193234</v>
      </c>
    </row>
    <row r="14" spans="1:17" hidden="1" x14ac:dyDescent="0.25">
      <c r="A14" s="4">
        <v>8</v>
      </c>
      <c r="B14" s="9" t="s">
        <v>7</v>
      </c>
      <c r="C14" s="3" t="s">
        <v>6</v>
      </c>
      <c r="D14" s="32">
        <v>18.55175278090266</v>
      </c>
      <c r="G14" s="4">
        <v>8</v>
      </c>
      <c r="H14" s="9" t="s">
        <v>7</v>
      </c>
      <c r="I14" s="3" t="s">
        <v>6</v>
      </c>
      <c r="J14" s="33">
        <v>13.073729883852131</v>
      </c>
      <c r="L14" s="4">
        <v>8</v>
      </c>
      <c r="M14" s="9" t="s">
        <v>7</v>
      </c>
      <c r="N14" s="3" t="s">
        <v>6</v>
      </c>
      <c r="O14" s="33">
        <v>14.866572874810009</v>
      </c>
    </row>
    <row r="15" spans="1:17" hidden="1" x14ac:dyDescent="0.25">
      <c r="A15" s="4">
        <v>9</v>
      </c>
      <c r="B15" s="9" t="s">
        <v>8</v>
      </c>
      <c r="C15" s="3" t="s">
        <v>5</v>
      </c>
      <c r="D15" s="32">
        <v>18.581663393428496</v>
      </c>
      <c r="G15" s="4">
        <v>9</v>
      </c>
      <c r="H15" s="9" t="s">
        <v>8</v>
      </c>
      <c r="I15" s="3" t="s">
        <v>5</v>
      </c>
      <c r="J15" s="32">
        <v>13.413314679984202</v>
      </c>
      <c r="L15" s="4">
        <v>9</v>
      </c>
      <c r="M15" s="9" t="s">
        <v>8</v>
      </c>
      <c r="N15" s="3" t="s">
        <v>5</v>
      </c>
      <c r="O15" s="33">
        <v>10.639074256742733</v>
      </c>
    </row>
    <row r="16" spans="1:17" x14ac:dyDescent="0.25">
      <c r="A16" s="4">
        <v>10</v>
      </c>
      <c r="B16" s="9" t="s">
        <v>8</v>
      </c>
      <c r="C16" s="3" t="s">
        <v>6</v>
      </c>
      <c r="D16" s="32">
        <v>15.300337886361181</v>
      </c>
      <c r="G16" s="4">
        <v>10</v>
      </c>
      <c r="H16" s="9" t="s">
        <v>8</v>
      </c>
      <c r="I16" s="3" t="s">
        <v>6</v>
      </c>
      <c r="J16" s="33">
        <v>10.319188643215483</v>
      </c>
      <c r="L16" s="4">
        <v>10</v>
      </c>
      <c r="M16" s="9" t="s">
        <v>8</v>
      </c>
      <c r="N16" s="3" t="s">
        <v>6</v>
      </c>
      <c r="O16" s="33">
        <v>13.791230744758616</v>
      </c>
    </row>
    <row r="17" spans="1:15" hidden="1" x14ac:dyDescent="0.25">
      <c r="A17" s="4">
        <v>11</v>
      </c>
      <c r="B17" s="9" t="s">
        <v>7</v>
      </c>
      <c r="C17" s="3" t="s">
        <v>6</v>
      </c>
      <c r="D17" s="32">
        <v>14.373877652611991</v>
      </c>
      <c r="G17" s="4">
        <v>11</v>
      </c>
      <c r="H17" s="9" t="s">
        <v>7</v>
      </c>
      <c r="I17" s="3" t="s">
        <v>6</v>
      </c>
      <c r="J17" s="33">
        <v>13.729858090954302</v>
      </c>
      <c r="L17" s="4">
        <v>11</v>
      </c>
      <c r="M17" s="9" t="s">
        <v>7</v>
      </c>
      <c r="N17" s="3" t="s">
        <v>6</v>
      </c>
      <c r="O17" s="33">
        <v>16.807063639953142</v>
      </c>
    </row>
    <row r="18" spans="1:15" hidden="1" x14ac:dyDescent="0.25">
      <c r="A18" s="4">
        <v>12</v>
      </c>
      <c r="B18" s="9" t="s">
        <v>7</v>
      </c>
      <c r="C18" s="3" t="s">
        <v>5</v>
      </c>
      <c r="D18" s="32">
        <v>13.743881907430657</v>
      </c>
      <c r="G18" s="4">
        <v>12</v>
      </c>
      <c r="H18" s="9" t="s">
        <v>7</v>
      </c>
      <c r="I18" s="3" t="s">
        <v>5</v>
      </c>
      <c r="J18" s="32">
        <v>17.197937356207429</v>
      </c>
      <c r="L18" s="4">
        <v>12</v>
      </c>
      <c r="M18" s="9" t="s">
        <v>7</v>
      </c>
      <c r="N18" s="3" t="s">
        <v>5</v>
      </c>
      <c r="O18" s="33">
        <v>13.092890760916054</v>
      </c>
    </row>
    <row r="19" spans="1:15" hidden="1" x14ac:dyDescent="0.25">
      <c r="A19" s="4">
        <v>13</v>
      </c>
      <c r="B19" s="9" t="s">
        <v>8</v>
      </c>
      <c r="C19" s="3" t="s">
        <v>5</v>
      </c>
      <c r="D19" s="32">
        <v>19.175979674255917</v>
      </c>
      <c r="G19" s="4">
        <v>13</v>
      </c>
      <c r="H19" s="9" t="s">
        <v>8</v>
      </c>
      <c r="I19" s="3" t="s">
        <v>5</v>
      </c>
      <c r="J19" s="32">
        <v>14.359853512746838</v>
      </c>
      <c r="L19" s="4">
        <v>13</v>
      </c>
      <c r="M19" s="9" t="s">
        <v>8</v>
      </c>
      <c r="N19" s="3" t="s">
        <v>5</v>
      </c>
      <c r="O19" s="33">
        <v>10.113867090127483</v>
      </c>
    </row>
    <row r="20" spans="1:15" x14ac:dyDescent="0.25">
      <c r="A20" s="4">
        <v>14</v>
      </c>
      <c r="B20" s="9" t="s">
        <v>8</v>
      </c>
      <c r="C20" s="3" t="s">
        <v>6</v>
      </c>
      <c r="D20" s="32">
        <v>17.676082322631892</v>
      </c>
      <c r="G20" s="4">
        <v>14</v>
      </c>
      <c r="H20" s="9" t="s">
        <v>8</v>
      </c>
      <c r="I20" s="3" t="s">
        <v>6</v>
      </c>
      <c r="J20" s="33">
        <v>13.846084255219369</v>
      </c>
      <c r="L20" s="4">
        <v>14</v>
      </c>
      <c r="M20" s="9" t="s">
        <v>8</v>
      </c>
      <c r="N20" s="3" t="s">
        <v>6</v>
      </c>
      <c r="O20" s="33">
        <v>11.456895694340787</v>
      </c>
    </row>
    <row r="21" spans="1:15" x14ac:dyDescent="0.25">
      <c r="A21" s="4">
        <v>15</v>
      </c>
      <c r="B21" s="9" t="s">
        <v>8</v>
      </c>
      <c r="C21" s="3" t="s">
        <v>6</v>
      </c>
      <c r="D21" s="32">
        <v>16.329299715825144</v>
      </c>
      <c r="G21" s="4">
        <v>15</v>
      </c>
      <c r="H21" s="9" t="s">
        <v>8</v>
      </c>
      <c r="I21" s="3" t="s">
        <v>6</v>
      </c>
      <c r="J21" s="33">
        <v>13.073149682922486</v>
      </c>
      <c r="L21" s="4">
        <v>15</v>
      </c>
      <c r="M21" s="9" t="s">
        <v>8</v>
      </c>
      <c r="N21" s="3" t="s">
        <v>6</v>
      </c>
      <c r="O21" s="33">
        <v>12.141825384607005</v>
      </c>
    </row>
    <row r="22" spans="1:15" hidden="1" x14ac:dyDescent="0.25">
      <c r="A22" s="4">
        <v>16</v>
      </c>
      <c r="B22" s="9" t="s">
        <v>8</v>
      </c>
      <c r="C22" s="3" t="s">
        <v>5</v>
      </c>
      <c r="D22" s="32">
        <v>12.386455511455553</v>
      </c>
      <c r="G22" s="4">
        <v>16</v>
      </c>
      <c r="H22" s="9" t="s">
        <v>8</v>
      </c>
      <c r="I22" s="3" t="s">
        <v>5</v>
      </c>
      <c r="J22" s="32">
        <v>14.313086579706145</v>
      </c>
      <c r="L22" s="4">
        <v>16</v>
      </c>
      <c r="M22" s="9" t="s">
        <v>8</v>
      </c>
      <c r="N22" s="3" t="s">
        <v>5</v>
      </c>
      <c r="O22" s="33">
        <v>13.119534337446703</v>
      </c>
    </row>
    <row r="23" spans="1:15" hidden="1" x14ac:dyDescent="0.25">
      <c r="A23" s="4">
        <v>17</v>
      </c>
      <c r="B23" s="9" t="s">
        <v>7</v>
      </c>
      <c r="C23" s="3" t="s">
        <v>5</v>
      </c>
      <c r="D23" s="32">
        <v>17.760839755853205</v>
      </c>
      <c r="G23" s="4">
        <v>17</v>
      </c>
      <c r="H23" s="9" t="s">
        <v>7</v>
      </c>
      <c r="I23" s="3" t="s">
        <v>5</v>
      </c>
      <c r="J23" s="32">
        <v>14.34388697603392</v>
      </c>
      <c r="L23" s="4">
        <v>17</v>
      </c>
      <c r="M23" s="9" t="s">
        <v>7</v>
      </c>
      <c r="N23" s="3" t="s">
        <v>5</v>
      </c>
      <c r="O23" s="33">
        <v>15.270411073093339</v>
      </c>
    </row>
    <row r="24" spans="1:15" hidden="1" x14ac:dyDescent="0.25">
      <c r="A24" s="4">
        <v>18</v>
      </c>
      <c r="B24" s="9" t="s">
        <v>7</v>
      </c>
      <c r="C24" s="3" t="s">
        <v>6</v>
      </c>
      <c r="D24" s="32">
        <v>14.042195939765739</v>
      </c>
      <c r="G24" s="4">
        <v>18</v>
      </c>
      <c r="H24" s="9" t="s">
        <v>7</v>
      </c>
      <c r="I24" s="3" t="s">
        <v>6</v>
      </c>
      <c r="J24" s="33">
        <v>13.374703154180009</v>
      </c>
      <c r="L24" s="4">
        <v>18</v>
      </c>
      <c r="M24" s="9" t="s">
        <v>7</v>
      </c>
      <c r="N24" s="3" t="s">
        <v>6</v>
      </c>
      <c r="O24" s="33">
        <v>17.772968143192536</v>
      </c>
    </row>
    <row r="25" spans="1:15" x14ac:dyDescent="0.25">
      <c r="A25" s="4">
        <v>19</v>
      </c>
      <c r="B25" s="9" t="s">
        <v>8</v>
      </c>
      <c r="C25" s="3" t="s">
        <v>6</v>
      </c>
      <c r="D25" s="32">
        <v>14.690700046312031</v>
      </c>
      <c r="G25" s="4">
        <v>19</v>
      </c>
      <c r="H25" s="9" t="s">
        <v>8</v>
      </c>
      <c r="I25" s="3" t="s">
        <v>6</v>
      </c>
      <c r="J25" s="33">
        <v>14.684638472497863</v>
      </c>
      <c r="L25" s="4">
        <v>19</v>
      </c>
      <c r="M25" s="9" t="s">
        <v>8</v>
      </c>
      <c r="N25" s="3" t="s">
        <v>6</v>
      </c>
      <c r="O25" s="33">
        <v>13.067304893263993</v>
      </c>
    </row>
    <row r="26" spans="1:15" hidden="1" x14ac:dyDescent="0.25">
      <c r="A26" s="4">
        <v>20</v>
      </c>
      <c r="B26" s="9" t="s">
        <v>7</v>
      </c>
      <c r="C26" s="3" t="s">
        <v>6</v>
      </c>
      <c r="D26" s="32">
        <v>16.610650407412187</v>
      </c>
      <c r="G26" s="4">
        <v>20</v>
      </c>
      <c r="H26" s="9" t="s">
        <v>7</v>
      </c>
      <c r="I26" s="3" t="s">
        <v>6</v>
      </c>
      <c r="J26" s="33">
        <v>14.458835946180647</v>
      </c>
      <c r="L26" s="4">
        <v>20</v>
      </c>
      <c r="M26" s="9" t="s">
        <v>7</v>
      </c>
      <c r="N26" s="3" t="s">
        <v>6</v>
      </c>
      <c r="O26" s="33">
        <v>11.760810396707223</v>
      </c>
    </row>
    <row r="28" spans="1:15" x14ac:dyDescent="0.25">
      <c r="B28" s="2"/>
      <c r="C28" s="6" t="s">
        <v>0</v>
      </c>
      <c r="D28" s="2">
        <f>AVERAGE(D7:D26)</f>
        <v>16.366825462257257</v>
      </c>
      <c r="G28" s="6"/>
      <c r="H28" s="2"/>
      <c r="I28" s="6" t="s">
        <v>0</v>
      </c>
      <c r="J28" s="2">
        <f>AVERAGE(J7:J26)</f>
        <v>14.264877758051915</v>
      </c>
      <c r="L28" s="6"/>
      <c r="M28" s="2"/>
      <c r="N28" s="6" t="s">
        <v>0</v>
      </c>
      <c r="O28" s="2">
        <f>AVERAGE(O7:O26)</f>
        <v>14.140439860051107</v>
      </c>
    </row>
    <row r="29" spans="1:15" x14ac:dyDescent="0.25">
      <c r="B29" s="2"/>
      <c r="C29" s="6" t="s">
        <v>1</v>
      </c>
      <c r="D29" s="2">
        <f>STDEV(D7:D26)</f>
        <v>2.6271079366698085</v>
      </c>
      <c r="G29" s="6"/>
      <c r="H29" s="2"/>
      <c r="I29" s="6" t="s">
        <v>1</v>
      </c>
      <c r="J29" s="2">
        <f>STDEV(J7:J26)</f>
        <v>1.3864659399892962</v>
      </c>
      <c r="L29" s="6"/>
      <c r="M29" s="2"/>
      <c r="N29" s="6" t="s">
        <v>1</v>
      </c>
      <c r="O29" s="2">
        <f>STDEV(O7:O26)</f>
        <v>2.6137705036037153</v>
      </c>
    </row>
    <row r="30" spans="1:15" x14ac:dyDescent="0.25">
      <c r="C30" s="6" t="s">
        <v>4</v>
      </c>
      <c r="G30" s="6"/>
      <c r="I30" s="6" t="s">
        <v>4</v>
      </c>
      <c r="L30" s="6"/>
      <c r="N30" s="6" t="s">
        <v>4</v>
      </c>
    </row>
    <row r="32" spans="1:15" ht="18.75" x14ac:dyDescent="0.3">
      <c r="A32" s="17" t="s">
        <v>20</v>
      </c>
    </row>
    <row r="33" spans="1:15" x14ac:dyDescent="0.25">
      <c r="A33" s="18" t="s">
        <v>17</v>
      </c>
      <c r="D33" s="20" t="s">
        <v>42</v>
      </c>
      <c r="J33" s="20" t="s">
        <v>43</v>
      </c>
      <c r="O33" s="20" t="s">
        <v>42</v>
      </c>
    </row>
    <row r="34" spans="1:15" x14ac:dyDescent="0.25">
      <c r="A34" s="18" t="s">
        <v>18</v>
      </c>
      <c r="D34" s="20" t="s">
        <v>42</v>
      </c>
      <c r="J34" s="20" t="s">
        <v>42</v>
      </c>
      <c r="O34" s="20" t="s">
        <v>43</v>
      </c>
    </row>
    <row r="35" spans="1:15" x14ac:dyDescent="0.25">
      <c r="A35" s="19" t="s">
        <v>19</v>
      </c>
      <c r="D35" s="20" t="s">
        <v>42</v>
      </c>
      <c r="J35" s="20" t="s">
        <v>42</v>
      </c>
      <c r="O35" s="20" t="s">
        <v>42</v>
      </c>
    </row>
    <row r="39" spans="1:15" x14ac:dyDescent="0.25">
      <c r="C39" t="s">
        <v>21</v>
      </c>
      <c r="D39" t="s">
        <v>22</v>
      </c>
      <c r="I39" t="s">
        <v>21</v>
      </c>
      <c r="J39" t="s">
        <v>22</v>
      </c>
      <c r="N39" t="s">
        <v>21</v>
      </c>
      <c r="O39" t="s">
        <v>22</v>
      </c>
    </row>
    <row r="40" spans="1:15" x14ac:dyDescent="0.25">
      <c r="B40" t="s">
        <v>8</v>
      </c>
      <c r="C40" s="3" t="s">
        <v>5</v>
      </c>
      <c r="D40" s="32">
        <v>23.567593418557227</v>
      </c>
      <c r="I40" s="3" t="s">
        <v>5</v>
      </c>
      <c r="J40" s="32">
        <v>13.846948047552221</v>
      </c>
      <c r="M40" t="s">
        <v>8</v>
      </c>
      <c r="N40" s="3" t="s">
        <v>5</v>
      </c>
      <c r="O40" s="33">
        <v>13.614613134245708</v>
      </c>
    </row>
    <row r="41" spans="1:15" x14ac:dyDescent="0.25">
      <c r="C41" s="3" t="s">
        <v>6</v>
      </c>
      <c r="D41" s="32">
        <v>13.974823666194258</v>
      </c>
      <c r="I41" s="3" t="s">
        <v>6</v>
      </c>
      <c r="J41" s="33">
        <v>14.491881866765807</v>
      </c>
      <c r="N41" s="3" t="s">
        <v>6</v>
      </c>
      <c r="O41" s="33">
        <v>11.572048620986898</v>
      </c>
    </row>
    <row r="42" spans="1:15" x14ac:dyDescent="0.25">
      <c r="C42" s="3" t="s">
        <v>5</v>
      </c>
      <c r="D42" s="32">
        <v>14.740807881126416</v>
      </c>
      <c r="I42" s="3" t="s">
        <v>5</v>
      </c>
      <c r="J42" s="32">
        <v>15.591215127502144</v>
      </c>
      <c r="N42" s="3" t="s">
        <v>5</v>
      </c>
      <c r="O42" s="33">
        <v>14.163473276376143</v>
      </c>
    </row>
    <row r="43" spans="1:15" x14ac:dyDescent="0.25">
      <c r="C43" s="3" t="s">
        <v>5</v>
      </c>
      <c r="D43" s="32">
        <v>18.581663393428496</v>
      </c>
      <c r="I43" s="3" t="s">
        <v>5</v>
      </c>
      <c r="J43" s="32">
        <v>13.413314679984202</v>
      </c>
      <c r="N43" s="3" t="s">
        <v>5</v>
      </c>
      <c r="O43" s="33">
        <v>10.639074256742733</v>
      </c>
    </row>
    <row r="44" spans="1:15" x14ac:dyDescent="0.25">
      <c r="C44" s="3" t="s">
        <v>6</v>
      </c>
      <c r="D44" s="32">
        <v>15.300337886361181</v>
      </c>
      <c r="I44" s="3" t="s">
        <v>6</v>
      </c>
      <c r="J44" s="33">
        <v>10.319188643215483</v>
      </c>
      <c r="N44" s="3" t="s">
        <v>6</v>
      </c>
      <c r="O44" s="33">
        <v>13.791230744758616</v>
      </c>
    </row>
    <row r="45" spans="1:15" x14ac:dyDescent="0.25">
      <c r="C45" s="3" t="s">
        <v>5</v>
      </c>
      <c r="D45" s="32">
        <v>19.175979674255917</v>
      </c>
      <c r="I45" s="3" t="s">
        <v>5</v>
      </c>
      <c r="J45" s="32">
        <v>14.359853512746838</v>
      </c>
      <c r="N45" s="3" t="s">
        <v>5</v>
      </c>
      <c r="O45" s="33">
        <v>10.113867090127483</v>
      </c>
    </row>
    <row r="46" spans="1:15" x14ac:dyDescent="0.25">
      <c r="C46" s="3" t="s">
        <v>6</v>
      </c>
      <c r="D46" s="32">
        <v>17.676082322631892</v>
      </c>
      <c r="I46" s="3" t="s">
        <v>6</v>
      </c>
      <c r="J46" s="33">
        <v>13.846084255219369</v>
      </c>
      <c r="N46" s="3" t="s">
        <v>6</v>
      </c>
      <c r="O46" s="33">
        <v>11.456895694340787</v>
      </c>
    </row>
    <row r="47" spans="1:15" x14ac:dyDescent="0.25">
      <c r="C47" s="3" t="s">
        <v>6</v>
      </c>
      <c r="D47" s="32">
        <v>16.329299715825144</v>
      </c>
      <c r="I47" s="3" t="s">
        <v>6</v>
      </c>
      <c r="J47" s="33">
        <v>13.073149682922486</v>
      </c>
      <c r="N47" s="3" t="s">
        <v>6</v>
      </c>
      <c r="O47" s="33">
        <v>12.141825384607005</v>
      </c>
    </row>
    <row r="48" spans="1:15" x14ac:dyDescent="0.25">
      <c r="C48" s="3" t="s">
        <v>5</v>
      </c>
      <c r="D48" s="32">
        <v>12.386455511455553</v>
      </c>
      <c r="I48" s="3" t="s">
        <v>5</v>
      </c>
      <c r="J48" s="32">
        <v>14.313086579706145</v>
      </c>
      <c r="N48" s="3" t="s">
        <v>5</v>
      </c>
      <c r="O48" s="33">
        <v>13.119534337446703</v>
      </c>
    </row>
    <row r="49" spans="2:15" x14ac:dyDescent="0.25">
      <c r="C49" s="3" t="s">
        <v>6</v>
      </c>
      <c r="D49" s="32">
        <v>14.690700046312031</v>
      </c>
      <c r="I49" s="3" t="s">
        <v>6</v>
      </c>
      <c r="J49" s="33">
        <v>14.684638472497863</v>
      </c>
      <c r="N49" s="3" t="s">
        <v>6</v>
      </c>
      <c r="O49" s="33">
        <v>13.067304893263993</v>
      </c>
    </row>
    <row r="50" spans="2:15" x14ac:dyDescent="0.25">
      <c r="B50" t="s">
        <v>7</v>
      </c>
      <c r="C50" s="3" t="s">
        <v>5</v>
      </c>
      <c r="D50" s="32">
        <v>15.566525181150055</v>
      </c>
      <c r="H50" s="9" t="s">
        <v>7</v>
      </c>
      <c r="I50" s="3" t="s">
        <v>5</v>
      </c>
      <c r="J50" s="32">
        <v>15.25841979515244</v>
      </c>
      <c r="M50" t="s">
        <v>7</v>
      </c>
      <c r="N50" s="3" t="s">
        <v>5</v>
      </c>
      <c r="O50" s="33">
        <v>17.341613467984949</v>
      </c>
    </row>
    <row r="51" spans="2:15" x14ac:dyDescent="0.25">
      <c r="C51" s="3" t="s">
        <v>5</v>
      </c>
      <c r="D51" s="32">
        <v>16.102284985500177</v>
      </c>
      <c r="H51" s="9"/>
      <c r="I51" s="3" t="s">
        <v>5</v>
      </c>
      <c r="J51" s="32">
        <v>14.96500451021595</v>
      </c>
      <c r="N51" s="3" t="s">
        <v>5</v>
      </c>
      <c r="O51" s="33">
        <v>14.89193422534764</v>
      </c>
    </row>
    <row r="52" spans="2:15" x14ac:dyDescent="0.25">
      <c r="C52" s="3" t="s">
        <v>6</v>
      </c>
      <c r="D52" s="32">
        <v>14.646038859357802</v>
      </c>
      <c r="H52" s="9"/>
      <c r="I52" s="3" t="s">
        <v>6</v>
      </c>
      <c r="J52" s="33">
        <v>14.808227835477842</v>
      </c>
      <c r="N52" s="3" t="s">
        <v>6</v>
      </c>
      <c r="O52" s="33">
        <v>19.091524199927932</v>
      </c>
    </row>
    <row r="53" spans="2:15" x14ac:dyDescent="0.25">
      <c r="C53" s="3" t="s">
        <v>5</v>
      </c>
      <c r="D53" s="32">
        <v>19.514718259012533</v>
      </c>
      <c r="H53" s="9"/>
      <c r="I53" s="3" t="s">
        <v>5</v>
      </c>
      <c r="J53" s="32">
        <v>16.147590744671014</v>
      </c>
      <c r="N53" s="3" t="s">
        <v>5</v>
      </c>
      <c r="O53" s="33">
        <v>18.233140986193234</v>
      </c>
    </row>
    <row r="54" spans="2:15" x14ac:dyDescent="0.25">
      <c r="C54" s="3" t="s">
        <v>6</v>
      </c>
      <c r="D54" s="32">
        <v>18.55175278090266</v>
      </c>
      <c r="H54" s="9"/>
      <c r="I54" s="3" t="s">
        <v>6</v>
      </c>
      <c r="J54" s="33">
        <v>13.073729883852131</v>
      </c>
      <c r="N54" s="3" t="s">
        <v>6</v>
      </c>
      <c r="O54" s="33">
        <v>14.866572874810009</v>
      </c>
    </row>
    <row r="55" spans="2:15" x14ac:dyDescent="0.25">
      <c r="C55" s="3" t="s">
        <v>6</v>
      </c>
      <c r="D55" s="32">
        <v>14.373877652611991</v>
      </c>
      <c r="H55" s="9"/>
      <c r="I55" s="3" t="s">
        <v>6</v>
      </c>
      <c r="J55" s="33">
        <v>13.729858090954302</v>
      </c>
      <c r="N55" s="3" t="s">
        <v>6</v>
      </c>
      <c r="O55" s="33">
        <v>16.807063639953142</v>
      </c>
    </row>
    <row r="56" spans="2:15" x14ac:dyDescent="0.25">
      <c r="C56" s="3" t="s">
        <v>5</v>
      </c>
      <c r="D56" s="32">
        <v>13.743881907430657</v>
      </c>
      <c r="H56" s="9"/>
      <c r="I56" s="3" t="s">
        <v>5</v>
      </c>
      <c r="J56" s="32">
        <v>17.197937356207429</v>
      </c>
      <c r="N56" s="3" t="s">
        <v>5</v>
      </c>
      <c r="O56" s="33">
        <v>13.092890760916054</v>
      </c>
    </row>
    <row r="57" spans="2:15" x14ac:dyDescent="0.25">
      <c r="C57" s="3" t="s">
        <v>5</v>
      </c>
      <c r="D57" s="32">
        <v>17.760839755853205</v>
      </c>
      <c r="H57" s="9"/>
      <c r="I57" s="3" t="s">
        <v>5</v>
      </c>
      <c r="J57" s="32">
        <v>14.34388697603392</v>
      </c>
      <c r="N57" s="3" t="s">
        <v>5</v>
      </c>
      <c r="O57" s="33">
        <v>15.270411073093339</v>
      </c>
    </row>
    <row r="58" spans="2:15" x14ac:dyDescent="0.25">
      <c r="C58" s="3" t="s">
        <v>6</v>
      </c>
      <c r="D58" s="32">
        <v>14.042195939765739</v>
      </c>
      <c r="H58" s="9"/>
      <c r="I58" s="3" t="s">
        <v>6</v>
      </c>
      <c r="J58" s="33">
        <v>13.374703154180009</v>
      </c>
      <c r="N58" s="3" t="s">
        <v>6</v>
      </c>
      <c r="O58" s="33">
        <v>17.772968143192536</v>
      </c>
    </row>
    <row r="59" spans="2:15" x14ac:dyDescent="0.25">
      <c r="C59" s="3" t="s">
        <v>6</v>
      </c>
      <c r="D59" s="32">
        <v>16.610650407412187</v>
      </c>
      <c r="H59" s="9"/>
      <c r="I59" s="3" t="s">
        <v>6</v>
      </c>
      <c r="J59" s="33">
        <v>14.458835946180647</v>
      </c>
      <c r="N59" s="3" t="s">
        <v>6</v>
      </c>
      <c r="O59" s="33">
        <v>11.760810396707223</v>
      </c>
    </row>
    <row r="61" spans="2:15" x14ac:dyDescent="0.25">
      <c r="B61" t="s">
        <v>9</v>
      </c>
      <c r="C61" s="21" t="s">
        <v>10</v>
      </c>
      <c r="D61" t="s">
        <v>11</v>
      </c>
      <c r="H61" t="s">
        <v>9</v>
      </c>
      <c r="I61" s="21" t="s">
        <v>10</v>
      </c>
      <c r="J61" t="s">
        <v>11</v>
      </c>
      <c r="M61" t="s">
        <v>9</v>
      </c>
      <c r="N61" s="21" t="s">
        <v>10</v>
      </c>
      <c r="O61" t="s">
        <v>11</v>
      </c>
    </row>
    <row r="62" spans="2:15" x14ac:dyDescent="0.25">
      <c r="B62" t="s">
        <v>8</v>
      </c>
      <c r="C62">
        <f>IF(C40="McRay's Burger",1,2)</f>
        <v>1</v>
      </c>
      <c r="D62" s="34">
        <f>D40</f>
        <v>23.567593418557227</v>
      </c>
      <c r="H62" t="s">
        <v>8</v>
      </c>
      <c r="I62">
        <f>IF(I40="McRay's Burger",1,2)</f>
        <v>1</v>
      </c>
      <c r="J62" s="34">
        <f>J40</f>
        <v>13.846948047552221</v>
      </c>
      <c r="M62" t="s">
        <v>8</v>
      </c>
      <c r="N62">
        <f>IF(N40="McRay's Burger",1,2)</f>
        <v>1</v>
      </c>
      <c r="O62" s="34">
        <f>O40</f>
        <v>13.614613134245708</v>
      </c>
    </row>
    <row r="63" spans="2:15" x14ac:dyDescent="0.25">
      <c r="C63">
        <f t="shared" ref="C63:C81" si="0">IF(C41="McRay's Burger",1,2)</f>
        <v>2</v>
      </c>
      <c r="D63" s="34">
        <f t="shared" ref="D63:D81" si="1">D41</f>
        <v>13.974823666194258</v>
      </c>
      <c r="I63">
        <f t="shared" ref="I63:I81" si="2">IF(I41="McRay's Burger",1,2)</f>
        <v>2</v>
      </c>
      <c r="J63" s="34">
        <f t="shared" ref="J63:J81" si="3">J41</f>
        <v>14.491881866765807</v>
      </c>
      <c r="N63">
        <f t="shared" ref="N63:N81" si="4">IF(N41="McRay's Burger",1,2)</f>
        <v>2</v>
      </c>
      <c r="O63" s="34">
        <f t="shared" ref="O63:O81" si="5">O41</f>
        <v>11.572048620986898</v>
      </c>
    </row>
    <row r="64" spans="2:15" x14ac:dyDescent="0.25">
      <c r="C64">
        <f t="shared" si="0"/>
        <v>1</v>
      </c>
      <c r="D64" s="34">
        <f t="shared" si="1"/>
        <v>14.740807881126416</v>
      </c>
      <c r="I64">
        <f t="shared" si="2"/>
        <v>1</v>
      </c>
      <c r="J64" s="34">
        <f t="shared" si="3"/>
        <v>15.591215127502144</v>
      </c>
      <c r="N64">
        <f t="shared" si="4"/>
        <v>1</v>
      </c>
      <c r="O64" s="34">
        <f t="shared" si="5"/>
        <v>14.163473276376143</v>
      </c>
    </row>
    <row r="65" spans="2:15" x14ac:dyDescent="0.25">
      <c r="C65">
        <f t="shared" si="0"/>
        <v>1</v>
      </c>
      <c r="D65" s="34">
        <f t="shared" si="1"/>
        <v>18.581663393428496</v>
      </c>
      <c r="I65">
        <f t="shared" si="2"/>
        <v>1</v>
      </c>
      <c r="J65" s="34">
        <f t="shared" si="3"/>
        <v>13.413314679984202</v>
      </c>
      <c r="N65">
        <f t="shared" si="4"/>
        <v>1</v>
      </c>
      <c r="O65" s="34">
        <f t="shared" si="5"/>
        <v>10.639074256742733</v>
      </c>
    </row>
    <row r="66" spans="2:15" x14ac:dyDescent="0.25">
      <c r="C66">
        <f t="shared" si="0"/>
        <v>2</v>
      </c>
      <c r="D66" s="34">
        <f t="shared" si="1"/>
        <v>15.300337886361181</v>
      </c>
      <c r="I66">
        <f t="shared" si="2"/>
        <v>2</v>
      </c>
      <c r="J66" s="34">
        <f t="shared" si="3"/>
        <v>10.319188643215483</v>
      </c>
      <c r="N66">
        <f t="shared" si="4"/>
        <v>2</v>
      </c>
      <c r="O66" s="34">
        <f t="shared" si="5"/>
        <v>13.791230744758616</v>
      </c>
    </row>
    <row r="67" spans="2:15" x14ac:dyDescent="0.25">
      <c r="C67">
        <f t="shared" si="0"/>
        <v>1</v>
      </c>
      <c r="D67" s="34">
        <f t="shared" si="1"/>
        <v>19.175979674255917</v>
      </c>
      <c r="I67">
        <f t="shared" si="2"/>
        <v>1</v>
      </c>
      <c r="J67" s="34">
        <f t="shared" si="3"/>
        <v>14.359853512746838</v>
      </c>
      <c r="N67">
        <f t="shared" si="4"/>
        <v>1</v>
      </c>
      <c r="O67" s="34">
        <f t="shared" si="5"/>
        <v>10.113867090127483</v>
      </c>
    </row>
    <row r="68" spans="2:15" x14ac:dyDescent="0.25">
      <c r="C68">
        <f t="shared" si="0"/>
        <v>2</v>
      </c>
      <c r="D68" s="34">
        <f t="shared" si="1"/>
        <v>17.676082322631892</v>
      </c>
      <c r="I68">
        <f t="shared" si="2"/>
        <v>2</v>
      </c>
      <c r="J68" s="34">
        <f t="shared" si="3"/>
        <v>13.846084255219369</v>
      </c>
      <c r="N68">
        <f t="shared" si="4"/>
        <v>2</v>
      </c>
      <c r="O68" s="34">
        <f t="shared" si="5"/>
        <v>11.456895694340787</v>
      </c>
    </row>
    <row r="69" spans="2:15" x14ac:dyDescent="0.25">
      <c r="C69">
        <f t="shared" si="0"/>
        <v>2</v>
      </c>
      <c r="D69" s="34">
        <f t="shared" si="1"/>
        <v>16.329299715825144</v>
      </c>
      <c r="I69">
        <f t="shared" si="2"/>
        <v>2</v>
      </c>
      <c r="J69" s="34">
        <f t="shared" si="3"/>
        <v>13.073149682922486</v>
      </c>
      <c r="N69">
        <f t="shared" si="4"/>
        <v>2</v>
      </c>
      <c r="O69" s="34">
        <f t="shared" si="5"/>
        <v>12.141825384607005</v>
      </c>
    </row>
    <row r="70" spans="2:15" x14ac:dyDescent="0.25">
      <c r="C70">
        <f t="shared" si="0"/>
        <v>1</v>
      </c>
      <c r="D70" s="34">
        <f t="shared" si="1"/>
        <v>12.386455511455553</v>
      </c>
      <c r="I70">
        <f t="shared" si="2"/>
        <v>1</v>
      </c>
      <c r="J70" s="34">
        <f t="shared" si="3"/>
        <v>14.313086579706145</v>
      </c>
      <c r="N70">
        <f t="shared" si="4"/>
        <v>1</v>
      </c>
      <c r="O70" s="34">
        <f t="shared" si="5"/>
        <v>13.119534337446703</v>
      </c>
    </row>
    <row r="71" spans="2:15" x14ac:dyDescent="0.25">
      <c r="C71">
        <f t="shared" si="0"/>
        <v>2</v>
      </c>
      <c r="D71" s="34">
        <f t="shared" si="1"/>
        <v>14.690700046312031</v>
      </c>
      <c r="I71">
        <f t="shared" si="2"/>
        <v>2</v>
      </c>
      <c r="J71" s="34">
        <f t="shared" si="3"/>
        <v>14.684638472497863</v>
      </c>
      <c r="N71">
        <f t="shared" si="4"/>
        <v>2</v>
      </c>
      <c r="O71" s="34">
        <f t="shared" si="5"/>
        <v>13.067304893263993</v>
      </c>
    </row>
    <row r="72" spans="2:15" x14ac:dyDescent="0.25">
      <c r="B72" t="s">
        <v>7</v>
      </c>
      <c r="C72">
        <f t="shared" si="0"/>
        <v>1</v>
      </c>
      <c r="D72" s="34">
        <f t="shared" si="1"/>
        <v>15.566525181150055</v>
      </c>
      <c r="H72" t="s">
        <v>7</v>
      </c>
      <c r="I72">
        <f t="shared" si="2"/>
        <v>1</v>
      </c>
      <c r="J72" s="34">
        <f t="shared" si="3"/>
        <v>15.25841979515244</v>
      </c>
      <c r="M72" t="s">
        <v>7</v>
      </c>
      <c r="N72">
        <f t="shared" si="4"/>
        <v>1</v>
      </c>
      <c r="O72" s="34">
        <f t="shared" si="5"/>
        <v>17.341613467984949</v>
      </c>
    </row>
    <row r="73" spans="2:15" x14ac:dyDescent="0.25">
      <c r="C73">
        <f t="shared" si="0"/>
        <v>1</v>
      </c>
      <c r="D73" s="34">
        <f t="shared" si="1"/>
        <v>16.102284985500177</v>
      </c>
      <c r="I73">
        <f t="shared" si="2"/>
        <v>1</v>
      </c>
      <c r="J73" s="34">
        <f t="shared" si="3"/>
        <v>14.96500451021595</v>
      </c>
      <c r="N73">
        <f t="shared" si="4"/>
        <v>1</v>
      </c>
      <c r="O73" s="34">
        <f t="shared" si="5"/>
        <v>14.89193422534764</v>
      </c>
    </row>
    <row r="74" spans="2:15" x14ac:dyDescent="0.25">
      <c r="C74">
        <f t="shared" si="0"/>
        <v>2</v>
      </c>
      <c r="D74" s="34">
        <f t="shared" si="1"/>
        <v>14.646038859357802</v>
      </c>
      <c r="I74">
        <f t="shared" si="2"/>
        <v>2</v>
      </c>
      <c r="J74" s="34">
        <f t="shared" si="3"/>
        <v>14.808227835477842</v>
      </c>
      <c r="N74">
        <f t="shared" si="4"/>
        <v>2</v>
      </c>
      <c r="O74" s="34">
        <f t="shared" si="5"/>
        <v>19.091524199927932</v>
      </c>
    </row>
    <row r="75" spans="2:15" x14ac:dyDescent="0.25">
      <c r="C75">
        <f t="shared" si="0"/>
        <v>1</v>
      </c>
      <c r="D75" s="34">
        <f t="shared" si="1"/>
        <v>19.514718259012533</v>
      </c>
      <c r="I75">
        <f t="shared" si="2"/>
        <v>1</v>
      </c>
      <c r="J75" s="34">
        <f t="shared" si="3"/>
        <v>16.147590744671014</v>
      </c>
      <c r="N75">
        <f t="shared" si="4"/>
        <v>1</v>
      </c>
      <c r="O75" s="34">
        <f t="shared" si="5"/>
        <v>18.233140986193234</v>
      </c>
    </row>
    <row r="76" spans="2:15" x14ac:dyDescent="0.25">
      <c r="C76">
        <f t="shared" si="0"/>
        <v>2</v>
      </c>
      <c r="D76" s="34">
        <f t="shared" si="1"/>
        <v>18.55175278090266</v>
      </c>
      <c r="I76">
        <f t="shared" si="2"/>
        <v>2</v>
      </c>
      <c r="J76" s="34">
        <f t="shared" si="3"/>
        <v>13.073729883852131</v>
      </c>
      <c r="N76">
        <f t="shared" si="4"/>
        <v>2</v>
      </c>
      <c r="O76" s="34">
        <f t="shared" si="5"/>
        <v>14.866572874810009</v>
      </c>
    </row>
    <row r="77" spans="2:15" x14ac:dyDescent="0.25">
      <c r="C77">
        <f t="shared" si="0"/>
        <v>2</v>
      </c>
      <c r="D77" s="34">
        <f t="shared" si="1"/>
        <v>14.373877652611991</v>
      </c>
      <c r="I77">
        <f t="shared" si="2"/>
        <v>2</v>
      </c>
      <c r="J77" s="34">
        <f t="shared" si="3"/>
        <v>13.729858090954302</v>
      </c>
      <c r="N77">
        <f t="shared" si="4"/>
        <v>2</v>
      </c>
      <c r="O77" s="34">
        <f t="shared" si="5"/>
        <v>16.807063639953142</v>
      </c>
    </row>
    <row r="78" spans="2:15" x14ac:dyDescent="0.25">
      <c r="C78">
        <f t="shared" si="0"/>
        <v>1</v>
      </c>
      <c r="D78" s="34">
        <f t="shared" si="1"/>
        <v>13.743881907430657</v>
      </c>
      <c r="I78">
        <f t="shared" si="2"/>
        <v>1</v>
      </c>
      <c r="J78" s="34">
        <f t="shared" si="3"/>
        <v>17.197937356207429</v>
      </c>
      <c r="N78">
        <f t="shared" si="4"/>
        <v>1</v>
      </c>
      <c r="O78" s="34">
        <f t="shared" si="5"/>
        <v>13.092890760916054</v>
      </c>
    </row>
    <row r="79" spans="2:15" x14ac:dyDescent="0.25">
      <c r="C79">
        <f t="shared" si="0"/>
        <v>1</v>
      </c>
      <c r="D79" s="34">
        <f t="shared" si="1"/>
        <v>17.760839755853205</v>
      </c>
      <c r="I79">
        <f t="shared" si="2"/>
        <v>1</v>
      </c>
      <c r="J79" s="34">
        <f t="shared" si="3"/>
        <v>14.34388697603392</v>
      </c>
      <c r="N79">
        <f t="shared" si="4"/>
        <v>1</v>
      </c>
      <c r="O79" s="34">
        <f t="shared" si="5"/>
        <v>15.270411073093339</v>
      </c>
    </row>
    <row r="80" spans="2:15" x14ac:dyDescent="0.25">
      <c r="C80">
        <f t="shared" si="0"/>
        <v>2</v>
      </c>
      <c r="D80" s="34">
        <f t="shared" si="1"/>
        <v>14.042195939765739</v>
      </c>
      <c r="I80">
        <f t="shared" si="2"/>
        <v>2</v>
      </c>
      <c r="J80" s="34">
        <f t="shared" si="3"/>
        <v>13.374703154180009</v>
      </c>
      <c r="N80">
        <f t="shared" si="4"/>
        <v>2</v>
      </c>
      <c r="O80" s="34">
        <f t="shared" si="5"/>
        <v>17.772968143192536</v>
      </c>
    </row>
    <row r="81" spans="2:15" x14ac:dyDescent="0.25">
      <c r="C81">
        <f t="shared" si="0"/>
        <v>2</v>
      </c>
      <c r="D81" s="34">
        <f t="shared" si="1"/>
        <v>16.610650407412187</v>
      </c>
      <c r="I81">
        <f t="shared" si="2"/>
        <v>2</v>
      </c>
      <c r="J81" s="34">
        <f t="shared" si="3"/>
        <v>14.458835946180647</v>
      </c>
      <c r="N81">
        <f t="shared" si="4"/>
        <v>2</v>
      </c>
      <c r="O81" s="34">
        <f t="shared" si="5"/>
        <v>11.760810396707223</v>
      </c>
    </row>
    <row r="85" spans="2:15" x14ac:dyDescent="0.25">
      <c r="B85" t="s">
        <v>10</v>
      </c>
      <c r="C85" s="21" t="s">
        <v>9</v>
      </c>
      <c r="D85" t="s">
        <v>11</v>
      </c>
      <c r="H85" t="s">
        <v>10</v>
      </c>
      <c r="I85" s="21" t="s">
        <v>9</v>
      </c>
      <c r="J85" t="s">
        <v>11</v>
      </c>
      <c r="M85" t="s">
        <v>10</v>
      </c>
      <c r="N85" s="21" t="s">
        <v>9</v>
      </c>
      <c r="O85" t="s">
        <v>11</v>
      </c>
    </row>
    <row r="86" spans="2:15" x14ac:dyDescent="0.25">
      <c r="B86" s="3" t="s">
        <v>5</v>
      </c>
      <c r="C86" s="9" t="s">
        <v>8</v>
      </c>
      <c r="D86" s="32">
        <v>23.567593418557227</v>
      </c>
      <c r="H86" s="3" t="s">
        <v>5</v>
      </c>
      <c r="I86" s="9" t="s">
        <v>8</v>
      </c>
      <c r="J86" s="32">
        <v>13.846948047552221</v>
      </c>
      <c r="M86" s="3" t="s">
        <v>5</v>
      </c>
      <c r="N86" s="9" t="s">
        <v>8</v>
      </c>
      <c r="O86" s="33">
        <v>13.614613134245708</v>
      </c>
    </row>
    <row r="87" spans="2:15" x14ac:dyDescent="0.25">
      <c r="C87" s="9" t="s">
        <v>7</v>
      </c>
      <c r="D87" s="32">
        <v>15.566525181150055</v>
      </c>
      <c r="I87" s="9" t="s">
        <v>7</v>
      </c>
      <c r="J87" s="32">
        <v>15.25841979515244</v>
      </c>
      <c r="N87" s="9" t="s">
        <v>7</v>
      </c>
      <c r="O87" s="33">
        <v>17.341613467984949</v>
      </c>
    </row>
    <row r="88" spans="2:15" x14ac:dyDescent="0.25">
      <c r="C88" s="9" t="s">
        <v>7</v>
      </c>
      <c r="D88" s="32">
        <v>16.102284985500177</v>
      </c>
      <c r="I88" s="9" t="s">
        <v>7</v>
      </c>
      <c r="J88" s="32">
        <v>14.96500451021595</v>
      </c>
      <c r="N88" s="9" t="s">
        <v>7</v>
      </c>
      <c r="O88" s="33">
        <v>14.89193422534764</v>
      </c>
    </row>
    <row r="89" spans="2:15" x14ac:dyDescent="0.25">
      <c r="C89" s="9" t="s">
        <v>8</v>
      </c>
      <c r="D89" s="32">
        <v>14.740807881126416</v>
      </c>
      <c r="I89" s="9" t="s">
        <v>8</v>
      </c>
      <c r="J89" s="32">
        <v>15.591215127502144</v>
      </c>
      <c r="N89" s="9" t="s">
        <v>8</v>
      </c>
      <c r="O89" s="33">
        <v>14.163473276376143</v>
      </c>
    </row>
    <row r="90" spans="2:15" x14ac:dyDescent="0.25">
      <c r="C90" s="9" t="s">
        <v>7</v>
      </c>
      <c r="D90" s="32">
        <v>19.514718259012533</v>
      </c>
      <c r="I90" s="9" t="s">
        <v>7</v>
      </c>
      <c r="J90" s="32">
        <v>16.147590744671014</v>
      </c>
      <c r="N90" s="9" t="s">
        <v>7</v>
      </c>
      <c r="O90" s="33">
        <v>18.233140986193234</v>
      </c>
    </row>
    <row r="91" spans="2:15" x14ac:dyDescent="0.25">
      <c r="C91" s="9" t="s">
        <v>8</v>
      </c>
      <c r="D91" s="32">
        <v>18.581663393428496</v>
      </c>
      <c r="I91" s="9" t="s">
        <v>8</v>
      </c>
      <c r="J91" s="32">
        <v>13.413314679984202</v>
      </c>
      <c r="N91" s="9" t="s">
        <v>8</v>
      </c>
      <c r="O91" s="33">
        <v>10.639074256742733</v>
      </c>
    </row>
    <row r="92" spans="2:15" x14ac:dyDescent="0.25">
      <c r="C92" s="9" t="s">
        <v>7</v>
      </c>
      <c r="D92" s="32">
        <v>13.743881907430657</v>
      </c>
      <c r="I92" s="9" t="s">
        <v>7</v>
      </c>
      <c r="J92" s="32">
        <v>17.197937356207429</v>
      </c>
      <c r="N92" s="9" t="s">
        <v>7</v>
      </c>
      <c r="O92" s="33">
        <v>13.092890760916054</v>
      </c>
    </row>
    <row r="93" spans="2:15" x14ac:dyDescent="0.25">
      <c r="C93" s="9" t="s">
        <v>8</v>
      </c>
      <c r="D93" s="32">
        <v>19.175979674255917</v>
      </c>
      <c r="I93" s="9" t="s">
        <v>8</v>
      </c>
      <c r="J93" s="32">
        <v>14.359853512746838</v>
      </c>
      <c r="N93" s="9" t="s">
        <v>8</v>
      </c>
      <c r="O93" s="33">
        <v>10.113867090127483</v>
      </c>
    </row>
    <row r="94" spans="2:15" x14ac:dyDescent="0.25">
      <c r="C94" s="9" t="s">
        <v>8</v>
      </c>
      <c r="D94" s="32">
        <v>12.386455511455553</v>
      </c>
      <c r="I94" s="9" t="s">
        <v>8</v>
      </c>
      <c r="J94" s="32">
        <v>14.313086579706145</v>
      </c>
      <c r="N94" s="9" t="s">
        <v>8</v>
      </c>
      <c r="O94" s="33">
        <v>13.119534337446703</v>
      </c>
    </row>
    <row r="95" spans="2:15" x14ac:dyDescent="0.25">
      <c r="C95" s="9" t="s">
        <v>7</v>
      </c>
      <c r="D95" s="32">
        <v>17.760839755853205</v>
      </c>
      <c r="I95" s="9" t="s">
        <v>7</v>
      </c>
      <c r="J95" s="32">
        <v>14.34388697603392</v>
      </c>
      <c r="N95" s="9" t="s">
        <v>7</v>
      </c>
      <c r="O95" s="33">
        <v>15.270411073093339</v>
      </c>
    </row>
    <row r="96" spans="2:15" x14ac:dyDescent="0.25">
      <c r="B96" s="3" t="s">
        <v>6</v>
      </c>
      <c r="C96" s="9" t="s">
        <v>8</v>
      </c>
      <c r="D96" s="32">
        <v>13.974823666194258</v>
      </c>
      <c r="H96" s="3" t="s">
        <v>6</v>
      </c>
      <c r="I96" s="9" t="s">
        <v>8</v>
      </c>
      <c r="J96" s="33">
        <v>14.491881866765807</v>
      </c>
      <c r="M96" s="3" t="s">
        <v>6</v>
      </c>
      <c r="N96" s="9" t="s">
        <v>8</v>
      </c>
      <c r="O96" s="33">
        <v>11.572048620986898</v>
      </c>
    </row>
    <row r="97" spans="3:15" x14ac:dyDescent="0.25">
      <c r="C97" s="9" t="s">
        <v>7</v>
      </c>
      <c r="D97" s="32">
        <v>14.646038859357802</v>
      </c>
      <c r="I97" s="9" t="s">
        <v>7</v>
      </c>
      <c r="J97" s="33">
        <v>14.808227835477842</v>
      </c>
      <c r="N97" s="9" t="s">
        <v>7</v>
      </c>
      <c r="O97" s="33">
        <v>19.091524199927932</v>
      </c>
    </row>
    <row r="98" spans="3:15" x14ac:dyDescent="0.25">
      <c r="C98" s="9" t="s">
        <v>7</v>
      </c>
      <c r="D98" s="32">
        <v>18.55175278090266</v>
      </c>
      <c r="I98" s="9" t="s">
        <v>7</v>
      </c>
      <c r="J98" s="33">
        <v>13.073729883852131</v>
      </c>
      <c r="N98" s="9" t="s">
        <v>7</v>
      </c>
      <c r="O98" s="33">
        <v>14.866572874810009</v>
      </c>
    </row>
    <row r="99" spans="3:15" x14ac:dyDescent="0.25">
      <c r="C99" s="9" t="s">
        <v>8</v>
      </c>
      <c r="D99" s="32">
        <v>15.300337886361181</v>
      </c>
      <c r="I99" s="9" t="s">
        <v>8</v>
      </c>
      <c r="J99" s="33">
        <v>10.319188643215483</v>
      </c>
      <c r="N99" s="9" t="s">
        <v>8</v>
      </c>
      <c r="O99" s="33">
        <v>13.791230744758616</v>
      </c>
    </row>
    <row r="100" spans="3:15" x14ac:dyDescent="0.25">
      <c r="C100" s="9" t="s">
        <v>7</v>
      </c>
      <c r="D100" s="32">
        <v>14.373877652611991</v>
      </c>
      <c r="I100" s="9" t="s">
        <v>7</v>
      </c>
      <c r="J100" s="33">
        <v>13.729858090954302</v>
      </c>
      <c r="N100" s="9" t="s">
        <v>7</v>
      </c>
      <c r="O100" s="33">
        <v>16.807063639953142</v>
      </c>
    </row>
    <row r="101" spans="3:15" x14ac:dyDescent="0.25">
      <c r="C101" s="9" t="s">
        <v>8</v>
      </c>
      <c r="D101" s="32">
        <v>17.676082322631892</v>
      </c>
      <c r="I101" s="9" t="s">
        <v>8</v>
      </c>
      <c r="J101" s="33">
        <v>13.846084255219369</v>
      </c>
      <c r="N101" s="9" t="s">
        <v>8</v>
      </c>
      <c r="O101" s="33">
        <v>11.456895694340787</v>
      </c>
    </row>
    <row r="102" spans="3:15" x14ac:dyDescent="0.25">
      <c r="C102" s="9" t="s">
        <v>8</v>
      </c>
      <c r="D102" s="32">
        <v>16.329299715825144</v>
      </c>
      <c r="I102" s="9" t="s">
        <v>8</v>
      </c>
      <c r="J102" s="33">
        <v>13.073149682922486</v>
      </c>
      <c r="N102" s="9" t="s">
        <v>8</v>
      </c>
      <c r="O102" s="33">
        <v>12.141825384607005</v>
      </c>
    </row>
    <row r="103" spans="3:15" x14ac:dyDescent="0.25">
      <c r="C103" s="9" t="s">
        <v>7</v>
      </c>
      <c r="D103" s="32">
        <v>14.042195939765739</v>
      </c>
      <c r="I103" s="9" t="s">
        <v>7</v>
      </c>
      <c r="J103" s="33">
        <v>13.374703154180009</v>
      </c>
      <c r="N103" s="9" t="s">
        <v>7</v>
      </c>
      <c r="O103" s="33">
        <v>17.772968143192536</v>
      </c>
    </row>
    <row r="104" spans="3:15" x14ac:dyDescent="0.25">
      <c r="C104" s="9" t="s">
        <v>8</v>
      </c>
      <c r="D104" s="32">
        <v>14.690700046312031</v>
      </c>
      <c r="I104" s="9" t="s">
        <v>8</v>
      </c>
      <c r="J104" s="33">
        <v>14.684638472497863</v>
      </c>
      <c r="N104" s="9" t="s">
        <v>8</v>
      </c>
      <c r="O104" s="33">
        <v>13.067304893263993</v>
      </c>
    </row>
    <row r="105" spans="3:15" x14ac:dyDescent="0.25">
      <c r="C105" s="9" t="s">
        <v>7</v>
      </c>
      <c r="D105" s="32">
        <v>16.610650407412187</v>
      </c>
      <c r="I105" s="9" t="s">
        <v>7</v>
      </c>
      <c r="J105" s="33">
        <v>14.458835946180647</v>
      </c>
      <c r="N105" s="9" t="s">
        <v>7</v>
      </c>
      <c r="O105" s="33">
        <v>11.760810396707223</v>
      </c>
    </row>
  </sheetData>
  <autoFilter ref="A6:D26">
    <filterColumn colId="1">
      <filters>
        <filter val="Female"/>
      </filters>
    </filterColumn>
    <filterColumn colId="2">
      <filters>
        <filter val="MFC Nuggets"/>
      </filters>
    </filterColumn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K16"/>
  <sheetViews>
    <sheetView workbookViewId="0">
      <selection activeCell="C22" sqref="C22"/>
    </sheetView>
  </sheetViews>
  <sheetFormatPr defaultRowHeight="15" x14ac:dyDescent="0.25"/>
  <cols>
    <col min="1" max="1" width="16.42578125" customWidth="1"/>
    <col min="2" max="2" width="18.85546875" customWidth="1"/>
    <col min="3" max="3" width="16.85546875" customWidth="1"/>
    <col min="4" max="4" width="11.85546875" bestFit="1" customWidth="1"/>
    <col min="5" max="5" width="16.5703125" customWidth="1"/>
    <col min="6" max="6" width="12.42578125" customWidth="1"/>
    <col min="7" max="7" width="12.5703125" customWidth="1"/>
    <col min="9" max="9" width="17.140625" customWidth="1"/>
  </cols>
  <sheetData>
    <row r="2" spans="1:11" ht="31.5" x14ac:dyDescent="0.5">
      <c r="A2" s="1" t="s">
        <v>14</v>
      </c>
    </row>
    <row r="4" spans="1:11" ht="26.25" x14ac:dyDescent="0.25">
      <c r="A4" s="7" t="s">
        <v>2</v>
      </c>
      <c r="E4" s="7" t="s">
        <v>3</v>
      </c>
      <c r="I4" s="7" t="s">
        <v>16</v>
      </c>
    </row>
    <row r="5" spans="1:11" x14ac:dyDescent="0.25">
      <c r="A5" t="s">
        <v>15</v>
      </c>
      <c r="E5" t="s">
        <v>15</v>
      </c>
      <c r="I5" t="s">
        <v>15</v>
      </c>
    </row>
    <row r="6" spans="1:11" x14ac:dyDescent="0.25">
      <c r="A6" s="10" t="s">
        <v>10</v>
      </c>
      <c r="B6" s="11" t="s">
        <v>8</v>
      </c>
      <c r="C6" s="11" t="s">
        <v>7</v>
      </c>
      <c r="E6" s="10" t="s">
        <v>10</v>
      </c>
      <c r="F6" s="11" t="s">
        <v>8</v>
      </c>
      <c r="G6" s="11" t="s">
        <v>7</v>
      </c>
      <c r="I6" s="10" t="s">
        <v>10</v>
      </c>
      <c r="J6" s="11" t="s">
        <v>8</v>
      </c>
      <c r="K6" s="11" t="s">
        <v>7</v>
      </c>
    </row>
    <row r="7" spans="1:11" x14ac:dyDescent="0.25">
      <c r="A7" s="3" t="s">
        <v>5</v>
      </c>
      <c r="B7" s="8">
        <v>23.567593418557227</v>
      </c>
      <c r="C7" s="8">
        <v>15.566525181150055</v>
      </c>
      <c r="E7" s="3" t="s">
        <v>5</v>
      </c>
      <c r="F7" s="8">
        <v>13.846948047552221</v>
      </c>
      <c r="G7" s="8">
        <v>15.25841979515244</v>
      </c>
      <c r="I7" s="3" t="s">
        <v>5</v>
      </c>
      <c r="J7" s="8">
        <v>13.614613134245708</v>
      </c>
      <c r="K7" s="8">
        <v>17.341613467984949</v>
      </c>
    </row>
    <row r="8" spans="1:11" x14ac:dyDescent="0.25">
      <c r="A8" s="4"/>
      <c r="B8" s="8">
        <v>14.740807881126416</v>
      </c>
      <c r="C8" s="8">
        <v>16.102284985500177</v>
      </c>
      <c r="E8" s="4"/>
      <c r="F8" s="8">
        <v>15.591215127502144</v>
      </c>
      <c r="G8" s="8">
        <v>14.96500451021595</v>
      </c>
      <c r="I8" s="4"/>
      <c r="J8" s="8">
        <v>14.163473276376143</v>
      </c>
      <c r="K8" s="8">
        <v>14.89193422534764</v>
      </c>
    </row>
    <row r="9" spans="1:11" x14ac:dyDescent="0.25">
      <c r="A9" s="4"/>
      <c r="B9" s="8">
        <v>18.581663393428496</v>
      </c>
      <c r="C9" s="8">
        <v>19.514718259012533</v>
      </c>
      <c r="E9" s="4"/>
      <c r="F9" s="8">
        <v>13.413314679984202</v>
      </c>
      <c r="G9" s="8">
        <v>16.147590744671014</v>
      </c>
      <c r="I9" s="4"/>
      <c r="J9" s="8">
        <v>10.639074256742733</v>
      </c>
      <c r="K9" s="8">
        <v>18.233140986193234</v>
      </c>
    </row>
    <row r="10" spans="1:11" x14ac:dyDescent="0.25">
      <c r="A10" s="4"/>
      <c r="B10" s="8">
        <v>19.175979674255917</v>
      </c>
      <c r="C10" s="8">
        <v>13.743881907430657</v>
      </c>
      <c r="E10" s="4"/>
      <c r="F10" s="8">
        <v>14.359853512746838</v>
      </c>
      <c r="G10" s="8">
        <v>17.197937356207429</v>
      </c>
      <c r="I10" s="4"/>
      <c r="J10" s="8">
        <v>10.113867090127483</v>
      </c>
      <c r="K10" s="8">
        <v>13.092890760916054</v>
      </c>
    </row>
    <row r="11" spans="1:11" x14ac:dyDescent="0.25">
      <c r="A11" s="4"/>
      <c r="B11" s="8">
        <v>12.386455511455553</v>
      </c>
      <c r="C11" s="8">
        <v>17.760839755853205</v>
      </c>
      <c r="E11" s="4"/>
      <c r="F11" s="8">
        <v>14.313086579706145</v>
      </c>
      <c r="G11" s="8">
        <v>14.34388697603392</v>
      </c>
      <c r="I11" s="4"/>
      <c r="J11" s="8">
        <v>13.119534337446703</v>
      </c>
      <c r="K11" s="8">
        <v>15.270411073093339</v>
      </c>
    </row>
    <row r="12" spans="1:11" x14ac:dyDescent="0.25">
      <c r="A12" s="3" t="s">
        <v>6</v>
      </c>
      <c r="B12" s="8">
        <v>13.974823666194258</v>
      </c>
      <c r="C12" s="9">
        <v>16.610650407412187</v>
      </c>
      <c r="E12" s="3" t="s">
        <v>6</v>
      </c>
      <c r="F12" s="8">
        <v>14.491881866765807</v>
      </c>
      <c r="G12" s="9">
        <v>14.808227835477842</v>
      </c>
      <c r="I12" s="3" t="s">
        <v>6</v>
      </c>
      <c r="J12" s="8">
        <v>11.572048620986898</v>
      </c>
      <c r="K12" s="9">
        <v>19.091524199927932</v>
      </c>
    </row>
    <row r="13" spans="1:11" x14ac:dyDescent="0.25">
      <c r="A13" s="4"/>
      <c r="B13" s="8">
        <v>15.300337886361181</v>
      </c>
      <c r="C13" s="9">
        <v>14.646038859357802</v>
      </c>
      <c r="E13" s="4"/>
      <c r="F13" s="8">
        <v>10.319188643215483</v>
      </c>
      <c r="G13" s="9">
        <v>13.073729883852131</v>
      </c>
      <c r="I13" s="4"/>
      <c r="J13" s="8">
        <v>13.791230744758616</v>
      </c>
      <c r="K13" s="9">
        <v>14.866572874810009</v>
      </c>
    </row>
    <row r="14" spans="1:11" x14ac:dyDescent="0.25">
      <c r="A14" s="4"/>
      <c r="B14" s="8">
        <v>17.676082322631892</v>
      </c>
      <c r="C14" s="9">
        <v>18.55175278090266</v>
      </c>
      <c r="E14" s="4"/>
      <c r="F14" s="8">
        <v>13.846084255219369</v>
      </c>
      <c r="G14" s="9">
        <v>13.729858090954302</v>
      </c>
      <c r="I14" s="4"/>
      <c r="J14" s="8">
        <v>11.456895694340787</v>
      </c>
      <c r="K14" s="9">
        <v>16.807063639953142</v>
      </c>
    </row>
    <row r="15" spans="1:11" x14ac:dyDescent="0.25">
      <c r="A15" s="4"/>
      <c r="B15" s="8">
        <v>16.329299715825144</v>
      </c>
      <c r="C15" s="9">
        <v>14.373877652611991</v>
      </c>
      <c r="E15" s="4"/>
      <c r="F15" s="8">
        <v>13.073149682922486</v>
      </c>
      <c r="G15" s="9">
        <v>13.374703154180009</v>
      </c>
      <c r="I15" s="4"/>
      <c r="J15" s="8">
        <v>12.141825384607005</v>
      </c>
      <c r="K15" s="9">
        <v>17.772968143192536</v>
      </c>
    </row>
    <row r="16" spans="1:11" x14ac:dyDescent="0.25">
      <c r="A16" s="4"/>
      <c r="B16" s="8">
        <v>14.690700046312031</v>
      </c>
      <c r="C16" s="9">
        <v>14.042195939765739</v>
      </c>
      <c r="E16" s="4"/>
      <c r="F16" s="8">
        <v>14.684638472497863</v>
      </c>
      <c r="G16" s="9">
        <v>14.458835946180647</v>
      </c>
      <c r="I16" s="4"/>
      <c r="J16" s="8">
        <v>13.067304893263993</v>
      </c>
      <c r="K16" s="9">
        <v>11.760810396707223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2</vt:lpstr>
      <vt:lpstr>Math1</vt:lpstr>
      <vt:lpstr>Math2</vt:lpstr>
      <vt:lpstr>Math3</vt:lpstr>
      <vt:lpstr>3</vt:lpstr>
      <vt:lpstr>Problem</vt:lpstr>
      <vt:lpstr>Problem in Excel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 Mittal</dc:creator>
  <cp:lastModifiedBy>sharat babu jami</cp:lastModifiedBy>
  <dcterms:created xsi:type="dcterms:W3CDTF">2018-06-25T09:23:20Z</dcterms:created>
  <dcterms:modified xsi:type="dcterms:W3CDTF">2018-07-08T05:56:04Z</dcterms:modified>
</cp:coreProperties>
</file>