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DU ENG\INDU 6121\Project\Diet_Modal\"/>
    </mc:Choice>
  </mc:AlternateContent>
  <xr:revisionPtr revIDLastSave="0" documentId="13_ncr:1_{5D4F67FB-5D2B-4984-A08E-0A8A1FEE580C}" xr6:coauthVersionLast="47" xr6:coauthVersionMax="47" xr10:uidLastSave="{00000000-0000-0000-0000-000000000000}"/>
  <bookViews>
    <workbookView xWindow="-108" yWindow="-108" windowWidth="23256" windowHeight="13176" xr2:uid="{5AD62B4E-1381-4D77-BFC6-B88CEAE53456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M2" i="3" l="1"/>
  <c r="AF36" i="1"/>
  <c r="AF35" i="1"/>
  <c r="AF34" i="1"/>
  <c r="AF33" i="1"/>
  <c r="AF32" i="1"/>
  <c r="AF31" i="1"/>
  <c r="AF30" i="1"/>
  <c r="AF29" i="1"/>
  <c r="AF28" i="1"/>
  <c r="Z36" i="1"/>
  <c r="Z35" i="1"/>
  <c r="Z34" i="1"/>
  <c r="Z33" i="1"/>
  <c r="Z32" i="1"/>
  <c r="Z31" i="1"/>
  <c r="Z30" i="1"/>
  <c r="Z29" i="1"/>
  <c r="Z28" i="1"/>
</calcChain>
</file>

<file path=xl/sharedStrings.xml><?xml version="1.0" encoding="utf-8"?>
<sst xmlns="http://schemas.openxmlformats.org/spreadsheetml/2006/main" count="112" uniqueCount="85">
  <si>
    <t>PRIORITY</t>
  </si>
  <si>
    <t>ITEMS</t>
  </si>
  <si>
    <t>Protein (g)</t>
  </si>
  <si>
    <t xml:space="preserve">Energy (Kcal) </t>
  </si>
  <si>
    <t>Carbohydrate (g)</t>
  </si>
  <si>
    <t>Fat  (g)</t>
  </si>
  <si>
    <t>Choline (mg)</t>
  </si>
  <si>
    <t>Niacin (mg)</t>
  </si>
  <si>
    <t>serving size (g)</t>
  </si>
  <si>
    <t>Wheat flour, bread</t>
  </si>
  <si>
    <t>Rice brown long-grain, cooked</t>
  </si>
  <si>
    <t>Potassium (mg)</t>
  </si>
  <si>
    <t>Phosphorus (mg)</t>
  </si>
  <si>
    <t>Magnesium (mg)</t>
  </si>
  <si>
    <t>Iron (mg)</t>
  </si>
  <si>
    <t>Thiamine (mg)</t>
  </si>
  <si>
    <t>Riboflavin (mg)</t>
  </si>
  <si>
    <t>Sodium (mg)</t>
  </si>
  <si>
    <t>Oatmeal, instant, regular</t>
  </si>
  <si>
    <t>Bean sprouts, stir-fried</t>
  </si>
  <si>
    <t>Vitamin A (mcg)</t>
  </si>
  <si>
    <t>Broccoli, chopped, raw</t>
  </si>
  <si>
    <t>Cabbage, green, shredded, raw</t>
  </si>
  <si>
    <t>Carrots, raw</t>
  </si>
  <si>
    <t>Cauliflower, pieces, raw</t>
  </si>
  <si>
    <t>Cucumber, peeled, raw</t>
  </si>
  <si>
    <t>Kale, chopped, boiled, drained</t>
  </si>
  <si>
    <t>Lettuce, iceberg, shredded</t>
  </si>
  <si>
    <t>Potato, boiled without skin</t>
  </si>
  <si>
    <t>Sweet potato, boiled without skin</t>
  </si>
  <si>
    <t>Tomatoes, raw</t>
  </si>
  <si>
    <t>Apple with skin</t>
  </si>
  <si>
    <t>Avocado</t>
  </si>
  <si>
    <t>Blackberries</t>
  </si>
  <si>
    <t>Dates, dried</t>
  </si>
  <si>
    <t>Grapes</t>
  </si>
  <si>
    <t>Melon, watermelon, cubes</t>
  </si>
  <si>
    <t>Papaya, cubes</t>
  </si>
  <si>
    <t>Milk, skim</t>
  </si>
  <si>
    <t>Whipping cream, 35% M.F., not whipped</t>
  </si>
  <si>
    <t>Egg, hard-boiled</t>
  </si>
  <si>
    <t>Vitamin E (mg)</t>
  </si>
  <si>
    <t>Salmon, smoked</t>
  </si>
  <si>
    <t>Vitamin D(mcg)</t>
  </si>
  <si>
    <t>Turkey, light meat, roasted</t>
  </si>
  <si>
    <t>Ham, lean, canned</t>
  </si>
  <si>
    <t>Peanut butter, natural</t>
  </si>
  <si>
    <t>Almonds, dried</t>
  </si>
  <si>
    <t>Cashews, roasted, salted</t>
  </si>
  <si>
    <t>Pizza with cheese (medium - 12 inches)</t>
  </si>
  <si>
    <t>Progressive - Multivitamin Tablet</t>
  </si>
  <si>
    <t>1 Tablet</t>
  </si>
  <si>
    <t>Biotin (mcg)</t>
  </si>
  <si>
    <t>Folic Acid (mcg)</t>
  </si>
  <si>
    <t>Pantothenic Acid(mg)</t>
  </si>
  <si>
    <t>Vitamin C (mg)</t>
  </si>
  <si>
    <t>Vitamin K (mcg)</t>
  </si>
  <si>
    <t>Zinc (mg)</t>
  </si>
  <si>
    <t>Histidine (mg)</t>
  </si>
  <si>
    <t>Isoleucine (mg)</t>
  </si>
  <si>
    <t>Leucine (mg)</t>
  </si>
  <si>
    <t>Lysine (mg)</t>
  </si>
  <si>
    <t>Methionine (mg)</t>
  </si>
  <si>
    <t>Phenylalanine (mg)</t>
  </si>
  <si>
    <t>Threonine (mg)</t>
  </si>
  <si>
    <t>Tryptophan (mg)</t>
  </si>
  <si>
    <t>Valine(mg)</t>
  </si>
  <si>
    <t>Manganese (mg)</t>
  </si>
  <si>
    <t>Pork Ground, lean, pan-fried</t>
  </si>
  <si>
    <t>Beef Ground, regular, crumbled, pan-fried</t>
  </si>
  <si>
    <t>Lamb American, fresh, loin, lean + fat, cooked</t>
  </si>
  <si>
    <t>Chicken, broiler, flesh and skin, roasted</t>
  </si>
  <si>
    <t>Tofu, regular, firm and extra firm</t>
  </si>
  <si>
    <r>
      <t>Vitamin B</t>
    </r>
    <r>
      <rPr>
        <b/>
        <vertAlign val="subscript"/>
        <sz val="14"/>
        <color theme="1"/>
        <rFont val="Times New Roman"/>
        <family val="1"/>
      </rPr>
      <t>6</t>
    </r>
    <r>
      <rPr>
        <b/>
        <sz val="14"/>
        <color theme="1"/>
        <rFont val="Times New Roman"/>
        <family val="1"/>
      </rPr>
      <t>(mg)</t>
    </r>
  </si>
  <si>
    <r>
      <t>Vitamin B</t>
    </r>
    <r>
      <rPr>
        <b/>
        <vertAlign val="subscript"/>
        <sz val="14"/>
        <color theme="1"/>
        <rFont val="Times New Roman"/>
        <family val="1"/>
      </rPr>
      <t>12</t>
    </r>
    <r>
      <rPr>
        <b/>
        <sz val="14"/>
        <color theme="1"/>
        <rFont val="Times New Roman"/>
        <family val="1"/>
      </rPr>
      <t xml:space="preserve"> (mcg)</t>
    </r>
  </si>
  <si>
    <r>
      <t xml:space="preserve">COST </t>
    </r>
    <r>
      <rPr>
        <sz val="14"/>
        <color theme="1"/>
        <rFont val="Times New Roman"/>
        <family val="1"/>
      </rPr>
      <t>(CAD)</t>
    </r>
  </si>
  <si>
    <t>MAXIMUM VALUE</t>
  </si>
  <si>
    <t>MINIMUM VALUE</t>
  </si>
  <si>
    <t>Energy (Kcal)</t>
  </si>
  <si>
    <t>Carbohydrate(g)</t>
  </si>
  <si>
    <t>Fat (g)</t>
  </si>
  <si>
    <r>
      <t>Vitamin B</t>
    </r>
    <r>
      <rPr>
        <b/>
        <vertAlign val="subscript"/>
        <sz val="10"/>
        <color rgb="FF000000"/>
        <rFont val="Times New Roman"/>
        <family val="1"/>
      </rPr>
      <t>6</t>
    </r>
    <r>
      <rPr>
        <b/>
        <sz val="10"/>
        <color rgb="FF000000"/>
        <rFont val="Times New Roman"/>
        <family val="1"/>
      </rPr>
      <t>(mg)</t>
    </r>
  </si>
  <si>
    <r>
      <t>VitaminB</t>
    </r>
    <r>
      <rPr>
        <b/>
        <vertAlign val="subscript"/>
        <sz val="10"/>
        <color rgb="FF000000"/>
        <rFont val="Times New Roman"/>
        <family val="1"/>
      </rPr>
      <t>12</t>
    </r>
    <r>
      <rPr>
        <b/>
        <sz val="10"/>
        <color rgb="FF000000"/>
        <rFont val="Times New Roman"/>
        <family val="1"/>
      </rPr>
      <t>(mcg)</t>
    </r>
  </si>
  <si>
    <t>Phenylalanine(mg)</t>
  </si>
  <si>
    <t>Tryptophan(mg)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</si>
</sst>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444445"/>
      <name val="Times New Roman"/>
      <family val="1"/>
    </font>
    <font>
      <sz val="14"/>
      <color theme="1"/>
      <name val="Times New Roman"/>
      <family val="1"/>
    </font>
    <font>
      <b/>
      <vertAlign val="subscript"/>
      <sz val="14"/>
      <color theme="1"/>
      <name val="Times New Roman"/>
      <family val="1"/>
    </font>
    <font>
      <b/>
      <sz val="14"/>
      <color rgb="FF2A2A2A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b/>
      <vertAlign val="subscript"/>
      <sz val="10"/>
      <color rgb="FF000000"/>
      <name val="Times New Roman"/>
      <family val="1"/>
    </font>
    <font>
      <b/>
      <sz val="10"/>
      <color rgb="FF2A2A2A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" fillId="0" borderId="0" xfId="0" applyFont="1" applyAlignment="1">
      <alignment horizontal="justify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491C33-3ECB-4A90-9063-74C5C65C22AA}" name="Table2" displayName="Table2" ref="A1:AL38" totalsRowShown="0" headerRowDxfId="42" dataDxfId="40" headerRowBorderDxfId="41" tableBorderDxfId="39" totalsRowBorderDxfId="38">
  <autoFilter ref="A1:AL38" xr:uid="{FC491C33-3ECB-4A90-9063-74C5C65C22AA}"/>
  <tableColumns count="38">
    <tableColumn id="1" xr3:uid="{9668BDF5-8E34-428D-A2D8-9CF7476B103B}" name="ITEMS" dataDxfId="37"/>
    <tableColumn id="2" xr3:uid="{A499DF2F-3557-4487-98D5-3FDFC4C98BFA}" name="Wheat flour, bread" dataDxfId="36"/>
    <tableColumn id="3" xr3:uid="{5EAEB35F-4B04-4721-B703-D0AA503C4412}" name="Rice brown long-grain, cooked" dataDxfId="35"/>
    <tableColumn id="4" xr3:uid="{4E45EA9F-868B-4F08-B2FB-76FA6AEF57D4}" name="Oatmeal, instant, regular" dataDxfId="34"/>
    <tableColumn id="5" xr3:uid="{100F18FF-77A3-4630-85FA-89F3ADA4E37E}" name="Bean sprouts, stir-fried" dataDxfId="33"/>
    <tableColumn id="6" xr3:uid="{77ED7909-7618-488F-9333-EE530BEED23B}" name="Broccoli, chopped, raw" dataDxfId="32"/>
    <tableColumn id="7" xr3:uid="{57059EE2-D580-446E-A8BB-A51A287B7F45}" name="Cabbage, green, shredded, raw" dataDxfId="31"/>
    <tableColumn id="8" xr3:uid="{C98F61AE-7E90-4900-BAB3-CFD118FF0507}" name="Carrots, raw" dataDxfId="30"/>
    <tableColumn id="9" xr3:uid="{9E8C2070-DD8A-4E25-BF15-B03D0B76DE01}" name="Cauliflower, pieces, raw" dataDxfId="29"/>
    <tableColumn id="10" xr3:uid="{8F0BA120-4C53-476C-A0D6-CDC4F4ED16C1}" name="Cucumber, peeled, raw" dataDxfId="28"/>
    <tableColumn id="11" xr3:uid="{3B2979E0-7EEF-4C90-BDD6-BB641474FC6F}" name="Kale, chopped, boiled, drained" dataDxfId="27"/>
    <tableColumn id="12" xr3:uid="{2BA17C5A-8BC1-4933-9CAD-8F7066BCEECE}" name="Lettuce, iceberg, shredded" dataDxfId="26"/>
    <tableColumn id="13" xr3:uid="{53D94574-9C8B-46CE-A315-2CF6CAE9A7AA}" name="Potato, boiled without skin" dataDxfId="25"/>
    <tableColumn id="14" xr3:uid="{510F792E-0DB5-4457-86DD-57873122E6D0}" name="Sweet potato, boiled without skin" dataDxfId="24"/>
    <tableColumn id="15" xr3:uid="{1C855EB5-6AD0-4D1F-B0C0-D915B95C23EB}" name="Tomatoes, raw" dataDxfId="23"/>
    <tableColumn id="16" xr3:uid="{B4F5668F-D6AA-4C7E-85CA-69A1642BD646}" name="Apple with skin" dataDxfId="22"/>
    <tableColumn id="17" xr3:uid="{5129A02E-DC5E-436D-9936-99FE855BDA3B}" name="Avocado" dataDxfId="21"/>
    <tableColumn id="18" xr3:uid="{957A5E9B-6CC6-4104-9330-606F952B5438}" name="Blackberries" dataDxfId="20"/>
    <tableColumn id="19" xr3:uid="{1D1744D3-E935-4082-801B-87B845DC84A3}" name="Dates, dried" dataDxfId="19"/>
    <tableColumn id="20" xr3:uid="{868FF175-C482-402A-B327-E4396541AC72}" name="Grapes" dataDxfId="18"/>
    <tableColumn id="21" xr3:uid="{4CB9959A-7644-4484-BD6F-C42D7BD43814}" name="Melon, watermelon, cubes" dataDxfId="17"/>
    <tableColumn id="22" xr3:uid="{635654CE-3A3B-41AD-A33D-04A537ABF30E}" name="Papaya, cubes" dataDxfId="16"/>
    <tableColumn id="23" xr3:uid="{B4261B6C-A065-45F0-99F3-07F572398EDC}" name="Milk, skim" dataDxfId="15"/>
    <tableColumn id="24" xr3:uid="{1D25BBDD-F150-48F5-83EE-D25F320015D2}" name="Whipping cream, 35% M.F., not whipped" dataDxfId="14"/>
    <tableColumn id="25" xr3:uid="{415F07D6-7F73-4A1F-847D-9299F39DB9C1}" name="Egg, hard-boiled" dataDxfId="13"/>
    <tableColumn id="26" xr3:uid="{C95323F1-4D30-4900-A83B-83BE17AEC303}" name="Salmon, smoked" dataDxfId="12"/>
    <tableColumn id="27" xr3:uid="{A595DDBB-8C5F-4E36-91DE-909386401483}" name="Beef Ground, regular, crumbled, pan-fried" dataDxfId="11"/>
    <tableColumn id="28" xr3:uid="{B973B6A1-B780-4DE0-A388-6B804401AD11}" name="Pork Ground, lean, pan-fried" dataDxfId="10"/>
    <tableColumn id="29" xr3:uid="{B9C92D64-B64F-4F0D-A84A-2A09257873E5}" name="Lamb American, fresh, loin, lean + fat, cooked" dataDxfId="9"/>
    <tableColumn id="30" xr3:uid="{0A0C9AB0-F522-450C-8D18-696F6CFA25CC}" name="Chicken, broiler, flesh and skin, roasted" dataDxfId="8"/>
    <tableColumn id="31" xr3:uid="{C86E12C9-CA2F-4DCB-B0E4-DFC4D2984C60}" name="Turkey, light meat, roasted" dataDxfId="7"/>
    <tableColumn id="32" xr3:uid="{0822EA9A-4C7A-4409-81FF-AF950E8E72F5}" name="Ham, lean, canned" dataDxfId="6"/>
    <tableColumn id="33" xr3:uid="{C3CA7C4F-0FCE-4EAA-97AD-52D6F4E8B30D}" name="Tofu, regular, firm and extra firm" dataDxfId="5"/>
    <tableColumn id="34" xr3:uid="{2615CC8F-6843-4BFC-A2E5-D2EF038A76E6}" name="Peanut butter, natural" dataDxfId="4"/>
    <tableColumn id="35" xr3:uid="{7FB6C54A-D9F4-482C-91FA-A76BEDDE1681}" name="Almonds, dried" dataDxfId="3"/>
    <tableColumn id="36" xr3:uid="{2E95722D-063E-4FE9-936B-4F5B36CF4469}" name="Cashews, roasted, salted" dataDxfId="2"/>
    <tableColumn id="37" xr3:uid="{23AA2837-39DA-4B42-B8A7-74FF325AF23D}" name="Pizza with cheese (medium - 12 inches)" dataDxfId="1"/>
    <tableColumn id="38" xr3:uid="{3661E22F-4CCC-49D4-A69D-3E99AFEFC376}" name="Progressive - Multivitamin Table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E6AC4-1DEE-4BCA-8CDB-0436AB6BD679}">
  <dimension ref="A1:AL38"/>
  <sheetViews>
    <sheetView tabSelected="1" zoomScale="67" zoomScaleNormal="85" workbookViewId="0">
      <selection activeCell="B43" sqref="B43"/>
    </sheetView>
  </sheetViews>
  <sheetFormatPr defaultRowHeight="15.6" x14ac:dyDescent="0.3"/>
  <cols>
    <col min="1" max="1" width="34.21875" style="10" bestFit="1" customWidth="1"/>
    <col min="2" max="2" width="39.6640625" style="2" bestFit="1" customWidth="1"/>
    <col min="3" max="3" width="58" style="2" bestFit="1" customWidth="1"/>
    <col min="4" max="4" width="38.77734375" style="2" customWidth="1"/>
    <col min="5" max="6" width="46.6640625" style="2" bestFit="1" customWidth="1"/>
    <col min="7" max="7" width="59" style="2" bestFit="1" customWidth="1"/>
    <col min="8" max="8" width="29.77734375" style="2" bestFit="1" customWidth="1"/>
    <col min="9" max="9" width="47.44140625" style="2" bestFit="1" customWidth="1"/>
    <col min="10" max="10" width="36.21875" style="2" customWidth="1"/>
    <col min="11" max="11" width="47.5546875" style="2" customWidth="1"/>
    <col min="12" max="12" width="42.33203125" style="2" customWidth="1"/>
    <col min="13" max="13" width="51.5546875" style="2" bestFit="1" customWidth="1"/>
    <col min="14" max="14" width="61.33203125" style="2" bestFit="1" customWidth="1"/>
    <col min="15" max="15" width="33.6640625" style="2" bestFit="1" customWidth="1"/>
    <col min="16" max="16" width="34.21875" style="2" bestFit="1" customWidth="1"/>
    <col min="17" max="17" width="25.21875" style="2" bestFit="1" customWidth="1"/>
    <col min="18" max="18" width="30.5546875" style="2" bestFit="1" customWidth="1"/>
    <col min="19" max="19" width="30.109375" style="2" bestFit="1" customWidth="1"/>
    <col min="20" max="20" width="22.88671875" style="2" bestFit="1" customWidth="1"/>
    <col min="21" max="21" width="40.5546875" style="2" customWidth="1"/>
    <col min="22" max="22" width="34.44140625" style="2" bestFit="1" customWidth="1"/>
    <col min="23" max="23" width="26" style="2" bestFit="1" customWidth="1"/>
    <col min="24" max="24" width="71.6640625" style="2" bestFit="1" customWidth="1"/>
    <col min="25" max="25" width="27.44140625" style="2" customWidth="1"/>
    <col min="26" max="26" width="26.6640625" style="2" customWidth="1"/>
    <col min="27" max="27" width="63.5546875" style="2" customWidth="1"/>
    <col min="28" max="28" width="44.44140625" style="2" customWidth="1"/>
    <col min="29" max="29" width="69" style="2" customWidth="1"/>
    <col min="30" max="30" width="60" style="2" customWidth="1"/>
    <col min="31" max="31" width="41.33203125" style="2" customWidth="1"/>
    <col min="32" max="32" width="30.21875" style="2" customWidth="1"/>
    <col min="33" max="33" width="49.21875" style="2" bestFit="1" customWidth="1"/>
    <col min="34" max="34" width="34.88671875" style="2" customWidth="1"/>
    <col min="35" max="35" width="24.5546875" style="2" customWidth="1"/>
    <col min="36" max="36" width="39.21875" style="2" customWidth="1"/>
    <col min="37" max="37" width="59.21875" style="2" customWidth="1"/>
    <col min="38" max="38" width="49.88671875" style="2" customWidth="1"/>
    <col min="39" max="16384" width="8.88671875" style="2"/>
  </cols>
  <sheetData>
    <row r="1" spans="1:38" s="1" customFormat="1" ht="17.399999999999999" x14ac:dyDescent="0.3">
      <c r="A1" s="7" t="s">
        <v>1</v>
      </c>
      <c r="B1" s="8" t="s">
        <v>9</v>
      </c>
      <c r="C1" s="8" t="s">
        <v>10</v>
      </c>
      <c r="D1" s="8" t="s">
        <v>18</v>
      </c>
      <c r="E1" s="8" t="s">
        <v>19</v>
      </c>
      <c r="F1" s="8" t="s">
        <v>21</v>
      </c>
      <c r="G1" s="8" t="s">
        <v>22</v>
      </c>
      <c r="H1" s="8" t="s">
        <v>23</v>
      </c>
      <c r="I1" s="8" t="s">
        <v>24</v>
      </c>
      <c r="J1" s="8" t="s">
        <v>25</v>
      </c>
      <c r="K1" s="8" t="s">
        <v>26</v>
      </c>
      <c r="L1" s="8" t="s">
        <v>27</v>
      </c>
      <c r="M1" s="8" t="s">
        <v>28</v>
      </c>
      <c r="N1" s="8" t="s">
        <v>29</v>
      </c>
      <c r="O1" s="8" t="s">
        <v>30</v>
      </c>
      <c r="P1" s="8" t="s">
        <v>31</v>
      </c>
      <c r="Q1" s="8" t="s">
        <v>32</v>
      </c>
      <c r="R1" s="8" t="s">
        <v>33</v>
      </c>
      <c r="S1" s="8" t="s">
        <v>34</v>
      </c>
      <c r="T1" s="8" t="s">
        <v>35</v>
      </c>
      <c r="U1" s="8" t="s">
        <v>36</v>
      </c>
      <c r="V1" s="8" t="s">
        <v>37</v>
      </c>
      <c r="W1" s="8" t="s">
        <v>38</v>
      </c>
      <c r="X1" s="8" t="s">
        <v>39</v>
      </c>
      <c r="Y1" s="8" t="s">
        <v>40</v>
      </c>
      <c r="Z1" s="8" t="s">
        <v>42</v>
      </c>
      <c r="AA1" s="8" t="s">
        <v>69</v>
      </c>
      <c r="AB1" s="8" t="s">
        <v>68</v>
      </c>
      <c r="AC1" s="8" t="s">
        <v>70</v>
      </c>
      <c r="AD1" s="8" t="s">
        <v>71</v>
      </c>
      <c r="AE1" s="8" t="s">
        <v>44</v>
      </c>
      <c r="AF1" s="8" t="s">
        <v>45</v>
      </c>
      <c r="AG1" s="8" t="s">
        <v>72</v>
      </c>
      <c r="AH1" s="8" t="s">
        <v>46</v>
      </c>
      <c r="AI1" s="8" t="s">
        <v>47</v>
      </c>
      <c r="AJ1" s="8" t="s">
        <v>48</v>
      </c>
      <c r="AK1" s="8" t="s">
        <v>49</v>
      </c>
      <c r="AL1" s="9" t="s">
        <v>50</v>
      </c>
    </row>
    <row r="2" spans="1:38" ht="17.399999999999999" x14ac:dyDescent="0.3">
      <c r="A2" s="4" t="s">
        <v>8</v>
      </c>
      <c r="B2" s="2">
        <v>72</v>
      </c>
      <c r="C2" s="2">
        <v>103</v>
      </c>
      <c r="D2" s="2">
        <v>186</v>
      </c>
      <c r="E2" s="2">
        <v>66</v>
      </c>
      <c r="F2" s="2">
        <v>46</v>
      </c>
      <c r="G2" s="2">
        <v>37</v>
      </c>
      <c r="H2" s="2">
        <v>61</v>
      </c>
      <c r="I2" s="2">
        <v>53</v>
      </c>
      <c r="J2" s="2">
        <v>28</v>
      </c>
      <c r="K2" s="2">
        <v>69</v>
      </c>
      <c r="L2" s="2">
        <v>58</v>
      </c>
      <c r="M2" s="2">
        <v>135</v>
      </c>
      <c r="N2" s="2">
        <v>76</v>
      </c>
      <c r="O2" s="2">
        <v>123</v>
      </c>
      <c r="P2" s="2">
        <v>138</v>
      </c>
      <c r="Q2" s="2">
        <v>101</v>
      </c>
      <c r="R2" s="2">
        <v>76</v>
      </c>
      <c r="S2" s="2">
        <v>25</v>
      </c>
      <c r="T2" s="2">
        <v>100</v>
      </c>
      <c r="U2" s="2">
        <v>80</v>
      </c>
      <c r="V2" s="2">
        <v>74</v>
      </c>
      <c r="W2" s="2">
        <v>259</v>
      </c>
      <c r="X2" s="2">
        <v>15</v>
      </c>
      <c r="Y2" s="2">
        <v>50</v>
      </c>
      <c r="Z2" s="2">
        <v>40</v>
      </c>
      <c r="AA2" s="2">
        <v>75</v>
      </c>
      <c r="AB2" s="2">
        <v>75</v>
      </c>
      <c r="AC2" s="2">
        <v>75</v>
      </c>
      <c r="AD2" s="2">
        <v>75</v>
      </c>
      <c r="AE2" s="2">
        <v>75</v>
      </c>
      <c r="AF2" s="2">
        <v>56</v>
      </c>
      <c r="AG2" s="2">
        <v>150</v>
      </c>
      <c r="AH2" s="2">
        <v>31</v>
      </c>
      <c r="AI2" s="2">
        <v>36</v>
      </c>
      <c r="AJ2" s="2">
        <v>35</v>
      </c>
      <c r="AK2" s="2">
        <v>84</v>
      </c>
      <c r="AL2" s="6" t="s">
        <v>51</v>
      </c>
    </row>
    <row r="3" spans="1:38" ht="17.399999999999999" x14ac:dyDescent="0.3">
      <c r="A3" s="4" t="s">
        <v>3</v>
      </c>
      <c r="B3" s="2">
        <v>261</v>
      </c>
      <c r="C3" s="2">
        <v>115</v>
      </c>
      <c r="D3" s="2">
        <v>112</v>
      </c>
      <c r="E3" s="2">
        <v>137</v>
      </c>
      <c r="F3" s="2">
        <v>16</v>
      </c>
      <c r="G3" s="2">
        <v>9</v>
      </c>
      <c r="H3" s="2">
        <v>25</v>
      </c>
      <c r="I3" s="2">
        <v>13</v>
      </c>
      <c r="J3" s="2">
        <v>3</v>
      </c>
      <c r="K3" s="2">
        <v>19</v>
      </c>
      <c r="L3" s="2">
        <v>8</v>
      </c>
      <c r="M3" s="2">
        <v>116</v>
      </c>
      <c r="N3" s="2">
        <v>57</v>
      </c>
      <c r="O3" s="2">
        <v>22</v>
      </c>
      <c r="P3" s="2">
        <v>72</v>
      </c>
      <c r="Q3" s="2">
        <v>162</v>
      </c>
      <c r="R3" s="2">
        <v>77</v>
      </c>
      <c r="S3" s="2">
        <v>70</v>
      </c>
      <c r="T3" s="2">
        <v>69</v>
      </c>
      <c r="U3" s="2">
        <v>24</v>
      </c>
      <c r="V3" s="2">
        <v>29</v>
      </c>
      <c r="W3" s="2">
        <v>88</v>
      </c>
      <c r="X3" s="2">
        <v>49</v>
      </c>
      <c r="Y3" s="2">
        <v>78</v>
      </c>
      <c r="Z3" s="2">
        <v>47</v>
      </c>
      <c r="AA3" s="2">
        <v>243</v>
      </c>
      <c r="AB3" s="2">
        <v>175</v>
      </c>
      <c r="AC3" s="2">
        <v>232</v>
      </c>
      <c r="AD3" s="2">
        <v>179</v>
      </c>
      <c r="AE3" s="2">
        <v>116</v>
      </c>
      <c r="AF3" s="2">
        <v>81</v>
      </c>
      <c r="AG3" s="2">
        <v>189</v>
      </c>
      <c r="AH3" s="2">
        <v>184</v>
      </c>
      <c r="AI3" s="2">
        <v>208</v>
      </c>
      <c r="AJ3" s="2">
        <v>199</v>
      </c>
      <c r="AK3" s="2">
        <v>210</v>
      </c>
      <c r="AL3" s="6">
        <v>0</v>
      </c>
    </row>
    <row r="4" spans="1:38" ht="17.399999999999999" x14ac:dyDescent="0.3">
      <c r="A4" s="4" t="s">
        <v>2</v>
      </c>
      <c r="B4" s="2">
        <v>9</v>
      </c>
      <c r="C4" s="2">
        <v>3</v>
      </c>
      <c r="D4" s="2">
        <v>4</v>
      </c>
      <c r="E4" s="2">
        <v>3</v>
      </c>
      <c r="F4" s="2">
        <v>1</v>
      </c>
      <c r="G4" s="2">
        <v>1</v>
      </c>
      <c r="H4" s="2">
        <v>1</v>
      </c>
      <c r="I4" s="2">
        <v>1</v>
      </c>
      <c r="J4" s="2">
        <v>0</v>
      </c>
      <c r="K4" s="2">
        <v>1</v>
      </c>
      <c r="L4" s="2">
        <v>1</v>
      </c>
      <c r="M4" s="2">
        <v>2</v>
      </c>
      <c r="N4" s="2">
        <v>1</v>
      </c>
      <c r="O4" s="2">
        <v>1</v>
      </c>
      <c r="P4" s="2">
        <v>0</v>
      </c>
      <c r="Q4" s="2">
        <v>2</v>
      </c>
      <c r="R4" s="2">
        <v>1</v>
      </c>
      <c r="S4" s="2">
        <v>1</v>
      </c>
      <c r="T4" s="2">
        <v>1</v>
      </c>
      <c r="U4" s="2">
        <v>0</v>
      </c>
      <c r="V4" s="2">
        <v>0</v>
      </c>
      <c r="W4" s="2">
        <v>9</v>
      </c>
      <c r="X4" s="2">
        <v>0</v>
      </c>
      <c r="Y4" s="2">
        <v>6</v>
      </c>
      <c r="Z4" s="2">
        <v>7</v>
      </c>
      <c r="AA4" s="2">
        <v>22</v>
      </c>
      <c r="AB4" s="2">
        <v>19</v>
      </c>
      <c r="AC4" s="2">
        <v>17</v>
      </c>
      <c r="AD4" s="2">
        <v>20</v>
      </c>
      <c r="AE4" s="2">
        <v>21</v>
      </c>
      <c r="AF4" s="2">
        <v>10</v>
      </c>
      <c r="AG4" s="2">
        <v>21</v>
      </c>
      <c r="AH4" s="2">
        <v>7</v>
      </c>
      <c r="AI4" s="2">
        <v>8</v>
      </c>
      <c r="AJ4" s="2">
        <v>5</v>
      </c>
      <c r="AK4" s="2">
        <v>9</v>
      </c>
      <c r="AL4" s="6">
        <v>0</v>
      </c>
    </row>
    <row r="5" spans="1:38" ht="17.399999999999999" x14ac:dyDescent="0.3">
      <c r="A5" s="4" t="s">
        <v>4</v>
      </c>
      <c r="B5" s="2">
        <v>52</v>
      </c>
      <c r="C5" s="2">
        <v>24</v>
      </c>
      <c r="D5" s="2">
        <v>20</v>
      </c>
      <c r="E5" s="2">
        <v>7</v>
      </c>
      <c r="F5" s="2">
        <v>3</v>
      </c>
      <c r="G5" s="2">
        <v>2</v>
      </c>
      <c r="H5" s="2">
        <v>6</v>
      </c>
      <c r="I5" s="2">
        <v>3</v>
      </c>
      <c r="J5" s="2">
        <v>1</v>
      </c>
      <c r="K5" s="2">
        <v>4</v>
      </c>
      <c r="L5" s="2">
        <v>2</v>
      </c>
      <c r="M5" s="2">
        <v>27</v>
      </c>
      <c r="N5" s="2">
        <v>13</v>
      </c>
      <c r="O5" s="2">
        <v>5</v>
      </c>
      <c r="P5" s="2">
        <v>19</v>
      </c>
      <c r="Q5" s="2">
        <v>9</v>
      </c>
      <c r="R5" s="2">
        <v>11</v>
      </c>
      <c r="S5" s="2">
        <v>19</v>
      </c>
      <c r="T5" s="2">
        <v>18</v>
      </c>
      <c r="U5" s="2">
        <v>6</v>
      </c>
      <c r="V5" s="2">
        <v>7</v>
      </c>
      <c r="W5" s="2">
        <v>13</v>
      </c>
      <c r="X5" s="2">
        <v>0</v>
      </c>
      <c r="Y5" s="2">
        <v>1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3</v>
      </c>
      <c r="AH5" s="2">
        <v>7</v>
      </c>
      <c r="AI5" s="2">
        <v>7</v>
      </c>
      <c r="AJ5" s="2">
        <v>11</v>
      </c>
      <c r="AK5" s="2">
        <v>25</v>
      </c>
      <c r="AL5" s="6">
        <v>0</v>
      </c>
    </row>
    <row r="6" spans="1:38" ht="17.399999999999999" x14ac:dyDescent="0.3">
      <c r="A6" s="4" t="s">
        <v>5</v>
      </c>
      <c r="B6" s="2">
        <v>1</v>
      </c>
      <c r="C6" s="2">
        <v>1</v>
      </c>
      <c r="D6" s="2">
        <v>2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15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5</v>
      </c>
      <c r="Z6" s="2">
        <v>2</v>
      </c>
      <c r="AA6" s="2">
        <v>17</v>
      </c>
      <c r="AB6" s="2">
        <v>11</v>
      </c>
      <c r="AC6" s="2">
        <v>18</v>
      </c>
      <c r="AD6" s="2">
        <v>10</v>
      </c>
      <c r="AE6" s="2">
        <v>2</v>
      </c>
      <c r="AF6" s="2">
        <v>4</v>
      </c>
      <c r="AG6" s="2">
        <v>11</v>
      </c>
      <c r="AH6" s="2">
        <v>16</v>
      </c>
      <c r="AI6" s="2">
        <v>18</v>
      </c>
      <c r="AJ6" s="2">
        <v>16</v>
      </c>
      <c r="AK6" s="2">
        <v>8</v>
      </c>
      <c r="AL6" s="6">
        <v>0</v>
      </c>
    </row>
    <row r="7" spans="1:38" ht="17.399999999999999" x14ac:dyDescent="0.3">
      <c r="A7" s="4" t="s">
        <v>52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6">
        <v>33.299999999999997</v>
      </c>
    </row>
    <row r="8" spans="1:38" ht="17.399999999999999" x14ac:dyDescent="0.3">
      <c r="A8" s="4" t="s">
        <v>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6">
        <v>8.3000000000000007</v>
      </c>
    </row>
    <row r="9" spans="1:38" ht="17.399999999999999" x14ac:dyDescent="0.3">
      <c r="A9" s="4" t="s">
        <v>7</v>
      </c>
      <c r="B9" s="2">
        <v>7.1</v>
      </c>
      <c r="C9" s="2">
        <v>2.1</v>
      </c>
      <c r="D9" s="2">
        <v>1.5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6">
        <v>8.3000000000000007</v>
      </c>
    </row>
    <row r="10" spans="1:38" ht="17.399999999999999" x14ac:dyDescent="0.3">
      <c r="A10" s="4" t="s">
        <v>53</v>
      </c>
      <c r="B10" s="2">
        <v>208</v>
      </c>
      <c r="C10" s="2">
        <v>4</v>
      </c>
      <c r="D10" s="2">
        <v>0</v>
      </c>
      <c r="E10" s="2">
        <v>46</v>
      </c>
      <c r="F10" s="2">
        <v>29</v>
      </c>
      <c r="G10" s="2">
        <v>16</v>
      </c>
      <c r="H10" s="2">
        <v>12</v>
      </c>
      <c r="I10" s="2">
        <v>30</v>
      </c>
      <c r="J10" s="2">
        <v>4</v>
      </c>
      <c r="K10" s="2">
        <v>9</v>
      </c>
      <c r="L10" s="2">
        <v>17</v>
      </c>
      <c r="M10" s="2">
        <v>12</v>
      </c>
      <c r="N10" s="2">
        <v>5</v>
      </c>
      <c r="O10" s="2">
        <v>18</v>
      </c>
      <c r="P10" s="2">
        <v>4</v>
      </c>
      <c r="Q10" s="2">
        <v>81</v>
      </c>
      <c r="R10" s="2">
        <v>5</v>
      </c>
      <c r="S10" s="2">
        <v>5</v>
      </c>
      <c r="T10" s="2">
        <v>2</v>
      </c>
      <c r="U10" s="2">
        <v>2</v>
      </c>
      <c r="V10" s="2">
        <v>28</v>
      </c>
      <c r="W10" s="2">
        <v>13</v>
      </c>
      <c r="X10" s="2">
        <v>1</v>
      </c>
      <c r="Y10" s="2">
        <v>22</v>
      </c>
      <c r="AA10" s="2">
        <v>0</v>
      </c>
      <c r="AB10" s="2">
        <v>5</v>
      </c>
      <c r="AC10" s="2">
        <v>14</v>
      </c>
      <c r="AD10" s="2">
        <v>4</v>
      </c>
      <c r="AE10" s="2">
        <v>5</v>
      </c>
      <c r="AF10" s="2">
        <v>3</v>
      </c>
      <c r="AG10" s="2">
        <v>29</v>
      </c>
      <c r="AH10" s="2">
        <v>46</v>
      </c>
      <c r="AI10" s="2">
        <v>10</v>
      </c>
      <c r="AJ10" s="2">
        <v>24</v>
      </c>
      <c r="AK10" s="2">
        <v>70</v>
      </c>
      <c r="AL10" s="6">
        <v>330</v>
      </c>
    </row>
    <row r="11" spans="1:38" ht="17.399999999999999" x14ac:dyDescent="0.3">
      <c r="A11" s="4" t="s">
        <v>54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6">
        <v>16.7</v>
      </c>
    </row>
    <row r="12" spans="1:38" ht="17.399999999999999" x14ac:dyDescent="0.3">
      <c r="A12" s="4" t="s">
        <v>16</v>
      </c>
      <c r="B12" s="2">
        <v>0.37</v>
      </c>
      <c r="C12" s="2">
        <v>0.03</v>
      </c>
      <c r="D12" s="2">
        <v>0.04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0.47</v>
      </c>
      <c r="X12" s="2">
        <v>0.02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6">
        <v>16.7</v>
      </c>
    </row>
    <row r="13" spans="1:38" ht="17.399999999999999" x14ac:dyDescent="0.3">
      <c r="A13" s="4" t="s">
        <v>15</v>
      </c>
      <c r="B13" s="2">
        <v>0.6</v>
      </c>
      <c r="C13" s="2">
        <v>0.1</v>
      </c>
      <c r="D13" s="2">
        <v>0.6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6">
        <v>16.7</v>
      </c>
    </row>
    <row r="14" spans="1:38" ht="17.399999999999999" x14ac:dyDescent="0.3">
      <c r="A14" s="4" t="s">
        <v>20</v>
      </c>
      <c r="B14" s="2">
        <v>0</v>
      </c>
      <c r="C14" s="2">
        <v>0</v>
      </c>
      <c r="D14" s="2">
        <v>0</v>
      </c>
      <c r="E14" s="2">
        <v>1</v>
      </c>
      <c r="F14" s="2">
        <v>15</v>
      </c>
      <c r="G14" s="2">
        <v>3</v>
      </c>
      <c r="H14" s="2">
        <v>367</v>
      </c>
      <c r="I14" s="2">
        <v>1</v>
      </c>
      <c r="J14" s="2">
        <v>1</v>
      </c>
      <c r="K14" s="2">
        <v>468</v>
      </c>
      <c r="L14" s="2">
        <v>15</v>
      </c>
      <c r="M14" s="2">
        <v>0</v>
      </c>
      <c r="N14" s="2">
        <v>594</v>
      </c>
      <c r="O14" s="2">
        <v>52</v>
      </c>
      <c r="P14" s="2">
        <v>4</v>
      </c>
      <c r="Q14" s="2">
        <v>7</v>
      </c>
      <c r="R14" s="2">
        <v>2</v>
      </c>
      <c r="S14" s="2">
        <v>0</v>
      </c>
      <c r="T14" s="2">
        <v>3</v>
      </c>
      <c r="U14" s="2">
        <v>22</v>
      </c>
      <c r="V14" s="2">
        <v>17</v>
      </c>
      <c r="W14" s="2">
        <v>158</v>
      </c>
      <c r="X14" s="2">
        <v>62</v>
      </c>
      <c r="Y14" s="2">
        <v>85</v>
      </c>
      <c r="Z14" s="2">
        <v>10</v>
      </c>
      <c r="AA14" s="2">
        <v>0</v>
      </c>
      <c r="AB14" s="2">
        <v>2</v>
      </c>
      <c r="AC14" s="2">
        <v>0</v>
      </c>
      <c r="AD14" s="2">
        <v>35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32</v>
      </c>
      <c r="AL14" s="6">
        <v>500</v>
      </c>
    </row>
    <row r="15" spans="1:38" ht="19.8" x14ac:dyDescent="0.3">
      <c r="A15" s="4" t="s">
        <v>73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6">
        <v>16.7</v>
      </c>
    </row>
    <row r="16" spans="1:38" ht="19.8" x14ac:dyDescent="0.3">
      <c r="A16" s="4" t="s">
        <v>74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1.37</v>
      </c>
      <c r="X16" s="2">
        <v>0.03</v>
      </c>
      <c r="Y16" s="2">
        <v>0.56000000000000005</v>
      </c>
      <c r="Z16" s="2">
        <v>1.3</v>
      </c>
      <c r="AA16" s="2">
        <v>2.72</v>
      </c>
      <c r="AB16" s="2">
        <v>0.8</v>
      </c>
      <c r="AC16" s="2">
        <v>1.66</v>
      </c>
      <c r="AD16" s="2">
        <v>0.23</v>
      </c>
      <c r="AE16" s="2">
        <v>0.28999999999999998</v>
      </c>
      <c r="AF16" s="2">
        <v>0.45</v>
      </c>
      <c r="AG16" s="2">
        <v>0</v>
      </c>
      <c r="AH16" s="2">
        <v>0</v>
      </c>
      <c r="AI16" s="2">
        <v>0</v>
      </c>
      <c r="AJ16" s="2">
        <v>0</v>
      </c>
      <c r="AK16" s="2">
        <v>0.13</v>
      </c>
      <c r="AL16" s="6">
        <v>66.7</v>
      </c>
    </row>
    <row r="17" spans="1:38" ht="17.399999999999999" x14ac:dyDescent="0.3">
      <c r="A17" s="4" t="s">
        <v>55</v>
      </c>
      <c r="B17" s="2">
        <v>0</v>
      </c>
      <c r="C17" s="2">
        <v>0</v>
      </c>
      <c r="D17" s="2">
        <v>0</v>
      </c>
      <c r="E17" s="2">
        <v>10</v>
      </c>
      <c r="F17" s="2">
        <v>41</v>
      </c>
      <c r="G17" s="2">
        <v>12</v>
      </c>
      <c r="H17" s="2">
        <v>4</v>
      </c>
      <c r="I17" s="2">
        <v>25</v>
      </c>
      <c r="J17" s="2">
        <v>1</v>
      </c>
      <c r="K17" s="2">
        <v>28</v>
      </c>
      <c r="L17" s="2">
        <v>2</v>
      </c>
      <c r="M17" s="2">
        <v>10</v>
      </c>
      <c r="N17" s="2">
        <v>10</v>
      </c>
      <c r="O17" s="2">
        <v>16</v>
      </c>
      <c r="P17" s="2">
        <v>6</v>
      </c>
      <c r="Q17" s="2">
        <v>10</v>
      </c>
      <c r="R17" s="2">
        <v>7</v>
      </c>
      <c r="S17" s="2">
        <v>0</v>
      </c>
      <c r="T17" s="2">
        <v>11</v>
      </c>
      <c r="U17" s="2">
        <v>7</v>
      </c>
      <c r="V17" s="2">
        <v>46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4</v>
      </c>
      <c r="AL17" s="6">
        <v>100</v>
      </c>
    </row>
    <row r="18" spans="1:38" ht="17.399999999999999" x14ac:dyDescent="0.3">
      <c r="A18" s="4" t="s">
        <v>43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2.7</v>
      </c>
      <c r="X18" s="2">
        <v>0.1</v>
      </c>
      <c r="Y18" s="2">
        <v>0.7</v>
      </c>
      <c r="Z18" s="2">
        <v>4.2</v>
      </c>
      <c r="AA18" s="2">
        <v>0.8</v>
      </c>
      <c r="AB18" s="2">
        <v>0.5</v>
      </c>
      <c r="AC18" s="2">
        <v>0.5</v>
      </c>
      <c r="AD18" s="2">
        <v>0.2</v>
      </c>
      <c r="AE18" s="2">
        <v>0.2</v>
      </c>
      <c r="AF18" s="2">
        <v>0.2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6">
        <v>3.33</v>
      </c>
    </row>
    <row r="19" spans="1:38" ht="17.399999999999999" x14ac:dyDescent="0.3">
      <c r="A19" s="4" t="s">
        <v>41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0.5</v>
      </c>
      <c r="Z19" s="2">
        <v>0.5</v>
      </c>
      <c r="AA19" s="2">
        <v>0</v>
      </c>
      <c r="AB19" s="2">
        <v>0.2</v>
      </c>
      <c r="AC19" s="2">
        <v>0.1</v>
      </c>
      <c r="AD19" s="2">
        <v>0.2</v>
      </c>
      <c r="AE19" s="2">
        <v>0</v>
      </c>
      <c r="AF19" s="2">
        <v>0.1</v>
      </c>
      <c r="AG19" s="2">
        <v>0</v>
      </c>
      <c r="AH19" s="2">
        <v>2.2000000000000002</v>
      </c>
      <c r="AI19" s="2">
        <v>9.3000000000000007</v>
      </c>
      <c r="AJ19" s="2">
        <v>0.3</v>
      </c>
      <c r="AK19" s="2">
        <v>0</v>
      </c>
      <c r="AL19" s="6">
        <v>33.5</v>
      </c>
    </row>
    <row r="20" spans="1:38" ht="17.399999999999999" x14ac:dyDescent="0.3">
      <c r="A20" s="4" t="s">
        <v>56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6">
        <v>10</v>
      </c>
    </row>
    <row r="21" spans="1:38" ht="17.399999999999999" x14ac:dyDescent="0.3">
      <c r="A21" s="4" t="s">
        <v>14</v>
      </c>
      <c r="B21" s="2">
        <v>3.2</v>
      </c>
      <c r="C21" s="2">
        <v>0.4</v>
      </c>
      <c r="D21" s="2">
        <v>4</v>
      </c>
      <c r="E21" s="2">
        <v>1.2</v>
      </c>
      <c r="F21" s="2">
        <v>0.3</v>
      </c>
      <c r="G21" s="2">
        <v>0.2</v>
      </c>
      <c r="H21" s="2">
        <v>0.2</v>
      </c>
      <c r="I21" s="2">
        <v>0.2</v>
      </c>
      <c r="J21" s="2">
        <v>0.1</v>
      </c>
      <c r="K21" s="2">
        <v>0.6</v>
      </c>
      <c r="L21" s="2">
        <v>0.2</v>
      </c>
      <c r="M21" s="2">
        <v>0.4</v>
      </c>
      <c r="N21" s="2">
        <v>0.5</v>
      </c>
      <c r="O21" s="2">
        <v>0.3</v>
      </c>
      <c r="P21" s="2">
        <v>0.2</v>
      </c>
      <c r="Q21" s="2">
        <v>0.6</v>
      </c>
      <c r="R21" s="2">
        <v>0.2</v>
      </c>
      <c r="S21" s="2">
        <v>0.3</v>
      </c>
      <c r="T21" s="2">
        <v>0.4</v>
      </c>
      <c r="U21" s="2">
        <v>0.2</v>
      </c>
      <c r="V21" s="2">
        <v>0.1</v>
      </c>
      <c r="W21" s="2">
        <v>0.1</v>
      </c>
      <c r="X21" s="2">
        <v>0</v>
      </c>
      <c r="Y21" s="2">
        <v>0.6</v>
      </c>
      <c r="Z21" s="2">
        <v>0.3</v>
      </c>
      <c r="AA21" s="2">
        <v>2.2000000000000002</v>
      </c>
      <c r="AB21" s="2">
        <v>0.9</v>
      </c>
      <c r="AC21" s="2">
        <v>1.6</v>
      </c>
      <c r="AD21" s="2">
        <v>0.9</v>
      </c>
      <c r="AE21" s="2">
        <v>1</v>
      </c>
      <c r="AF21" s="2">
        <v>0.5</v>
      </c>
      <c r="AG21" s="2">
        <v>2.4</v>
      </c>
      <c r="AH21" s="2">
        <v>0.7</v>
      </c>
      <c r="AI21" s="2">
        <v>1.5</v>
      </c>
      <c r="AJ21" s="2">
        <v>2.1</v>
      </c>
      <c r="AK21" s="2">
        <v>2</v>
      </c>
      <c r="AL21" s="6">
        <v>1.7</v>
      </c>
    </row>
    <row r="22" spans="1:38" ht="17.399999999999999" x14ac:dyDescent="0.3">
      <c r="A22" s="4" t="s">
        <v>13</v>
      </c>
      <c r="B22" s="2">
        <v>18</v>
      </c>
      <c r="C22" s="2">
        <v>44</v>
      </c>
      <c r="D22" s="2">
        <v>45</v>
      </c>
      <c r="E22" s="2">
        <v>22</v>
      </c>
      <c r="F22" s="2">
        <v>10</v>
      </c>
      <c r="G22" s="2">
        <v>6</v>
      </c>
      <c r="H22" s="2">
        <v>7</v>
      </c>
      <c r="I22" s="2">
        <v>8</v>
      </c>
      <c r="J22" s="2">
        <v>3</v>
      </c>
      <c r="K22" s="2">
        <v>12</v>
      </c>
      <c r="L22" s="2">
        <v>4</v>
      </c>
      <c r="M22" s="2">
        <v>27</v>
      </c>
      <c r="N22" s="2">
        <v>14</v>
      </c>
      <c r="O22" s="2">
        <v>14</v>
      </c>
      <c r="P22" s="2">
        <v>7</v>
      </c>
      <c r="Q22" s="2">
        <v>29</v>
      </c>
      <c r="R22" s="2">
        <v>5</v>
      </c>
      <c r="S22" s="2">
        <v>11</v>
      </c>
      <c r="T22" s="2">
        <v>7</v>
      </c>
      <c r="U22" s="2">
        <v>8</v>
      </c>
      <c r="V22" s="2">
        <v>7</v>
      </c>
      <c r="W22" s="2">
        <v>28</v>
      </c>
      <c r="X22" s="2">
        <v>1</v>
      </c>
      <c r="Y22" s="2">
        <v>0</v>
      </c>
      <c r="Z22" s="2">
        <v>0</v>
      </c>
      <c r="AA22" s="2">
        <v>21</v>
      </c>
      <c r="AB22" s="2">
        <v>20</v>
      </c>
      <c r="AC22" s="2">
        <v>17</v>
      </c>
      <c r="AD22" s="2">
        <v>17</v>
      </c>
      <c r="AE22" s="2">
        <v>21</v>
      </c>
      <c r="AF22" s="2">
        <v>9</v>
      </c>
      <c r="AG22" s="2">
        <v>56</v>
      </c>
      <c r="AH22" s="2">
        <v>55</v>
      </c>
      <c r="AI22" s="2">
        <v>99</v>
      </c>
      <c r="AJ22" s="2">
        <v>90</v>
      </c>
      <c r="AK22" s="2">
        <v>19</v>
      </c>
      <c r="AL22" s="6">
        <v>33.299999999999997</v>
      </c>
    </row>
    <row r="23" spans="1:38" ht="17.399999999999999" x14ac:dyDescent="0.3">
      <c r="A23" s="4" t="s">
        <v>67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6">
        <v>1.7</v>
      </c>
    </row>
    <row r="24" spans="1:38" ht="17.399999999999999" x14ac:dyDescent="0.3">
      <c r="A24" s="4" t="s">
        <v>12</v>
      </c>
      <c r="B24" s="2">
        <v>70</v>
      </c>
      <c r="C24" s="2">
        <v>86</v>
      </c>
      <c r="D24" s="2">
        <v>132</v>
      </c>
      <c r="E24" s="2">
        <v>52</v>
      </c>
      <c r="F24" s="2">
        <v>31</v>
      </c>
      <c r="G24" s="2">
        <v>9</v>
      </c>
      <c r="H24" s="2">
        <v>21</v>
      </c>
      <c r="I24" s="2">
        <v>23</v>
      </c>
      <c r="J24" s="2">
        <v>6</v>
      </c>
      <c r="K24" s="2">
        <v>19</v>
      </c>
      <c r="L24" s="2">
        <v>12</v>
      </c>
      <c r="M24" s="2">
        <v>54</v>
      </c>
      <c r="N24" s="2">
        <v>24</v>
      </c>
      <c r="O24" s="2">
        <v>30</v>
      </c>
      <c r="P24" s="2">
        <v>15</v>
      </c>
      <c r="Q24" s="2">
        <v>52</v>
      </c>
      <c r="R24" s="2">
        <v>9</v>
      </c>
      <c r="S24" s="2">
        <v>15</v>
      </c>
      <c r="T24" s="2">
        <v>20</v>
      </c>
      <c r="U24" s="2">
        <v>9</v>
      </c>
      <c r="V24" s="2">
        <v>4</v>
      </c>
      <c r="W24" s="2">
        <v>261</v>
      </c>
      <c r="X24" s="2">
        <v>9</v>
      </c>
      <c r="Y24" s="2">
        <v>86</v>
      </c>
      <c r="Z24" s="2">
        <v>66</v>
      </c>
      <c r="AA24" s="2">
        <v>178</v>
      </c>
      <c r="AB24" s="2">
        <v>166</v>
      </c>
      <c r="AC24" s="2">
        <v>135</v>
      </c>
      <c r="AD24" s="2">
        <v>137</v>
      </c>
      <c r="AE24" s="2">
        <v>165</v>
      </c>
      <c r="AF24" s="2">
        <v>116</v>
      </c>
      <c r="AG24" s="2">
        <v>182</v>
      </c>
      <c r="AH24" s="2">
        <v>113</v>
      </c>
      <c r="AI24" s="2">
        <v>171</v>
      </c>
      <c r="AJ24" s="2">
        <v>170</v>
      </c>
      <c r="AK24" s="2">
        <v>161</v>
      </c>
      <c r="AL24" s="6">
        <v>0</v>
      </c>
    </row>
    <row r="25" spans="1:38" ht="17.399999999999999" x14ac:dyDescent="0.3">
      <c r="A25" s="4" t="s">
        <v>11</v>
      </c>
      <c r="B25" s="2">
        <v>72</v>
      </c>
      <c r="C25" s="2">
        <v>44</v>
      </c>
      <c r="D25" s="2">
        <v>112</v>
      </c>
      <c r="E25" s="2">
        <v>143</v>
      </c>
      <c r="F25" s="2">
        <v>147</v>
      </c>
      <c r="G25" s="2">
        <v>91</v>
      </c>
      <c r="H25" s="2">
        <v>195</v>
      </c>
      <c r="I25" s="2">
        <v>160</v>
      </c>
      <c r="J25" s="2">
        <v>38</v>
      </c>
      <c r="K25" s="2">
        <v>157</v>
      </c>
      <c r="L25" s="2">
        <v>82</v>
      </c>
      <c r="M25" s="2">
        <v>443</v>
      </c>
      <c r="N25" s="2">
        <v>174</v>
      </c>
      <c r="O25" s="2">
        <v>292</v>
      </c>
      <c r="P25" s="2">
        <v>148</v>
      </c>
      <c r="Q25" s="2">
        <v>487</v>
      </c>
      <c r="R25" s="2">
        <v>59</v>
      </c>
      <c r="S25" s="2">
        <v>163</v>
      </c>
      <c r="T25" s="2">
        <v>191</v>
      </c>
      <c r="U25" s="2">
        <v>90</v>
      </c>
      <c r="V25" s="2">
        <v>190</v>
      </c>
      <c r="W25" s="2">
        <v>404</v>
      </c>
      <c r="X25" s="2">
        <v>12</v>
      </c>
      <c r="Y25" s="2">
        <v>63</v>
      </c>
      <c r="Z25" s="2">
        <v>70</v>
      </c>
      <c r="AA25" s="2">
        <v>301</v>
      </c>
      <c r="AB25" s="2">
        <v>278</v>
      </c>
      <c r="AC25" s="2">
        <v>185</v>
      </c>
      <c r="AD25" s="2">
        <v>167</v>
      </c>
      <c r="AE25" s="2">
        <v>231</v>
      </c>
      <c r="AF25" s="2">
        <v>187</v>
      </c>
      <c r="AG25" s="2">
        <v>222</v>
      </c>
      <c r="AH25" s="2">
        <v>207</v>
      </c>
      <c r="AI25" s="2">
        <v>262</v>
      </c>
      <c r="AJ25" s="2">
        <v>196</v>
      </c>
      <c r="AK25" s="2">
        <v>180</v>
      </c>
      <c r="AL25" s="6">
        <v>8.3000000000000007</v>
      </c>
    </row>
    <row r="26" spans="1:38" ht="17.399999999999999" x14ac:dyDescent="0.3">
      <c r="A26" s="4" t="s">
        <v>17</v>
      </c>
      <c r="B26" s="2">
        <v>1</v>
      </c>
      <c r="C26" s="2">
        <v>5</v>
      </c>
      <c r="D26" s="2">
        <v>241</v>
      </c>
      <c r="E26" s="2">
        <v>6</v>
      </c>
      <c r="F26" s="2">
        <v>15</v>
      </c>
      <c r="G26" s="2">
        <v>7</v>
      </c>
      <c r="H26" s="2">
        <v>42</v>
      </c>
      <c r="I26" s="2">
        <v>16</v>
      </c>
      <c r="J26" s="2">
        <v>1</v>
      </c>
      <c r="K26" s="2">
        <v>16</v>
      </c>
      <c r="L26" s="2">
        <v>6</v>
      </c>
      <c r="M26" s="2">
        <v>7</v>
      </c>
      <c r="N26" s="2">
        <v>20</v>
      </c>
      <c r="O26" s="2">
        <v>6</v>
      </c>
      <c r="P26" s="2">
        <v>1</v>
      </c>
      <c r="Q26" s="2">
        <v>7</v>
      </c>
      <c r="R26" s="2">
        <v>1</v>
      </c>
      <c r="S26" s="2">
        <v>0</v>
      </c>
      <c r="T26" s="2">
        <v>2</v>
      </c>
      <c r="U26" s="2">
        <v>1</v>
      </c>
      <c r="V26" s="2">
        <v>2</v>
      </c>
      <c r="W26" s="2">
        <v>109</v>
      </c>
      <c r="X26" s="2">
        <v>5</v>
      </c>
      <c r="Y26" s="2">
        <v>62</v>
      </c>
      <c r="Z26" s="2">
        <v>314</v>
      </c>
      <c r="AA26" s="2">
        <v>78</v>
      </c>
      <c r="AB26" s="2">
        <v>60</v>
      </c>
      <c r="AC26" s="2">
        <v>48</v>
      </c>
      <c r="AD26" s="2">
        <v>62</v>
      </c>
      <c r="AE26" s="2">
        <v>51</v>
      </c>
      <c r="AF26" s="2">
        <v>715</v>
      </c>
      <c r="AG26" s="2">
        <v>26</v>
      </c>
      <c r="AH26" s="2">
        <v>2</v>
      </c>
      <c r="AI26" s="2">
        <v>0</v>
      </c>
      <c r="AJ26" s="2">
        <v>222</v>
      </c>
      <c r="AK26" s="2">
        <v>515</v>
      </c>
      <c r="AL26" s="6">
        <v>0</v>
      </c>
    </row>
    <row r="27" spans="1:38" ht="17.399999999999999" x14ac:dyDescent="0.3">
      <c r="A27" s="4" t="s">
        <v>57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6">
        <v>6.7</v>
      </c>
    </row>
    <row r="28" spans="1:38" ht="17.399999999999999" x14ac:dyDescent="0.3">
      <c r="A28" s="5" t="s">
        <v>58</v>
      </c>
      <c r="B28" s="2">
        <v>0</v>
      </c>
      <c r="C28" s="2">
        <v>0</v>
      </c>
      <c r="D28" s="2">
        <v>0</v>
      </c>
      <c r="E28" s="2">
        <v>0</v>
      </c>
      <c r="F28" s="3">
        <v>26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3">
        <v>149</v>
      </c>
      <c r="Z28" s="2">
        <f>457/2</f>
        <v>228.5</v>
      </c>
      <c r="AA28" s="3">
        <v>720</v>
      </c>
      <c r="AB28" s="3">
        <v>712</v>
      </c>
      <c r="AC28" s="3">
        <v>407</v>
      </c>
      <c r="AD28" s="3">
        <v>574</v>
      </c>
      <c r="AE28" s="3">
        <v>637</v>
      </c>
      <c r="AF28" s="2">
        <f>181*2</f>
        <v>362</v>
      </c>
      <c r="AG28" s="3">
        <v>599</v>
      </c>
      <c r="AH28" s="3">
        <v>176</v>
      </c>
      <c r="AI28" s="3">
        <v>186</v>
      </c>
      <c r="AJ28" s="3">
        <v>165</v>
      </c>
      <c r="AK28" s="2">
        <v>0</v>
      </c>
      <c r="AL28" s="6">
        <v>0</v>
      </c>
    </row>
    <row r="29" spans="1:38" ht="17.399999999999999" x14ac:dyDescent="0.3">
      <c r="A29" s="4" t="s">
        <v>59</v>
      </c>
      <c r="B29" s="2">
        <v>0</v>
      </c>
      <c r="C29" s="2">
        <v>0</v>
      </c>
      <c r="D29" s="2">
        <v>0</v>
      </c>
      <c r="E29" s="2">
        <v>0</v>
      </c>
      <c r="F29" s="3">
        <v>35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3">
        <v>343</v>
      </c>
      <c r="Z29" s="2">
        <f>716/2</f>
        <v>358</v>
      </c>
      <c r="AA29" s="3">
        <v>980</v>
      </c>
      <c r="AB29" s="3">
        <v>825</v>
      </c>
      <c r="AC29" s="3">
        <v>860</v>
      </c>
      <c r="AD29" s="3">
        <v>907</v>
      </c>
      <c r="AE29" s="3">
        <v>677</v>
      </c>
      <c r="AF29" s="2">
        <f>196*2</f>
        <v>392</v>
      </c>
      <c r="AG29" s="3">
        <v>1179</v>
      </c>
      <c r="AH29" s="3">
        <v>195</v>
      </c>
      <c r="AI29" s="3">
        <v>259</v>
      </c>
      <c r="AJ29" s="3">
        <v>285</v>
      </c>
      <c r="AK29" s="2">
        <v>0</v>
      </c>
      <c r="AL29" s="6">
        <v>0</v>
      </c>
    </row>
    <row r="30" spans="1:38" ht="17.399999999999999" x14ac:dyDescent="0.3">
      <c r="A30" s="4" t="s">
        <v>60</v>
      </c>
      <c r="B30" s="2">
        <v>0</v>
      </c>
      <c r="C30" s="2">
        <v>0</v>
      </c>
      <c r="D30" s="2">
        <v>0</v>
      </c>
      <c r="E30" s="2">
        <v>0</v>
      </c>
      <c r="F30" s="3">
        <v>57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3">
        <v>538</v>
      </c>
      <c r="Z30" s="2">
        <f>1263/2</f>
        <v>631.5</v>
      </c>
      <c r="AA30" s="3">
        <v>1728</v>
      </c>
      <c r="AB30" s="3">
        <v>1439</v>
      </c>
      <c r="AC30" s="3">
        <v>1483</v>
      </c>
      <c r="AD30" s="3">
        <v>1630</v>
      </c>
      <c r="AE30" s="3">
        <v>1636</v>
      </c>
      <c r="AF30" s="2">
        <f>355*2</f>
        <v>710</v>
      </c>
      <c r="AG30" s="3">
        <v>1933</v>
      </c>
      <c r="AH30" s="3">
        <v>489</v>
      </c>
      <c r="AI30" s="3">
        <v>509</v>
      </c>
      <c r="AJ30" s="3">
        <v>532</v>
      </c>
      <c r="AK30" s="2">
        <v>0</v>
      </c>
      <c r="AL30" s="6">
        <v>0</v>
      </c>
    </row>
    <row r="31" spans="1:38" ht="17.399999999999999" x14ac:dyDescent="0.3">
      <c r="A31" s="4" t="s">
        <v>61</v>
      </c>
      <c r="B31" s="2">
        <v>0</v>
      </c>
      <c r="C31" s="2">
        <v>0</v>
      </c>
      <c r="D31" s="2">
        <v>0</v>
      </c>
      <c r="E31" s="2">
        <v>0</v>
      </c>
      <c r="F31" s="3">
        <v>59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3">
        <v>452</v>
      </c>
      <c r="Z31" s="2">
        <f>1427/2</f>
        <v>713.5</v>
      </c>
      <c r="AA31" s="3">
        <v>1836</v>
      </c>
      <c r="AB31" s="3">
        <v>1551</v>
      </c>
      <c r="AC31" s="3">
        <v>1677</v>
      </c>
      <c r="AD31" s="3">
        <v>1795</v>
      </c>
      <c r="AE31" s="3">
        <v>1940</v>
      </c>
      <c r="AF31" s="2">
        <f>392*2</f>
        <v>784</v>
      </c>
      <c r="AG31" s="3">
        <v>1226</v>
      </c>
      <c r="AH31" s="3">
        <v>215</v>
      </c>
      <c r="AI31" s="3">
        <v>196</v>
      </c>
      <c r="AJ31" s="3">
        <v>336</v>
      </c>
      <c r="AK31" s="2">
        <v>0</v>
      </c>
      <c r="AL31" s="6">
        <v>0</v>
      </c>
    </row>
    <row r="32" spans="1:38" ht="17.399999999999999" x14ac:dyDescent="0.3">
      <c r="A32" s="4" t="s">
        <v>62</v>
      </c>
      <c r="B32" s="2">
        <v>0</v>
      </c>
      <c r="C32" s="2">
        <v>0</v>
      </c>
      <c r="D32" s="2">
        <v>0</v>
      </c>
      <c r="E32" s="2">
        <v>0</v>
      </c>
      <c r="F32" s="3">
        <v>17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3">
        <v>196</v>
      </c>
      <c r="Z32" s="2">
        <f>460/2</f>
        <v>230</v>
      </c>
      <c r="AA32" s="3">
        <v>570</v>
      </c>
      <c r="AB32" s="3">
        <v>482</v>
      </c>
      <c r="AC32" s="3">
        <v>626</v>
      </c>
      <c r="AD32" s="3">
        <v>543</v>
      </c>
      <c r="AE32" s="3">
        <v>615</v>
      </c>
      <c r="AF32" s="2">
        <f>119*2</f>
        <v>238</v>
      </c>
      <c r="AG32" s="3">
        <v>293</v>
      </c>
      <c r="AH32" s="3">
        <v>84</v>
      </c>
      <c r="AI32" s="3">
        <v>54</v>
      </c>
      <c r="AJ32" s="3">
        <v>131</v>
      </c>
      <c r="AK32" s="2">
        <v>0</v>
      </c>
      <c r="AL32" s="6">
        <v>0</v>
      </c>
    </row>
    <row r="33" spans="1:38" ht="17.399999999999999" x14ac:dyDescent="0.3">
      <c r="A33" s="4" t="s">
        <v>63</v>
      </c>
      <c r="B33" s="2">
        <v>0</v>
      </c>
      <c r="C33" s="2">
        <v>0</v>
      </c>
      <c r="D33" s="2">
        <v>0</v>
      </c>
      <c r="E33" s="2">
        <v>0</v>
      </c>
      <c r="F33" s="3">
        <v>51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3">
        <v>334</v>
      </c>
      <c r="Z33" s="2">
        <f>607/2</f>
        <v>303.5</v>
      </c>
      <c r="AA33" s="3">
        <v>864</v>
      </c>
      <c r="AB33" s="3">
        <v>767</v>
      </c>
      <c r="AC33" s="3">
        <v>757</v>
      </c>
      <c r="AD33" s="3">
        <v>776</v>
      </c>
      <c r="AE33" s="3">
        <v>768</v>
      </c>
      <c r="AF33" s="2">
        <f>177*2</f>
        <v>354</v>
      </c>
      <c r="AG33" s="3">
        <v>1160</v>
      </c>
      <c r="AH33" s="3">
        <v>380</v>
      </c>
      <c r="AI33" s="3">
        <v>391</v>
      </c>
      <c r="AJ33" s="3">
        <v>344</v>
      </c>
      <c r="AK33" s="2">
        <v>0</v>
      </c>
      <c r="AL33" s="6">
        <v>0</v>
      </c>
    </row>
    <row r="34" spans="1:38" ht="17.399999999999999" x14ac:dyDescent="0.3">
      <c r="A34" s="4" t="s">
        <v>64</v>
      </c>
      <c r="B34" s="2">
        <v>0</v>
      </c>
      <c r="C34" s="2">
        <v>0</v>
      </c>
      <c r="D34" s="2">
        <v>0</v>
      </c>
      <c r="E34" s="2">
        <v>0</v>
      </c>
      <c r="F34" s="3">
        <v>39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3">
        <v>302</v>
      </c>
      <c r="Z34" s="2">
        <f>681/2</f>
        <v>340.5</v>
      </c>
      <c r="AA34" s="3">
        <v>858</v>
      </c>
      <c r="AB34" s="3">
        <v>765</v>
      </c>
      <c r="AC34" s="3">
        <v>916</v>
      </c>
      <c r="AD34" s="3">
        <v>908</v>
      </c>
      <c r="AE34" s="3">
        <v>853</v>
      </c>
      <c r="AF34" s="2">
        <f>204*2</f>
        <v>408</v>
      </c>
      <c r="AG34" s="3">
        <v>1090</v>
      </c>
      <c r="AH34" s="3">
        <v>166</v>
      </c>
      <c r="AI34" s="3">
        <v>208</v>
      </c>
      <c r="AJ34" s="3">
        <v>249</v>
      </c>
      <c r="AK34" s="2">
        <v>0</v>
      </c>
      <c r="AL34" s="6">
        <v>0</v>
      </c>
    </row>
    <row r="35" spans="1:38" ht="17.399999999999999" x14ac:dyDescent="0.3">
      <c r="A35" s="4" t="s">
        <v>65</v>
      </c>
      <c r="B35" s="2">
        <v>0</v>
      </c>
      <c r="C35" s="2">
        <v>0</v>
      </c>
      <c r="D35" s="2">
        <v>0</v>
      </c>
      <c r="E35" s="2">
        <v>0</v>
      </c>
      <c r="F35" s="3">
        <v>15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3">
        <v>77</v>
      </c>
      <c r="Z35" s="2">
        <f>174/2</f>
        <v>87</v>
      </c>
      <c r="AA35" s="3">
        <v>112</v>
      </c>
      <c r="AB35" s="3">
        <v>233</v>
      </c>
      <c r="AC35" s="3">
        <v>213</v>
      </c>
      <c r="AD35" s="3">
        <v>209</v>
      </c>
      <c r="AE35" s="3">
        <v>247</v>
      </c>
      <c r="AF35" s="2">
        <f>52*2</f>
        <v>104</v>
      </c>
      <c r="AG35" s="3">
        <v>326</v>
      </c>
      <c r="AH35" s="3">
        <v>73</v>
      </c>
      <c r="AI35" s="3">
        <v>73</v>
      </c>
      <c r="AJ35" s="3">
        <v>104</v>
      </c>
      <c r="AK35" s="2">
        <v>0</v>
      </c>
      <c r="AL35" s="6">
        <v>0</v>
      </c>
    </row>
    <row r="36" spans="1:38" ht="17.399999999999999" x14ac:dyDescent="0.3">
      <c r="A36" s="4" t="s">
        <v>66</v>
      </c>
      <c r="B36" s="2">
        <v>0</v>
      </c>
      <c r="C36" s="2">
        <v>0</v>
      </c>
      <c r="D36" s="2">
        <v>0</v>
      </c>
      <c r="E36" s="2">
        <v>0</v>
      </c>
      <c r="F36" s="3">
        <v>55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3">
        <v>384</v>
      </c>
      <c r="Z36" s="2">
        <f>801/2</f>
        <v>400.5</v>
      </c>
      <c r="AA36" s="3">
        <v>1089</v>
      </c>
      <c r="AB36" s="3">
        <v>908</v>
      </c>
      <c r="AC36" s="3">
        <v>978</v>
      </c>
      <c r="AD36" s="3">
        <v>941</v>
      </c>
      <c r="AE36" s="3">
        <v>767</v>
      </c>
      <c r="AF36" s="2">
        <f>204*2</f>
        <v>408</v>
      </c>
      <c r="AG36" s="3">
        <v>1208</v>
      </c>
      <c r="AH36" s="3">
        <v>247</v>
      </c>
      <c r="AI36" s="3">
        <v>295</v>
      </c>
      <c r="AJ36" s="3">
        <v>165</v>
      </c>
      <c r="AK36" s="2">
        <v>0</v>
      </c>
      <c r="AL36" s="6">
        <v>0</v>
      </c>
    </row>
    <row r="37" spans="1:38" ht="17.399999999999999" x14ac:dyDescent="0.3">
      <c r="A37" s="4" t="s">
        <v>0</v>
      </c>
      <c r="B37" s="2">
        <v>7</v>
      </c>
      <c r="C37" s="2">
        <v>13</v>
      </c>
      <c r="D37" s="2">
        <v>12</v>
      </c>
      <c r="E37" s="2">
        <v>13</v>
      </c>
      <c r="F37" s="2">
        <v>15</v>
      </c>
      <c r="G37" s="2">
        <v>15</v>
      </c>
      <c r="H37" s="2">
        <v>15</v>
      </c>
      <c r="I37" s="2">
        <v>15</v>
      </c>
      <c r="J37" s="2">
        <v>16</v>
      </c>
      <c r="K37" s="2">
        <v>15</v>
      </c>
      <c r="L37" s="2">
        <v>15</v>
      </c>
      <c r="M37" s="2">
        <v>14</v>
      </c>
      <c r="N37" s="2">
        <v>15</v>
      </c>
      <c r="O37" s="2">
        <v>15</v>
      </c>
      <c r="P37" s="2">
        <v>16</v>
      </c>
      <c r="Q37" s="2">
        <v>14</v>
      </c>
      <c r="R37" s="2">
        <v>15</v>
      </c>
      <c r="S37" s="2">
        <v>15</v>
      </c>
      <c r="T37" s="2">
        <v>15</v>
      </c>
      <c r="U37" s="2">
        <v>16</v>
      </c>
      <c r="V37" s="2">
        <v>16</v>
      </c>
      <c r="W37" s="2">
        <v>7</v>
      </c>
      <c r="X37" s="2">
        <v>16</v>
      </c>
      <c r="Y37" s="2">
        <v>10</v>
      </c>
      <c r="Z37" s="2">
        <v>9</v>
      </c>
      <c r="AA37" s="2">
        <v>1</v>
      </c>
      <c r="AB37" s="2">
        <v>4</v>
      </c>
      <c r="AC37" s="2">
        <v>5</v>
      </c>
      <c r="AD37" s="2">
        <v>3</v>
      </c>
      <c r="AE37" s="2">
        <v>2</v>
      </c>
      <c r="AF37" s="2">
        <v>6</v>
      </c>
      <c r="AG37" s="2">
        <v>2</v>
      </c>
      <c r="AH37" s="2">
        <v>9</v>
      </c>
      <c r="AI37" s="2">
        <v>8</v>
      </c>
      <c r="AJ37" s="2">
        <v>11</v>
      </c>
      <c r="AK37" s="2">
        <v>7</v>
      </c>
      <c r="AL37" s="2">
        <v>1</v>
      </c>
    </row>
    <row r="38" spans="1:38" ht="18" x14ac:dyDescent="0.3">
      <c r="A38" s="4" t="s">
        <v>75</v>
      </c>
      <c r="B38" s="2">
        <v>0.9</v>
      </c>
      <c r="C38" s="2">
        <v>0.22</v>
      </c>
      <c r="D38" s="2">
        <v>0.6</v>
      </c>
      <c r="E38" s="2">
        <v>0.24</v>
      </c>
      <c r="F38" s="2">
        <v>0.26700000000000002</v>
      </c>
      <c r="G38" s="2">
        <v>0.3</v>
      </c>
      <c r="H38" s="2">
        <v>0.2</v>
      </c>
      <c r="I38" s="2">
        <v>0.8</v>
      </c>
      <c r="J38" s="2">
        <v>0.2</v>
      </c>
      <c r="K38" s="2">
        <v>2</v>
      </c>
      <c r="L38" s="2">
        <v>8.3000000000000004E-2</v>
      </c>
      <c r="M38" s="2">
        <v>0.5</v>
      </c>
      <c r="N38" s="2">
        <v>0.4</v>
      </c>
      <c r="O38" s="2">
        <v>0.72</v>
      </c>
      <c r="P38" s="2">
        <v>0.2</v>
      </c>
      <c r="Q38" s="2">
        <v>1.67</v>
      </c>
      <c r="R38" s="2">
        <v>1.59</v>
      </c>
      <c r="S38" s="2">
        <v>0.2</v>
      </c>
      <c r="T38" s="2">
        <v>0.875</v>
      </c>
      <c r="U38" s="2">
        <v>0.45</v>
      </c>
      <c r="V38" s="2">
        <v>0.32400000000000001</v>
      </c>
      <c r="W38" s="2">
        <v>0.56000000000000005</v>
      </c>
      <c r="X38" s="2">
        <v>0.49199999999999999</v>
      </c>
      <c r="Y38" s="2">
        <v>0.27</v>
      </c>
      <c r="Z38" s="2">
        <v>1.3</v>
      </c>
      <c r="AA38" s="2">
        <v>1.44</v>
      </c>
      <c r="AB38" s="2">
        <v>1.2</v>
      </c>
      <c r="AC38" s="2">
        <v>1.44</v>
      </c>
      <c r="AD38" s="2">
        <v>1.29</v>
      </c>
      <c r="AE38" s="2">
        <v>1.71</v>
      </c>
      <c r="AF38" s="2">
        <v>0.5</v>
      </c>
      <c r="AG38" s="2">
        <v>1.125</v>
      </c>
      <c r="AH38" s="2">
        <v>0.3</v>
      </c>
      <c r="AI38" s="2">
        <v>0.36</v>
      </c>
      <c r="AJ38" s="2">
        <v>0.35</v>
      </c>
      <c r="AK38" s="2">
        <v>7.25</v>
      </c>
      <c r="AL38" s="6">
        <v>4.8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A6F83-97DA-4A12-B1AC-2DB75BA60DB0}">
  <dimension ref="A1:F36"/>
  <sheetViews>
    <sheetView zoomScale="115" zoomScaleNormal="115" workbookViewId="0">
      <selection activeCell="H12" sqref="H12"/>
    </sheetView>
  </sheetViews>
  <sheetFormatPr defaultRowHeight="14.4" x14ac:dyDescent="0.3"/>
  <cols>
    <col min="1" max="1" width="31" customWidth="1"/>
    <col min="2" max="2" width="22.109375" customWidth="1"/>
    <col min="3" max="3" width="24.109375" customWidth="1"/>
  </cols>
  <sheetData>
    <row r="1" spans="1:6" ht="40.200000000000003" thickBot="1" x14ac:dyDescent="0.35">
      <c r="A1" s="11"/>
      <c r="B1" s="12" t="s">
        <v>76</v>
      </c>
      <c r="C1" s="12" t="s">
        <v>77</v>
      </c>
      <c r="F1">
        <v>20</v>
      </c>
    </row>
    <row r="2" spans="1:6" ht="15" thickBot="1" x14ac:dyDescent="0.35">
      <c r="A2" s="13" t="s">
        <v>78</v>
      </c>
      <c r="B2" s="14">
        <v>2450</v>
      </c>
      <c r="C2" s="14">
        <v>1750</v>
      </c>
    </row>
    <row r="3" spans="1:6" ht="15" thickBot="1" x14ac:dyDescent="0.35">
      <c r="A3" s="13" t="s">
        <v>2</v>
      </c>
      <c r="B3" s="14">
        <v>70</v>
      </c>
      <c r="C3" s="14">
        <v>56</v>
      </c>
    </row>
    <row r="4" spans="1:6" ht="15" thickBot="1" x14ac:dyDescent="0.35">
      <c r="A4" s="13" t="s">
        <v>79</v>
      </c>
      <c r="B4" s="14">
        <v>350</v>
      </c>
      <c r="C4" s="14">
        <v>210</v>
      </c>
    </row>
    <row r="5" spans="1:6" ht="15" thickBot="1" x14ac:dyDescent="0.35">
      <c r="A5" s="13" t="s">
        <v>80</v>
      </c>
      <c r="B5" s="14">
        <v>24.5</v>
      </c>
      <c r="C5" s="14">
        <v>14</v>
      </c>
    </row>
    <row r="6" spans="1:6" ht="15" thickBot="1" x14ac:dyDescent="0.35">
      <c r="A6" s="13" t="s">
        <v>52</v>
      </c>
      <c r="B6" s="14">
        <v>30</v>
      </c>
      <c r="C6" s="14">
        <v>0</v>
      </c>
    </row>
    <row r="7" spans="1:6" ht="15" thickBot="1" x14ac:dyDescent="0.35">
      <c r="A7" s="13" t="s">
        <v>6</v>
      </c>
      <c r="B7" s="14">
        <v>550</v>
      </c>
      <c r="C7" s="14">
        <v>0</v>
      </c>
    </row>
    <row r="8" spans="1:6" ht="15" thickBot="1" x14ac:dyDescent="0.35">
      <c r="A8" s="13" t="s">
        <v>7</v>
      </c>
      <c r="B8" s="14">
        <v>16</v>
      </c>
      <c r="C8" s="14">
        <v>0</v>
      </c>
    </row>
    <row r="9" spans="1:6" ht="15" thickBot="1" x14ac:dyDescent="0.35">
      <c r="A9" s="13" t="s">
        <v>53</v>
      </c>
      <c r="B9" s="14">
        <v>400</v>
      </c>
      <c r="C9" s="14">
        <v>0</v>
      </c>
    </row>
    <row r="10" spans="1:6" ht="15" thickBot="1" x14ac:dyDescent="0.35">
      <c r="A10" s="13" t="s">
        <v>54</v>
      </c>
      <c r="B10" s="14">
        <v>5</v>
      </c>
      <c r="C10" s="14">
        <v>0</v>
      </c>
    </row>
    <row r="11" spans="1:6" ht="15" thickBot="1" x14ac:dyDescent="0.35">
      <c r="A11" s="13" t="s">
        <v>16</v>
      </c>
      <c r="B11" s="14">
        <v>1.3</v>
      </c>
      <c r="C11" s="14">
        <v>0</v>
      </c>
    </row>
    <row r="12" spans="1:6" ht="15" thickBot="1" x14ac:dyDescent="0.35">
      <c r="A12" s="13" t="s">
        <v>15</v>
      </c>
      <c r="B12" s="14">
        <v>1.2</v>
      </c>
      <c r="C12" s="14">
        <v>0</v>
      </c>
    </row>
    <row r="13" spans="1:6" ht="15" thickBot="1" x14ac:dyDescent="0.35">
      <c r="A13" s="13" t="s">
        <v>20</v>
      </c>
      <c r="B13" s="14">
        <v>900</v>
      </c>
      <c r="C13" s="14">
        <v>0</v>
      </c>
    </row>
    <row r="14" spans="1:6" ht="15" thickBot="1" x14ac:dyDescent="0.35">
      <c r="A14" s="13" t="s">
        <v>81</v>
      </c>
      <c r="B14" s="14">
        <v>1.7</v>
      </c>
      <c r="C14" s="14">
        <v>0</v>
      </c>
    </row>
    <row r="15" spans="1:6" ht="15" thickBot="1" x14ac:dyDescent="0.35">
      <c r="A15" s="13" t="s">
        <v>82</v>
      </c>
      <c r="B15" s="14">
        <v>2.4</v>
      </c>
      <c r="C15" s="14">
        <v>0</v>
      </c>
    </row>
    <row r="16" spans="1:6" ht="15" thickBot="1" x14ac:dyDescent="0.35">
      <c r="A16" s="13" t="s">
        <v>55</v>
      </c>
      <c r="B16" s="14">
        <v>90</v>
      </c>
      <c r="C16" s="14">
        <v>0</v>
      </c>
    </row>
    <row r="17" spans="1:3" ht="15" thickBot="1" x14ac:dyDescent="0.35">
      <c r="A17" s="13" t="s">
        <v>43</v>
      </c>
      <c r="B17" s="14">
        <v>20</v>
      </c>
      <c r="C17" s="14">
        <v>0</v>
      </c>
    </row>
    <row r="18" spans="1:3" ht="15" thickBot="1" x14ac:dyDescent="0.35">
      <c r="A18" s="13" t="s">
        <v>41</v>
      </c>
      <c r="B18" s="14">
        <v>15</v>
      </c>
      <c r="C18" s="14">
        <v>0</v>
      </c>
    </row>
    <row r="19" spans="1:3" ht="15" thickBot="1" x14ac:dyDescent="0.35">
      <c r="A19" s="13" t="s">
        <v>56</v>
      </c>
      <c r="B19" s="14">
        <v>120</v>
      </c>
      <c r="C19" s="14">
        <v>0</v>
      </c>
    </row>
    <row r="20" spans="1:3" ht="15" thickBot="1" x14ac:dyDescent="0.35">
      <c r="A20" s="13" t="s">
        <v>14</v>
      </c>
      <c r="B20" s="14">
        <v>18</v>
      </c>
      <c r="C20" s="14">
        <v>0</v>
      </c>
    </row>
    <row r="21" spans="1:3" ht="15" thickBot="1" x14ac:dyDescent="0.35">
      <c r="A21" s="13" t="s">
        <v>13</v>
      </c>
      <c r="B21" s="14">
        <v>420</v>
      </c>
      <c r="C21" s="14">
        <v>0</v>
      </c>
    </row>
    <row r="22" spans="1:3" ht="15" thickBot="1" x14ac:dyDescent="0.35">
      <c r="A22" s="13" t="s">
        <v>67</v>
      </c>
      <c r="B22" s="14">
        <v>2.2999999999999998</v>
      </c>
      <c r="C22" s="14">
        <v>0</v>
      </c>
    </row>
    <row r="23" spans="1:3" ht="15" thickBot="1" x14ac:dyDescent="0.35">
      <c r="A23" s="13" t="s">
        <v>12</v>
      </c>
      <c r="B23" s="14">
        <v>1250</v>
      </c>
      <c r="C23" s="14">
        <v>0</v>
      </c>
    </row>
    <row r="24" spans="1:3" ht="15" thickBot="1" x14ac:dyDescent="0.35">
      <c r="A24" s="13" t="s">
        <v>11</v>
      </c>
      <c r="B24" s="14">
        <v>4700</v>
      </c>
      <c r="C24" s="14">
        <v>0</v>
      </c>
    </row>
    <row r="25" spans="1:3" ht="15" thickBot="1" x14ac:dyDescent="0.35">
      <c r="A25" s="13" t="s">
        <v>17</v>
      </c>
      <c r="B25" s="14">
        <v>2300</v>
      </c>
      <c r="C25" s="14">
        <v>0</v>
      </c>
    </row>
    <row r="26" spans="1:3" ht="15" thickBot="1" x14ac:dyDescent="0.35">
      <c r="A26" s="13" t="s">
        <v>57</v>
      </c>
      <c r="B26" s="14">
        <v>11</v>
      </c>
      <c r="C26" s="14">
        <v>0</v>
      </c>
    </row>
    <row r="27" spans="1:3" ht="15" thickBot="1" x14ac:dyDescent="0.35">
      <c r="A27" s="15" t="s">
        <v>58</v>
      </c>
      <c r="B27" s="14">
        <v>700</v>
      </c>
      <c r="C27" s="14">
        <v>560</v>
      </c>
    </row>
    <row r="28" spans="1:3" ht="15" thickBot="1" x14ac:dyDescent="0.35">
      <c r="A28" s="13" t="s">
        <v>59</v>
      </c>
      <c r="B28" s="14">
        <v>700</v>
      </c>
      <c r="C28" s="14">
        <v>0</v>
      </c>
    </row>
    <row r="29" spans="1:3" ht="15" thickBot="1" x14ac:dyDescent="0.35">
      <c r="A29" s="13" t="s">
        <v>60</v>
      </c>
      <c r="B29" s="14">
        <v>980</v>
      </c>
      <c r="C29" s="14">
        <v>0</v>
      </c>
    </row>
    <row r="30" spans="1:3" ht="15" thickBot="1" x14ac:dyDescent="0.35">
      <c r="A30" s="13" t="s">
        <v>61</v>
      </c>
      <c r="B30" s="14">
        <v>840</v>
      </c>
      <c r="C30" s="14">
        <v>0</v>
      </c>
    </row>
    <row r="31" spans="1:3" ht="15" thickBot="1" x14ac:dyDescent="0.35">
      <c r="A31" s="13" t="s">
        <v>62</v>
      </c>
      <c r="B31" s="14">
        <v>910</v>
      </c>
      <c r="C31" s="14">
        <v>0</v>
      </c>
    </row>
    <row r="32" spans="1:3" ht="15" thickBot="1" x14ac:dyDescent="0.35">
      <c r="A32" s="13" t="s">
        <v>83</v>
      </c>
      <c r="B32" s="14">
        <v>980</v>
      </c>
      <c r="C32" s="14">
        <v>0</v>
      </c>
    </row>
    <row r="33" spans="1:3" ht="15" thickBot="1" x14ac:dyDescent="0.35">
      <c r="A33" s="13" t="s">
        <v>64</v>
      </c>
      <c r="B33" s="14">
        <v>490</v>
      </c>
      <c r="C33" s="14">
        <v>0</v>
      </c>
    </row>
    <row r="34" spans="1:3" ht="15" thickBot="1" x14ac:dyDescent="0.35">
      <c r="A34" s="13" t="s">
        <v>84</v>
      </c>
      <c r="B34" s="14">
        <v>245</v>
      </c>
      <c r="C34" s="14">
        <v>0</v>
      </c>
    </row>
    <row r="35" spans="1:3" ht="15" thickBot="1" x14ac:dyDescent="0.35">
      <c r="A35" s="13" t="s">
        <v>66</v>
      </c>
      <c r="B35" s="14">
        <v>700</v>
      </c>
      <c r="C35" s="14">
        <v>0</v>
      </c>
    </row>
    <row r="36" spans="1:3" ht="15.6" x14ac:dyDescent="0.3">
      <c r="A36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54AA2-B8FD-4AA8-985A-E47FEC6412C8}">
  <dimension ref="A1:AN37"/>
  <sheetViews>
    <sheetView topLeftCell="A4" zoomScale="70" zoomScaleNormal="70" workbookViewId="0">
      <selection activeCell="B1" sqref="B1:B37"/>
    </sheetView>
  </sheetViews>
  <sheetFormatPr defaultRowHeight="14.4" x14ac:dyDescent="0.3"/>
  <sheetData>
    <row r="1" spans="1:40" ht="15.6" x14ac:dyDescent="0.3">
      <c r="A1" s="17">
        <v>9</v>
      </c>
      <c r="B1">
        <v>7</v>
      </c>
    </row>
    <row r="2" spans="1:40" ht="15.6" x14ac:dyDescent="0.3">
      <c r="A2" s="17">
        <v>3</v>
      </c>
      <c r="B2">
        <v>13</v>
      </c>
      <c r="D2" s="2">
        <v>0</v>
      </c>
      <c r="E2" s="2">
        <v>0</v>
      </c>
      <c r="F2" s="2">
        <v>0</v>
      </c>
      <c r="G2" s="2">
        <v>0</v>
      </c>
      <c r="H2" s="2">
        <v>13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9</v>
      </c>
      <c r="AB2" s="2">
        <v>8</v>
      </c>
      <c r="AC2" s="2">
        <v>2</v>
      </c>
      <c r="AD2" s="2">
        <v>6</v>
      </c>
      <c r="AE2" s="2">
        <v>5</v>
      </c>
      <c r="AF2" s="2">
        <v>3</v>
      </c>
      <c r="AG2" s="2">
        <v>4</v>
      </c>
      <c r="AH2" s="2">
        <v>7</v>
      </c>
      <c r="AI2" s="2">
        <v>1</v>
      </c>
      <c r="AJ2" s="2">
        <v>12</v>
      </c>
      <c r="AK2" s="2">
        <v>11</v>
      </c>
      <c r="AL2" s="2">
        <v>10</v>
      </c>
      <c r="AM2" s="2" t="e">
        <f t="shared" ref="AM2" si="0">SUM(#REF!)</f>
        <v>#REF!</v>
      </c>
      <c r="AN2" s="2">
        <v>0</v>
      </c>
    </row>
    <row r="3" spans="1:40" ht="15.6" x14ac:dyDescent="0.3">
      <c r="A3" s="17">
        <v>4</v>
      </c>
      <c r="B3">
        <v>12</v>
      </c>
    </row>
    <row r="4" spans="1:40" ht="15.6" x14ac:dyDescent="0.3">
      <c r="A4" s="17">
        <v>3</v>
      </c>
      <c r="B4">
        <v>13</v>
      </c>
    </row>
    <row r="5" spans="1:40" ht="15.6" x14ac:dyDescent="0.3">
      <c r="A5" s="17">
        <v>1</v>
      </c>
      <c r="B5">
        <v>15</v>
      </c>
    </row>
    <row r="6" spans="1:40" ht="15.6" x14ac:dyDescent="0.3">
      <c r="A6" s="17">
        <v>1</v>
      </c>
      <c r="B6">
        <v>15</v>
      </c>
    </row>
    <row r="7" spans="1:40" ht="15.6" x14ac:dyDescent="0.3">
      <c r="A7" s="17">
        <v>1</v>
      </c>
      <c r="B7">
        <v>15</v>
      </c>
    </row>
    <row r="8" spans="1:40" ht="15.6" x14ac:dyDescent="0.3">
      <c r="A8" s="17">
        <v>1</v>
      </c>
      <c r="B8">
        <v>15</v>
      </c>
    </row>
    <row r="9" spans="1:40" ht="15.6" x14ac:dyDescent="0.3">
      <c r="A9" s="17">
        <v>0</v>
      </c>
      <c r="B9">
        <v>16</v>
      </c>
    </row>
    <row r="10" spans="1:40" ht="15.6" x14ac:dyDescent="0.3">
      <c r="A10" s="17">
        <v>1</v>
      </c>
      <c r="B10">
        <v>15</v>
      </c>
    </row>
    <row r="11" spans="1:40" ht="15.6" x14ac:dyDescent="0.3">
      <c r="A11" s="17">
        <v>1</v>
      </c>
      <c r="B11">
        <v>15</v>
      </c>
    </row>
    <row r="12" spans="1:40" ht="15.6" x14ac:dyDescent="0.3">
      <c r="A12" s="17">
        <v>2</v>
      </c>
      <c r="B12">
        <v>14</v>
      </c>
    </row>
    <row r="13" spans="1:40" ht="15.6" x14ac:dyDescent="0.3">
      <c r="A13" s="17">
        <v>1</v>
      </c>
      <c r="B13">
        <v>15</v>
      </c>
    </row>
    <row r="14" spans="1:40" ht="15.6" x14ac:dyDescent="0.3">
      <c r="A14" s="17">
        <v>1</v>
      </c>
      <c r="B14">
        <v>15</v>
      </c>
    </row>
    <row r="15" spans="1:40" ht="15.6" x14ac:dyDescent="0.3">
      <c r="A15" s="17">
        <v>0</v>
      </c>
      <c r="B15">
        <v>16</v>
      </c>
    </row>
    <row r="16" spans="1:40" ht="15.6" x14ac:dyDescent="0.3">
      <c r="A16" s="17">
        <v>2</v>
      </c>
      <c r="B16">
        <v>14</v>
      </c>
    </row>
    <row r="17" spans="1:2" ht="15.6" x14ac:dyDescent="0.3">
      <c r="A17" s="17">
        <v>1</v>
      </c>
      <c r="B17">
        <v>15</v>
      </c>
    </row>
    <row r="18" spans="1:2" ht="15.6" x14ac:dyDescent="0.3">
      <c r="A18" s="17">
        <v>1</v>
      </c>
      <c r="B18">
        <v>15</v>
      </c>
    </row>
    <row r="19" spans="1:2" ht="15.6" x14ac:dyDescent="0.3">
      <c r="A19" s="17">
        <v>1</v>
      </c>
      <c r="B19">
        <v>15</v>
      </c>
    </row>
    <row r="20" spans="1:2" ht="15.6" x14ac:dyDescent="0.3">
      <c r="A20" s="17">
        <v>0</v>
      </c>
      <c r="B20">
        <v>16</v>
      </c>
    </row>
    <row r="21" spans="1:2" ht="15.6" x14ac:dyDescent="0.3">
      <c r="A21" s="17">
        <v>0</v>
      </c>
      <c r="B21">
        <v>16</v>
      </c>
    </row>
    <row r="22" spans="1:2" ht="15.6" x14ac:dyDescent="0.3">
      <c r="A22" s="17">
        <v>9</v>
      </c>
      <c r="B22">
        <v>7</v>
      </c>
    </row>
    <row r="23" spans="1:2" ht="15.6" x14ac:dyDescent="0.3">
      <c r="A23" s="17">
        <v>0</v>
      </c>
      <c r="B23">
        <v>16</v>
      </c>
    </row>
    <row r="24" spans="1:2" ht="15.6" x14ac:dyDescent="0.3">
      <c r="A24" s="17">
        <v>6</v>
      </c>
      <c r="B24">
        <v>10</v>
      </c>
    </row>
    <row r="25" spans="1:2" ht="15.6" x14ac:dyDescent="0.3">
      <c r="A25" s="17">
        <v>7</v>
      </c>
      <c r="B25">
        <v>9</v>
      </c>
    </row>
    <row r="26" spans="1:2" ht="15.6" x14ac:dyDescent="0.3">
      <c r="A26" s="17">
        <v>22</v>
      </c>
      <c r="B26">
        <v>1</v>
      </c>
    </row>
    <row r="27" spans="1:2" ht="15.6" x14ac:dyDescent="0.3">
      <c r="A27" s="17">
        <v>19</v>
      </c>
      <c r="B27">
        <v>4</v>
      </c>
    </row>
    <row r="28" spans="1:2" ht="15.6" x14ac:dyDescent="0.3">
      <c r="A28" s="17">
        <v>17</v>
      </c>
      <c r="B28">
        <v>5</v>
      </c>
    </row>
    <row r="29" spans="1:2" ht="15.6" x14ac:dyDescent="0.3">
      <c r="A29" s="17">
        <v>20</v>
      </c>
      <c r="B29">
        <v>3</v>
      </c>
    </row>
    <row r="30" spans="1:2" ht="15.6" x14ac:dyDescent="0.3">
      <c r="A30" s="17">
        <v>21</v>
      </c>
      <c r="B30">
        <v>2</v>
      </c>
    </row>
    <row r="31" spans="1:2" ht="15.6" x14ac:dyDescent="0.3">
      <c r="A31" s="17">
        <v>10</v>
      </c>
      <c r="B31">
        <v>6</v>
      </c>
    </row>
    <row r="32" spans="1:2" ht="15.6" x14ac:dyDescent="0.3">
      <c r="A32" s="17">
        <v>21</v>
      </c>
      <c r="B32">
        <v>2</v>
      </c>
    </row>
    <row r="33" spans="1:2" ht="15.6" x14ac:dyDescent="0.3">
      <c r="A33" s="17">
        <v>7</v>
      </c>
      <c r="B33">
        <v>9</v>
      </c>
    </row>
    <row r="34" spans="1:2" ht="15.6" x14ac:dyDescent="0.3">
      <c r="A34" s="17">
        <v>8</v>
      </c>
      <c r="B34">
        <v>8</v>
      </c>
    </row>
    <row r="35" spans="1:2" ht="15.6" x14ac:dyDescent="0.3">
      <c r="A35" s="17">
        <v>5</v>
      </c>
      <c r="B35">
        <v>11</v>
      </c>
    </row>
    <row r="36" spans="1:2" ht="15.6" x14ac:dyDescent="0.3">
      <c r="A36" s="17">
        <v>9</v>
      </c>
      <c r="B36">
        <v>7</v>
      </c>
    </row>
    <row r="37" spans="1:2" ht="15.6" x14ac:dyDescent="0.3">
      <c r="A37" s="17">
        <v>0</v>
      </c>
      <c r="B3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sharath</dc:creator>
  <cp:lastModifiedBy>sharath</cp:lastModifiedBy>
  <dcterms:created xsi:type="dcterms:W3CDTF">2022-03-08T22:55:15Z</dcterms:created>
  <dcterms:modified xsi:type="dcterms:W3CDTF">2022-04-01T22:54:02Z</dcterms:modified>
</cp:coreProperties>
</file>