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MS in IS\Second Semester\Cognitive Computing\"/>
    </mc:Choice>
  </mc:AlternateContent>
  <bookViews>
    <workbookView xWindow="0" yWindow="0" windowWidth="19200" windowHeight="695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  <c r="J2" i="1" l="1"/>
  <c r="I2" i="1"/>
  <c r="S2" i="1"/>
  <c r="T2" i="1" s="1"/>
  <c r="Q2" i="1"/>
  <c r="R2" i="1" s="1"/>
  <c r="K2" i="1" l="1"/>
  <c r="M2" i="1" l="1"/>
  <c r="L2" i="1"/>
  <c r="N2" i="1"/>
  <c r="P2" i="1" l="1"/>
  <c r="V2" i="1" s="1"/>
  <c r="O2" i="1"/>
  <c r="U2" i="1" s="1"/>
</calcChain>
</file>

<file path=xl/sharedStrings.xml><?xml version="1.0" encoding="utf-8"?>
<sst xmlns="http://schemas.openxmlformats.org/spreadsheetml/2006/main" count="23" uniqueCount="23">
  <si>
    <t>underlying price</t>
  </si>
  <si>
    <t>strike price</t>
  </si>
  <si>
    <t>volatility</t>
  </si>
  <si>
    <t>interest rate</t>
  </si>
  <si>
    <t>dividend yield</t>
  </si>
  <si>
    <t>time to expiration as % of year</t>
  </si>
  <si>
    <t>ln(S0/X)</t>
  </si>
  <si>
    <t>t(r-q+(sig^2/2))</t>
  </si>
  <si>
    <t>sig*sqrt(t)</t>
  </si>
  <si>
    <t>days to expire</t>
  </si>
  <si>
    <t>d1</t>
  </si>
  <si>
    <t>d2</t>
  </si>
  <si>
    <t>N(d1)</t>
  </si>
  <si>
    <t>N(-d1)</t>
  </si>
  <si>
    <t>N(d2)</t>
  </si>
  <si>
    <t>N(-d2)</t>
  </si>
  <si>
    <t xml:space="preserve">e-rt </t>
  </si>
  <si>
    <t>X e-rt</t>
  </si>
  <si>
    <t>e-qt</t>
  </si>
  <si>
    <t>S0 e-qt</t>
  </si>
  <si>
    <t>call price</t>
  </si>
  <si>
    <t>put option price</t>
  </si>
  <si>
    <t>JNJ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</si>
</sst>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444444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0" fontId="2" fillId="0" borderId="0" xfId="0" applyFont="1"/>
    <xf numFmtId="0" fontId="2" fillId="0" borderId="0" xfId="1" applyNumberFormat="1" applyFont="1"/>
    <xf numFmtId="10" fontId="0" fillId="0" borderId="0" xfId="0" applyNumberFormat="1"/>
    <xf numFmtId="15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"/>
  <sheetViews>
    <sheetView tabSelected="1" workbookViewId="0">
      <selection activeCell="G7" sqref="G7"/>
    </sheetView>
  </sheetViews>
  <sheetFormatPr defaultRowHeight="14.5" x14ac:dyDescent="0.35"/>
  <cols>
    <col min="1" max="1" width="13.90625" customWidth="1"/>
    <col min="2" max="2" width="10.1796875" customWidth="1"/>
    <col min="4" max="4" width="10.90625" customWidth="1"/>
    <col min="5" max="6" width="12" customWidth="1"/>
    <col min="7" max="7" width="26.1796875" customWidth="1"/>
    <col min="9" max="9" width="12.26953125" customWidth="1"/>
    <col min="22" max="22" width="13.36328125" customWidth="1"/>
  </cols>
  <sheetData>
    <row r="1" spans="1:22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9</v>
      </c>
      <c r="G1" s="1" t="s">
        <v>5</v>
      </c>
      <c r="H1" s="1" t="s">
        <v>6</v>
      </c>
      <c r="I1" s="2" t="s">
        <v>7</v>
      </c>
      <c r="J1" s="2" t="s">
        <v>8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 x14ac:dyDescent="0.35">
      <c r="A2">
        <v>36.07</v>
      </c>
      <c r="B2">
        <v>35</v>
      </c>
      <c r="C2" s="3">
        <v>0.48249999999999998</v>
      </c>
      <c r="D2" s="3">
        <v>0.01</v>
      </c>
      <c r="E2" s="3">
        <v>0</v>
      </c>
      <c r="F2">
        <v>26</v>
      </c>
      <c r="G2" s="3">
        <v>7.1199999999999999E-2</v>
      </c>
      <c r="H2">
        <f>LN(A2/B2)</f>
        <v>3.0113433426033849E-2</v>
      </c>
      <c r="I2">
        <f>(D2-E2+POWER(C2,2)/2)*G2</f>
        <v>8.9999025000000003E-3</v>
      </c>
      <c r="J2" s="3">
        <f>C2*SQRT(G2)</f>
        <v>0.1287470582188191</v>
      </c>
      <c r="K2">
        <f>(H2+I2)/J2</f>
        <v>0.30379984185391357</v>
      </c>
      <c r="L2">
        <f>K2-J2</f>
        <v>0.17505278363509447</v>
      </c>
      <c r="M2">
        <f>_xlfn.NORM.DIST(K2,0,1,TRUE)</f>
        <v>0.6193598063847503</v>
      </c>
      <c r="N2">
        <f>_xlfn.NORM.DIST(-K2,0,1,TRUE)</f>
        <v>0.3806401936152497</v>
      </c>
      <c r="O2">
        <f>_xlfn.NORM.DIST(L2,0,1,TRUE)</f>
        <v>0.56948092074694068</v>
      </c>
      <c r="P2">
        <f>_xlfn.NORM.DIST(-L2,0,1,TRUE)</f>
        <v>0.43051907925305927</v>
      </c>
      <c r="Q2">
        <f>EXP(-D2*G2)</f>
        <v>0.99928825341185334</v>
      </c>
      <c r="R2">
        <f>B2*Q2</f>
        <v>34.975088869414868</v>
      </c>
      <c r="S2">
        <f>EXP(-E2*G2)</f>
        <v>1</v>
      </c>
      <c r="T2">
        <f>A2*S2</f>
        <v>36.07</v>
      </c>
      <c r="U2">
        <f>T2*M2-R2*O2</f>
        <v>2.4226624037374904</v>
      </c>
      <c r="V2">
        <f>R2*P2-T2*N2</f>
        <v>1.3277512731523533</v>
      </c>
    </row>
    <row r="6" spans="1:22" x14ac:dyDescent="0.35">
      <c r="A6" s="4">
        <v>42937</v>
      </c>
      <c r="B6">
        <v>6.21</v>
      </c>
      <c r="C6">
        <v>-0.17</v>
      </c>
      <c r="D6">
        <v>6.15</v>
      </c>
      <c r="E6">
        <v>6.35</v>
      </c>
      <c r="F6">
        <v>41</v>
      </c>
      <c r="G6">
        <v>3195</v>
      </c>
      <c r="H6" t="s">
        <v>22</v>
      </c>
      <c r="I6">
        <v>120</v>
      </c>
      <c r="J6" s="4">
        <v>42937</v>
      </c>
      <c r="K6">
        <v>2.8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Sharmili</dc:creator>
  <cp:lastModifiedBy>Sharmili</cp:lastModifiedBy>
  <dcterms:created xsi:type="dcterms:W3CDTF">2017-02-20T10:27:51Z</dcterms:created>
  <dcterms:modified xsi:type="dcterms:W3CDTF">2017-03-17T03:50:16Z</dcterms:modified>
</cp:coreProperties>
</file>