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 analysis" sheetId="1" r:id="rId4"/>
    <sheet state="visible" name="project mgmt" sheetId="2" r:id="rId5"/>
  </sheets>
  <definedNames/>
  <calcPr/>
</workbook>
</file>

<file path=xl/sharedStrings.xml><?xml version="1.0" encoding="utf-8"?>
<sst xmlns="http://schemas.openxmlformats.org/spreadsheetml/2006/main" count="196" uniqueCount="73">
  <si>
    <t>First Name</t>
  </si>
  <si>
    <t>Last Name</t>
  </si>
  <si>
    <t>Department</t>
  </si>
  <si>
    <t>Salary</t>
  </si>
  <si>
    <t>Salary distribution</t>
  </si>
  <si>
    <t>Michael</t>
  </si>
  <si>
    <t>Johnson</t>
  </si>
  <si>
    <t>Sales</t>
  </si>
  <si>
    <t>Sophia</t>
  </si>
  <si>
    <t>Davis</t>
  </si>
  <si>
    <t>HR</t>
  </si>
  <si>
    <t>Total salary</t>
  </si>
  <si>
    <t>Liam</t>
  </si>
  <si>
    <t>Brown</t>
  </si>
  <si>
    <t>Engineering</t>
  </si>
  <si>
    <t>Olivia</t>
  </si>
  <si>
    <t>Wilson</t>
  </si>
  <si>
    <t>IT</t>
  </si>
  <si>
    <t>Marketing</t>
  </si>
  <si>
    <t>Linda</t>
  </si>
  <si>
    <t>Miller</t>
  </si>
  <si>
    <t>Emma</t>
  </si>
  <si>
    <t>Taylor</t>
  </si>
  <si>
    <t>William</t>
  </si>
  <si>
    <t>Jones</t>
  </si>
  <si>
    <t>Robert</t>
  </si>
  <si>
    <t>Williams</t>
  </si>
  <si>
    <t>Emily</t>
  </si>
  <si>
    <t>David</t>
  </si>
  <si>
    <t>Martinez</t>
  </si>
  <si>
    <t>Project</t>
  </si>
  <si>
    <t>Budget</t>
  </si>
  <si>
    <t>status</t>
  </si>
  <si>
    <t>Department Name</t>
  </si>
  <si>
    <t>Total Budget (2 years)</t>
  </si>
  <si>
    <t>Yearly Budget</t>
  </si>
  <si>
    <t>Website Overhaul</t>
  </si>
  <si>
    <t>upcoming</t>
  </si>
  <si>
    <t>SEO Optimization</t>
  </si>
  <si>
    <t>Social Media Strategy</t>
  </si>
  <si>
    <t>Human Resources</t>
  </si>
  <si>
    <t>Mobile App Development</t>
  </si>
  <si>
    <t>Product Launch</t>
  </si>
  <si>
    <t>Brand Repositioning</t>
  </si>
  <si>
    <t>completed</t>
  </si>
  <si>
    <t>Project cost</t>
  </si>
  <si>
    <t>Total</t>
  </si>
  <si>
    <t>CRM Integration</t>
  </si>
  <si>
    <t>Customer Support System</t>
  </si>
  <si>
    <t>Market Research</t>
  </si>
  <si>
    <t>New Marketing Campaign</t>
  </si>
  <si>
    <t>Total Expenditure</t>
  </si>
  <si>
    <t>Budget(one year)</t>
  </si>
  <si>
    <t>Balance</t>
  </si>
  <si>
    <t>Budget(two years)</t>
  </si>
  <si>
    <t>Budget balance - salary(2nd year)</t>
  </si>
  <si>
    <t>first_name</t>
  </si>
  <si>
    <t>last_name</t>
  </si>
  <si>
    <t>job_title</t>
  </si>
  <si>
    <t>Department_Name</t>
  </si>
  <si>
    <t>project_name</t>
  </si>
  <si>
    <t>project_start_date</t>
  </si>
  <si>
    <t>project_end_date</t>
  </si>
  <si>
    <t>HR Manager</t>
  </si>
  <si>
    <t>Sales Executive</t>
  </si>
  <si>
    <t>Product Manager</t>
  </si>
  <si>
    <t>IT Specialist</t>
  </si>
  <si>
    <t>Software Engineer</t>
  </si>
  <si>
    <t>Marketing Manager</t>
  </si>
  <si>
    <t>Data Scientist</t>
  </si>
  <si>
    <t>Operations Manager</t>
  </si>
  <si>
    <t>Business Analyst</t>
  </si>
  <si>
    <t>Finance Analyst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</si>
</sst>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6F8F9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theme="9"/>
      </left>
      <right style="thin">
        <color rgb="FF284E3F"/>
      </right>
      <top style="thin">
        <color theme="9"/>
      </top>
      <bottom style="thin">
        <color theme="9"/>
      </bottom>
    </border>
    <border>
      <left style="thin">
        <color rgb="FFB7E1CD"/>
      </left>
      <right style="thin">
        <color rgb="FF284E3F"/>
      </right>
      <top style="thin">
        <color rgb="FFB7E1CD"/>
      </top>
      <bottom style="thin">
        <color rgb="FFB7E1CD"/>
      </bottom>
    </border>
    <border>
      <left style="thin">
        <color rgb="FFB7E1CD"/>
      </left>
      <right style="thin">
        <color rgb="FF284E3F"/>
      </right>
      <top style="thin">
        <color rgb="FFB7E1CD"/>
      </top>
      <bottom style="thin">
        <color rgb="FF284E3F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164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1"/>
    </xf>
    <xf borderId="7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15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15" fillId="0" fontId="1" numFmtId="164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/>
    </xf>
    <xf borderId="5" fillId="0" fontId="1" numFmtId="3" xfId="0" applyAlignment="1" applyBorder="1" applyFont="1" applyNumberFormat="1">
      <alignment readingOrder="0"/>
    </xf>
    <xf borderId="5" fillId="0" fontId="1" numFmtId="0" xfId="0" applyBorder="1" applyFont="1"/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16" fillId="2" fontId="2" numFmtId="164" xfId="0" applyAlignment="1" applyBorder="1" applyFill="1" applyFont="1" applyNumberFormat="1">
      <alignment shrinkToFit="0" vertical="center" wrapText="0"/>
    </xf>
    <xf borderId="5" fillId="3" fontId="1" numFmtId="164" xfId="0" applyAlignment="1" applyBorder="1" applyFill="1" applyFont="1" applyNumberFormat="1">
      <alignment shrinkToFit="0" vertical="center" wrapText="0"/>
    </xf>
    <xf borderId="8" fillId="4" fontId="1" numFmtId="164" xfId="0" applyAlignment="1" applyBorder="1" applyFill="1" applyFont="1" applyNumberFormat="1">
      <alignment shrinkToFit="0" vertical="center" wrapText="0"/>
    </xf>
    <xf borderId="17" fillId="0" fontId="1" numFmtId="164" xfId="0" applyAlignment="1" applyBorder="1" applyFont="1" applyNumberFormat="1">
      <alignment shrinkToFit="0" vertical="center" wrapText="0"/>
    </xf>
    <xf borderId="18" fillId="0" fontId="1" numFmtId="164" xfId="0" applyAlignment="1" applyBorder="1" applyFont="1" applyNumberFormat="1">
      <alignment shrinkToFit="0" vertical="center" wrapText="0"/>
    </xf>
    <xf borderId="13" fillId="4" fontId="1" numFmtId="164" xfId="0" applyAlignment="1" applyBorder="1" applyFont="1" applyNumberFormat="1">
      <alignment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6" fillId="0" fontId="1" numFmtId="165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13" fillId="0" fontId="1" numFmtId="165" xfId="0" applyAlignment="1" applyBorder="1" applyFont="1" applyNumberFormat="1">
      <alignment readingOrder="0" shrinkToFit="0" vertical="center" wrapText="0"/>
    </xf>
    <xf borderId="14" fillId="0" fontId="1" numFmtId="165" xfId="0" applyAlignment="1" applyBorder="1" applyFont="1" applyNumberFormat="1">
      <alignment readingOrder="0" shrinkToFit="0" vertical="center" wrapText="0"/>
    </xf>
    <xf borderId="5" fillId="0" fontId="1" numFmtId="166" xfId="0" applyAlignment="1" applyBorder="1" applyFont="1" applyNumberFormat="1">
      <alignment readingOrder="0" shrinkToFit="0" vertical="center" wrapText="0"/>
    </xf>
    <xf borderId="6" fillId="0" fontId="1" numFmtId="166" xfId="0" applyAlignment="1" applyBorder="1" applyFont="1" applyNumberFormat="1">
      <alignment readingOrder="0" shrinkToFit="0" vertical="center" wrapText="0"/>
    </xf>
    <xf borderId="8" fillId="0" fontId="1" numFmtId="166" xfId="0" applyAlignment="1" applyBorder="1" applyFont="1" applyNumberFormat="1">
      <alignment readingOrder="0" shrinkToFit="0" vertical="center" wrapText="0"/>
    </xf>
    <xf borderId="9" fillId="0" fontId="1" numFmtId="166" xfId="0" applyAlignment="1" applyBorder="1" applyFont="1" applyNumberFormat="1">
      <alignment readingOrder="0" shrinkToFit="0" vertical="center" wrapText="0"/>
    </xf>
    <xf borderId="13" fillId="0" fontId="1" numFmtId="166" xfId="0" applyAlignment="1" applyBorder="1" applyFont="1" applyNumberFormat="1">
      <alignment readingOrder="0" shrinkToFit="0" vertical="center" wrapText="0"/>
    </xf>
    <xf borderId="14" fillId="0" fontId="1" numFmtId="166" xfId="0" applyAlignment="1" applyBorder="1" applyFont="1" applyNumberFormat="1">
      <alignment readingOrder="0" shrinkToFit="0" vertical="center" wrapText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0">
    <tableStyle count="3" pivot="0" name="financial analysis-style">
      <tableStyleElement dxfId="3" type="headerRow"/>
      <tableStyleElement dxfId="4" type="firstRowStripe"/>
      <tableStyleElement dxfId="5" type="secondRowStripe"/>
    </tableStyle>
    <tableStyle count="3" pivot="0" name="financial analysis-style 2">
      <tableStyleElement dxfId="3" type="headerRow"/>
      <tableStyleElement dxfId="4" type="firstRowStripe"/>
      <tableStyleElement dxfId="5" type="secondRowStripe"/>
    </tableStyle>
    <tableStyle count="3" pivot="0" name="financial analysis-style 3">
      <tableStyleElement dxfId="3" type="headerRow"/>
      <tableStyleElement dxfId="4" type="firstRowStripe"/>
      <tableStyleElement dxfId="5" type="secondRowStripe"/>
    </tableStyle>
    <tableStyle count="3" pivot="0" name="financial analysis-style 4">
      <tableStyleElement dxfId="3" type="headerRow"/>
      <tableStyleElement dxfId="4" type="firstRowStripe"/>
      <tableStyleElement dxfId="5" type="secondRowStripe"/>
    </tableStyle>
    <tableStyle count="3" pivot="0" name="financial analysis-style 5">
      <tableStyleElement dxfId="3" type="headerRow"/>
      <tableStyleElement dxfId="4" type="firstRowStripe"/>
      <tableStyleElement dxfId="5" type="secondRowStripe"/>
    </tableStyle>
    <tableStyle count="3" pivot="0" name="financial analysis-style 6">
      <tableStyleElement dxfId="3" type="headerRow"/>
      <tableStyleElement dxfId="4" type="firstRowStripe"/>
      <tableStyleElement dxfId="5" type="secondRowStripe"/>
    </tableStyle>
    <tableStyle count="3" pivot="0" name="financial analysis-style 7">
      <tableStyleElement dxfId="3" type="headerRow"/>
      <tableStyleElement dxfId="4" type="firstRowStripe"/>
      <tableStyleElement dxfId="5" type="secondRowStripe"/>
    </tableStyle>
    <tableStyle count="3" pivot="0" name="project mgmt-style">
      <tableStyleElement dxfId="3" type="headerRow"/>
      <tableStyleElement dxfId="4" type="firstRowStripe"/>
      <tableStyleElement dxfId="5" type="secondRowStripe"/>
    </tableStyle>
    <tableStyle count="3" pivot="0" name="project mgmt-style 2">
      <tableStyleElement dxfId="3" type="headerRow"/>
      <tableStyleElement dxfId="4" type="firstRowStripe"/>
      <tableStyleElement dxfId="5" type="secondRowStripe"/>
    </tableStyle>
    <tableStyle count="3" pivot="0" name="project mgmt-style 3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F15" displayName="Salary_Distribution" name="Salary_Distribution" id="1">
  <tableColumns count="5">
    <tableColumn name="First Name" id="1"/>
    <tableColumn name="Last Name" id="2"/>
    <tableColumn name="Department" id="3"/>
    <tableColumn name="Salary" id="4"/>
    <tableColumn name="Salary distribution" id="5"/>
  </tableColumns>
  <tableStyleInfo name="financial analysis-style" showColumnStripes="0" showFirstColumn="1" showLastColumn="1" showRowStripes="1"/>
</table>
</file>

<file path=xl/tables/table10.xml><?xml version="1.0" encoding="utf-8"?>
<table xmlns="http://schemas.openxmlformats.org/spreadsheetml/2006/main" ref="D24:G28" displayName="Table4" name="Table4" id="10">
  <tableColumns count="4">
    <tableColumn name="Department_Name" id="1"/>
    <tableColumn name="project_name" id="2"/>
    <tableColumn name="project_start_date" id="3"/>
    <tableColumn name="project_end_date" id="4"/>
  </tableColumns>
  <tableStyleInfo name="project mgmt-style 3" showColumnStripes="0" showFirstColumn="1" showLastColumn="1" showRowStripes="1"/>
</table>
</file>

<file path=xl/tables/table2.xml><?xml version="1.0" encoding="utf-8"?>
<table xmlns="http://schemas.openxmlformats.org/spreadsheetml/2006/main" ref="H7:I12" displayName="Total_salary_by_department" name="Total_salary_by_department" id="2">
  <tableColumns count="2">
    <tableColumn name="Department" id="1"/>
    <tableColumn name="Total salary" id="2"/>
  </tableColumns>
  <tableStyleInfo name="financial analysis-style 2" showColumnStripes="0" showFirstColumn="1" showLastColumn="1" showRowStripes="1"/>
</table>
</file>

<file path=xl/tables/table3.xml><?xml version="1.0" encoding="utf-8"?>
<table xmlns="http://schemas.openxmlformats.org/spreadsheetml/2006/main" ref="H17:K32" displayName="Project_cost" name="Project_cost" id="3">
  <tableColumns count="4">
    <tableColumn name="Department" id="1"/>
    <tableColumn name="Project" id="2"/>
    <tableColumn name="Budget" id="3"/>
    <tableColumn name="status" id="4"/>
  </tableColumns>
  <tableStyleInfo name="financial analysis-style 3" showColumnStripes="0" showFirstColumn="1" showLastColumn="1" showRowStripes="1"/>
</table>
</file>

<file path=xl/tables/table4.xml><?xml version="1.0" encoding="utf-8"?>
<table xmlns="http://schemas.openxmlformats.org/spreadsheetml/2006/main" ref="B18:D23" displayName="Budget" name="Budget" id="4">
  <tableColumns count="3">
    <tableColumn name="Department Name" id="1"/>
    <tableColumn name="Total Budget (2 years)" id="2"/>
    <tableColumn name="Yearly Budget" id="3"/>
  </tableColumns>
  <tableStyleInfo name="financial analysis-style 4" showColumnStripes="0" showFirstColumn="1" showLastColumn="1" showRowStripes="1"/>
</table>
</file>

<file path=xl/tables/table5.xml><?xml version="1.0" encoding="utf-8"?>
<table xmlns="http://schemas.openxmlformats.org/spreadsheetml/2006/main" ref="A27:D32" displayName="Total_Expenditure" name="Total_Expenditure" id="5">
  <tableColumns count="4">
    <tableColumn name="Department" id="1"/>
    <tableColumn name="Project cost" id="2"/>
    <tableColumn name="Salary" id="3"/>
    <tableColumn name="Total" id="4"/>
  </tableColumns>
  <tableStyleInfo name="financial analysis-style 5" showColumnStripes="0" showFirstColumn="1" showLastColumn="1" showRowStripes="1"/>
</table>
</file>

<file path=xl/tables/table6.xml><?xml version="1.0" encoding="utf-8"?>
<table xmlns="http://schemas.openxmlformats.org/spreadsheetml/2006/main" ref="B35:E40" displayName="Expenditure_vs_Budget" name="Expenditure_vs_Budget" id="6">
  <tableColumns count="4">
    <tableColumn name="Department" id="1"/>
    <tableColumn name="Total Expenditure" id="2"/>
    <tableColumn name="Budget(one year)" id="3"/>
    <tableColumn name="Balance" id="4"/>
  </tableColumns>
  <tableStyleInfo name="financial analysis-style 6" showColumnStripes="0" showFirstColumn="1" showLastColumn="1" showRowStripes="1"/>
</table>
</file>

<file path=xl/tables/table7.xml><?xml version="1.0" encoding="utf-8"?>
<table xmlns="http://schemas.openxmlformats.org/spreadsheetml/2006/main" ref="G35:K40" displayName="Overall_Budget_vs_Expenditure" name="Overall_Budget_vs_Expenditure" id="7">
  <tableColumns count="5">
    <tableColumn name="Department" id="1"/>
    <tableColumn name="Total Expenditure" id="2"/>
    <tableColumn name="Budget(two years)" id="3"/>
    <tableColumn name="Balance" id="4"/>
    <tableColumn name="Budget balance - salary(2nd year)" id="5"/>
  </tableColumns>
  <tableStyleInfo name="financial analysis-style 7" showColumnStripes="0" showFirstColumn="1" showLastColumn="1" showRowStripes="1"/>
</table>
</file>

<file path=xl/tables/table8.xml><?xml version="1.0" encoding="utf-8"?>
<table xmlns="http://schemas.openxmlformats.org/spreadsheetml/2006/main" ref="C2:J12" displayName="Table1" name="Table1" id="8">
  <tableColumns count="8">
    <tableColumn name="first_name" id="1"/>
    <tableColumn name="last_name" id="2"/>
    <tableColumn name="job_title" id="3"/>
    <tableColumn name="Department_Name" id="4"/>
    <tableColumn name="project_name" id="5"/>
    <tableColumn name="status" id="6"/>
    <tableColumn name="project_start_date" id="7"/>
    <tableColumn name="project_end_date" id="8"/>
  </tableColumns>
  <tableStyleInfo name="project mgmt-style" showColumnStripes="0" showFirstColumn="1" showLastColumn="1" showRowStripes="1"/>
</table>
</file>

<file path=xl/tables/table9.xml><?xml version="1.0" encoding="utf-8"?>
<table xmlns="http://schemas.openxmlformats.org/spreadsheetml/2006/main" ref="D15:F21" displayName="Upcoming_projects" name="Upcoming_projects" id="9">
  <tableColumns count="3">
    <tableColumn name="project_name" id="1"/>
    <tableColumn name="project_start_date" id="2"/>
    <tableColumn name="project_end_date" id="3"/>
  </tableColumns>
  <tableStyleInfo name="project mgm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8.25"/>
    <col customWidth="1" min="3" max="3" width="18.63"/>
    <col customWidth="1" min="4" max="4" width="14.25"/>
    <col customWidth="1" min="6" max="6" width="18.88"/>
    <col customWidth="1" min="8" max="8" width="14.25"/>
    <col customWidth="1" min="9" max="9" width="17.63"/>
    <col customWidth="1" min="10" max="10" width="14.0"/>
    <col customWidth="1" min="11" max="11" width="16.38"/>
  </cols>
  <sheetData>
    <row r="1">
      <c r="A1" s="1"/>
    </row>
    <row r="4">
      <c r="A4" s="2"/>
      <c r="B4" s="3"/>
      <c r="C4" s="3"/>
      <c r="D4" s="3"/>
      <c r="E4" s="4"/>
      <c r="F4" s="3"/>
    </row>
    <row r="5">
      <c r="A5" s="2"/>
      <c r="B5" s="5" t="s">
        <v>0</v>
      </c>
      <c r="C5" s="6" t="s">
        <v>1</v>
      </c>
      <c r="D5" s="6" t="s">
        <v>2</v>
      </c>
      <c r="E5" s="6" t="s">
        <v>3</v>
      </c>
      <c r="F5" s="7" t="s">
        <v>4</v>
      </c>
    </row>
    <row r="6">
      <c r="A6" s="8"/>
      <c r="B6" s="9" t="s">
        <v>5</v>
      </c>
      <c r="C6" s="10" t="s">
        <v>6</v>
      </c>
      <c r="D6" s="10" t="s">
        <v>7</v>
      </c>
      <c r="E6" s="11">
        <v>95000.0</v>
      </c>
      <c r="F6" s="12">
        <v>11.93</v>
      </c>
    </row>
    <row r="7">
      <c r="A7" s="8"/>
      <c r="B7" s="13" t="s">
        <v>8</v>
      </c>
      <c r="C7" s="14" t="s">
        <v>9</v>
      </c>
      <c r="D7" s="14" t="s">
        <v>10</v>
      </c>
      <c r="E7" s="15">
        <v>90000.0</v>
      </c>
      <c r="F7" s="16">
        <v>11.31</v>
      </c>
      <c r="H7" s="5" t="s">
        <v>2</v>
      </c>
      <c r="I7" s="7" t="s">
        <v>11</v>
      </c>
    </row>
    <row r="8">
      <c r="A8" s="8"/>
      <c r="B8" s="9" t="s">
        <v>12</v>
      </c>
      <c r="C8" s="10" t="s">
        <v>13</v>
      </c>
      <c r="D8" s="10" t="s">
        <v>14</v>
      </c>
      <c r="E8" s="11">
        <v>85000.0</v>
      </c>
      <c r="F8" s="12">
        <v>10.68</v>
      </c>
      <c r="H8" s="9" t="s">
        <v>14</v>
      </c>
      <c r="I8" s="17">
        <f>sum(E6,E11)</f>
        <v>173000</v>
      </c>
    </row>
    <row r="9">
      <c r="A9" s="8"/>
      <c r="B9" s="13" t="s">
        <v>15</v>
      </c>
      <c r="C9" s="14" t="s">
        <v>16</v>
      </c>
      <c r="D9" s="14" t="s">
        <v>17</v>
      </c>
      <c r="E9" s="15">
        <v>83000.0</v>
      </c>
      <c r="F9" s="16">
        <v>10.43</v>
      </c>
      <c r="H9" s="13" t="s">
        <v>18</v>
      </c>
      <c r="I9" s="18">
        <f>sum(E7,E11)</f>
        <v>168000</v>
      </c>
    </row>
    <row r="10">
      <c r="A10" s="8"/>
      <c r="B10" s="9" t="s">
        <v>19</v>
      </c>
      <c r="C10" s="10" t="s">
        <v>20</v>
      </c>
      <c r="D10" s="10" t="s">
        <v>18</v>
      </c>
      <c r="E10" s="11">
        <v>80000.0</v>
      </c>
      <c r="F10" s="12">
        <v>10.05</v>
      </c>
      <c r="H10" s="9" t="s">
        <v>7</v>
      </c>
      <c r="I10" s="17">
        <f>sum(E8,E10)</f>
        <v>165000</v>
      </c>
    </row>
    <row r="11">
      <c r="A11" s="8"/>
      <c r="B11" s="13" t="s">
        <v>21</v>
      </c>
      <c r="C11" s="14" t="s">
        <v>22</v>
      </c>
      <c r="D11" s="14" t="s">
        <v>18</v>
      </c>
      <c r="E11" s="15">
        <v>78000.0</v>
      </c>
      <c r="F11" s="16">
        <v>9.8</v>
      </c>
      <c r="H11" s="13" t="s">
        <v>10</v>
      </c>
      <c r="I11" s="18">
        <f>SUM(E9,E13)</f>
        <v>155000</v>
      </c>
    </row>
    <row r="12">
      <c r="A12" s="8"/>
      <c r="B12" s="9" t="s">
        <v>23</v>
      </c>
      <c r="C12" s="10" t="s">
        <v>24</v>
      </c>
      <c r="D12" s="10" t="s">
        <v>14</v>
      </c>
      <c r="E12" s="11">
        <v>75000.0</v>
      </c>
      <c r="F12" s="12">
        <v>9.42</v>
      </c>
      <c r="H12" s="19" t="s">
        <v>17</v>
      </c>
      <c r="I12" s="20">
        <f>SUM(E14,E15)</f>
        <v>138000</v>
      </c>
    </row>
    <row r="13">
      <c r="A13" s="8"/>
      <c r="B13" s="13" t="s">
        <v>25</v>
      </c>
      <c r="C13" s="14" t="s">
        <v>26</v>
      </c>
      <c r="D13" s="14" t="s">
        <v>7</v>
      </c>
      <c r="E13" s="15">
        <v>72000.0</v>
      </c>
      <c r="F13" s="16">
        <v>9.05</v>
      </c>
    </row>
    <row r="14">
      <c r="A14" s="8"/>
      <c r="B14" s="9" t="s">
        <v>27</v>
      </c>
      <c r="C14" s="10" t="s">
        <v>13</v>
      </c>
      <c r="D14" s="10" t="s">
        <v>10</v>
      </c>
      <c r="E14" s="11">
        <v>70000.0</v>
      </c>
      <c r="F14" s="12">
        <v>8.79</v>
      </c>
    </row>
    <row r="15">
      <c r="A15" s="8"/>
      <c r="B15" s="21" t="s">
        <v>28</v>
      </c>
      <c r="C15" s="22" t="s">
        <v>29</v>
      </c>
      <c r="D15" s="22" t="s">
        <v>17</v>
      </c>
      <c r="E15" s="23">
        <v>68000.0</v>
      </c>
      <c r="F15" s="24">
        <v>8.54</v>
      </c>
    </row>
    <row r="17">
      <c r="H17" s="5" t="s">
        <v>2</v>
      </c>
      <c r="I17" s="6" t="s">
        <v>30</v>
      </c>
      <c r="J17" s="6" t="s">
        <v>31</v>
      </c>
      <c r="K17" s="7" t="s">
        <v>32</v>
      </c>
    </row>
    <row r="18">
      <c r="A18" s="8"/>
      <c r="B18" s="5" t="s">
        <v>33</v>
      </c>
      <c r="C18" s="25" t="s">
        <v>34</v>
      </c>
      <c r="D18" s="26" t="s">
        <v>35</v>
      </c>
      <c r="H18" s="9" t="s">
        <v>14</v>
      </c>
      <c r="I18" s="10" t="s">
        <v>36</v>
      </c>
      <c r="J18" s="11">
        <v>60000.0</v>
      </c>
      <c r="K18" s="12" t="s">
        <v>37</v>
      </c>
    </row>
    <row r="19">
      <c r="A19" s="8"/>
      <c r="B19" s="9" t="s">
        <v>14</v>
      </c>
      <c r="C19" s="27">
        <v>1200000.0</v>
      </c>
      <c r="D19" s="17">
        <f t="shared" ref="D19:D23" si="1">DIVIDE(C19,2)</f>
        <v>600000</v>
      </c>
      <c r="H19" s="28"/>
      <c r="I19" s="14" t="s">
        <v>38</v>
      </c>
      <c r="J19" s="15">
        <v>50000.0</v>
      </c>
      <c r="K19" s="16" t="s">
        <v>37</v>
      </c>
    </row>
    <row r="20">
      <c r="A20" s="8"/>
      <c r="B20" s="13" t="s">
        <v>18</v>
      </c>
      <c r="C20" s="15">
        <v>800000.0</v>
      </c>
      <c r="D20" s="18">
        <f t="shared" si="1"/>
        <v>400000</v>
      </c>
      <c r="H20" s="29"/>
      <c r="I20" s="30"/>
      <c r="J20" s="31">
        <v>110000.0</v>
      </c>
      <c r="K20" s="32"/>
    </row>
    <row r="21">
      <c r="A21" s="8"/>
      <c r="B21" s="9" t="s">
        <v>7</v>
      </c>
      <c r="C21" s="11">
        <v>600000.0</v>
      </c>
      <c r="D21" s="17">
        <f t="shared" si="1"/>
        <v>300000</v>
      </c>
      <c r="H21" s="13" t="s">
        <v>18</v>
      </c>
      <c r="I21" s="14" t="s">
        <v>39</v>
      </c>
      <c r="J21" s="15">
        <v>45000.0</v>
      </c>
      <c r="K21" s="16" t="s">
        <v>37</v>
      </c>
    </row>
    <row r="22">
      <c r="A22" s="8"/>
      <c r="B22" s="13" t="s">
        <v>40</v>
      </c>
      <c r="C22" s="15">
        <v>400000.0</v>
      </c>
      <c r="D22" s="18">
        <f t="shared" si="1"/>
        <v>200000</v>
      </c>
      <c r="H22" s="29"/>
      <c r="I22" s="33" t="s">
        <v>41</v>
      </c>
      <c r="J22" s="11">
        <v>70000.0</v>
      </c>
      <c r="K22" s="12" t="s">
        <v>37</v>
      </c>
    </row>
    <row r="23">
      <c r="A23" s="8"/>
      <c r="B23" s="19" t="s">
        <v>17</v>
      </c>
      <c r="C23" s="34">
        <v>450000.0</v>
      </c>
      <c r="D23" s="20">
        <f t="shared" si="1"/>
        <v>225000</v>
      </c>
      <c r="H23" s="28"/>
      <c r="I23" s="35"/>
      <c r="J23" s="36">
        <v>115000.0</v>
      </c>
      <c r="K23" s="37"/>
    </row>
    <row r="24">
      <c r="H24" s="9" t="s">
        <v>7</v>
      </c>
      <c r="I24" s="10" t="s">
        <v>42</v>
      </c>
      <c r="J24" s="11">
        <v>80000.0</v>
      </c>
      <c r="K24" s="12" t="s">
        <v>37</v>
      </c>
    </row>
    <row r="25">
      <c r="H25" s="28"/>
      <c r="I25" s="14" t="s">
        <v>43</v>
      </c>
      <c r="J25" s="15">
        <v>70000.0</v>
      </c>
      <c r="K25" s="16" t="s">
        <v>44</v>
      </c>
    </row>
    <row r="26" ht="25.5" customHeight="1">
      <c r="A26" s="3"/>
      <c r="B26" s="3"/>
      <c r="C26" s="3"/>
      <c r="D26" s="3"/>
      <c r="H26" s="9"/>
      <c r="I26" s="10"/>
      <c r="J26" s="11">
        <f>SUM(J24:J25)</f>
        <v>150000</v>
      </c>
      <c r="K26" s="12"/>
    </row>
    <row r="27" ht="25.5" customHeight="1">
      <c r="A27" s="5" t="s">
        <v>2</v>
      </c>
      <c r="B27" s="6" t="s">
        <v>45</v>
      </c>
      <c r="C27" s="6" t="s">
        <v>3</v>
      </c>
      <c r="D27" s="7" t="s">
        <v>46</v>
      </c>
      <c r="H27" s="13" t="s">
        <v>10</v>
      </c>
      <c r="I27" s="14" t="s">
        <v>47</v>
      </c>
      <c r="J27" s="15">
        <v>50000.0</v>
      </c>
      <c r="K27" s="16" t="s">
        <v>44</v>
      </c>
    </row>
    <row r="28">
      <c r="A28" s="9" t="s">
        <v>7</v>
      </c>
      <c r="B28" s="11">
        <v>150000.0</v>
      </c>
      <c r="C28" s="31">
        <v>165000.0</v>
      </c>
      <c r="D28" s="17">
        <f t="shared" ref="D28:D32" si="2">SUM(B28:C28)</f>
        <v>315000</v>
      </c>
      <c r="H28" s="29"/>
      <c r="I28" s="33" t="s">
        <v>48</v>
      </c>
      <c r="J28" s="11">
        <v>55000.0</v>
      </c>
      <c r="K28" s="12" t="s">
        <v>44</v>
      </c>
    </row>
    <row r="29">
      <c r="A29" s="13" t="s">
        <v>14</v>
      </c>
      <c r="B29" s="15">
        <v>110000.0</v>
      </c>
      <c r="C29" s="36">
        <v>173000.0</v>
      </c>
      <c r="D29" s="18">
        <f t="shared" si="2"/>
        <v>283000</v>
      </c>
      <c r="H29" s="13"/>
      <c r="I29" s="14"/>
      <c r="J29" s="15">
        <f>SUM(J27:J28)</f>
        <v>105000</v>
      </c>
      <c r="K29" s="16"/>
    </row>
    <row r="30">
      <c r="A30" s="9" t="s">
        <v>18</v>
      </c>
      <c r="B30" s="11">
        <v>115000.0</v>
      </c>
      <c r="C30" s="31">
        <v>168000.0</v>
      </c>
      <c r="D30" s="17">
        <f t="shared" si="2"/>
        <v>283000</v>
      </c>
      <c r="H30" s="9" t="s">
        <v>17</v>
      </c>
      <c r="I30" s="10" t="s">
        <v>49</v>
      </c>
      <c r="J30" s="11">
        <v>30000.0</v>
      </c>
      <c r="K30" s="12" t="s">
        <v>44</v>
      </c>
    </row>
    <row r="31">
      <c r="A31" s="13" t="s">
        <v>40</v>
      </c>
      <c r="B31" s="15">
        <v>105000.0</v>
      </c>
      <c r="C31" s="36">
        <v>155000.0</v>
      </c>
      <c r="D31" s="18">
        <f t="shared" si="2"/>
        <v>260000</v>
      </c>
      <c r="H31" s="28"/>
      <c r="I31" s="38" t="s">
        <v>50</v>
      </c>
      <c r="J31" s="15">
        <v>60000.0</v>
      </c>
      <c r="K31" s="16" t="s">
        <v>37</v>
      </c>
    </row>
    <row r="32">
      <c r="A32" s="19" t="s">
        <v>17</v>
      </c>
      <c r="B32" s="34">
        <v>90000.0</v>
      </c>
      <c r="C32" s="39">
        <v>138000.0</v>
      </c>
      <c r="D32" s="20">
        <f t="shared" si="2"/>
        <v>228000</v>
      </c>
      <c r="H32" s="40"/>
      <c r="I32" s="41"/>
      <c r="J32" s="39">
        <v>90000.0</v>
      </c>
      <c r="K32" s="42"/>
    </row>
    <row r="33" ht="24.75" customHeight="1">
      <c r="D33" s="8"/>
      <c r="E33" s="43"/>
      <c r="F33" s="43"/>
      <c r="G33" s="44"/>
    </row>
    <row r="34">
      <c r="E34" s="45"/>
      <c r="F34" s="43"/>
      <c r="G34" s="44"/>
    </row>
    <row r="35">
      <c r="B35" s="5" t="s">
        <v>2</v>
      </c>
      <c r="C35" s="46" t="s">
        <v>51</v>
      </c>
      <c r="D35" s="47" t="s">
        <v>52</v>
      </c>
      <c r="E35" s="26" t="s">
        <v>53</v>
      </c>
      <c r="G35" s="5" t="s">
        <v>2</v>
      </c>
      <c r="H35" s="47" t="s">
        <v>51</v>
      </c>
      <c r="I35" s="46" t="s">
        <v>54</v>
      </c>
      <c r="J35" s="46" t="s">
        <v>53</v>
      </c>
      <c r="K35" s="48" t="s">
        <v>55</v>
      </c>
    </row>
    <row r="36">
      <c r="B36" s="9" t="s">
        <v>14</v>
      </c>
      <c r="C36" s="31">
        <v>283000.0</v>
      </c>
      <c r="D36" s="31">
        <v>600000.0</v>
      </c>
      <c r="E36" s="49">
        <f t="shared" ref="E36:E40" si="3">MINUS(D36,C36)</f>
        <v>317000</v>
      </c>
      <c r="G36" s="9" t="s">
        <v>14</v>
      </c>
      <c r="H36" s="31">
        <v>283000.0</v>
      </c>
      <c r="I36" s="11">
        <v>1200000.0</v>
      </c>
      <c r="J36" s="50">
        <f t="shared" ref="J36:J40" si="4">MINUS(I36,H36)</f>
        <v>917000</v>
      </c>
      <c r="K36" s="17">
        <f t="shared" ref="K36:K40" si="5">MINUS(J36,I8)</f>
        <v>744000</v>
      </c>
    </row>
    <row r="37">
      <c r="B37" s="13" t="s">
        <v>18</v>
      </c>
      <c r="C37" s="36">
        <v>283000.0</v>
      </c>
      <c r="D37" s="36">
        <v>400000.0</v>
      </c>
      <c r="E37" s="49">
        <f t="shared" si="3"/>
        <v>117000</v>
      </c>
      <c r="G37" s="13" t="s">
        <v>18</v>
      </c>
      <c r="H37" s="36">
        <v>283000.0</v>
      </c>
      <c r="I37" s="15">
        <v>800000.0</v>
      </c>
      <c r="J37" s="51">
        <f t="shared" si="4"/>
        <v>517000</v>
      </c>
      <c r="K37" s="18">
        <f t="shared" si="5"/>
        <v>349000</v>
      </c>
    </row>
    <row r="38">
      <c r="B38" s="9" t="s">
        <v>7</v>
      </c>
      <c r="C38" s="31">
        <v>315000.0</v>
      </c>
      <c r="D38" s="31">
        <v>300000.0</v>
      </c>
      <c r="E38" s="52">
        <f t="shared" si="3"/>
        <v>-15000</v>
      </c>
      <c r="G38" s="9" t="s">
        <v>7</v>
      </c>
      <c r="H38" s="31">
        <v>315000.0</v>
      </c>
      <c r="I38" s="11">
        <v>600000.0</v>
      </c>
      <c r="J38" s="51">
        <f t="shared" si="4"/>
        <v>285000</v>
      </c>
      <c r="K38" s="17">
        <f t="shared" si="5"/>
        <v>120000</v>
      </c>
    </row>
    <row r="39">
      <c r="B39" s="13" t="s">
        <v>40</v>
      </c>
      <c r="C39" s="36">
        <v>260000.0</v>
      </c>
      <c r="D39" s="36">
        <v>200000.0</v>
      </c>
      <c r="E39" s="52">
        <f t="shared" si="3"/>
        <v>-60000</v>
      </c>
      <c r="G39" s="13" t="s">
        <v>17</v>
      </c>
      <c r="H39" s="36">
        <v>228000.0</v>
      </c>
      <c r="I39" s="15">
        <v>450000.0</v>
      </c>
      <c r="J39" s="51">
        <f t="shared" si="4"/>
        <v>222000</v>
      </c>
      <c r="K39" s="18">
        <f t="shared" si="5"/>
        <v>67000</v>
      </c>
    </row>
    <row r="40">
      <c r="B40" s="19" t="s">
        <v>17</v>
      </c>
      <c r="C40" s="39">
        <v>228000.0</v>
      </c>
      <c r="D40" s="39">
        <v>225000.0</v>
      </c>
      <c r="E40" s="53">
        <f t="shared" si="3"/>
        <v>-3000</v>
      </c>
      <c r="G40" s="19" t="s">
        <v>40</v>
      </c>
      <c r="H40" s="39">
        <v>260000.0</v>
      </c>
      <c r="I40" s="34">
        <v>400000.0</v>
      </c>
      <c r="J40" s="54">
        <f t="shared" si="4"/>
        <v>140000</v>
      </c>
      <c r="K40" s="20">
        <f t="shared" si="5"/>
        <v>2000</v>
      </c>
    </row>
  </sheetData>
  <conditionalFormatting sqref="D6:D15">
    <cfRule type="cellIs" dxfId="0" priority="1" operator="equal">
      <formula>1</formula>
    </cfRule>
  </conditionalFormatting>
  <conditionalFormatting sqref="D6:D15">
    <cfRule type="cellIs" dxfId="0" priority="2" operator="equal">
      <formula>1</formula>
    </cfRule>
  </conditionalFormatting>
  <conditionalFormatting sqref="E36:E40 J36:J40">
    <cfRule type="cellIs" dxfId="1" priority="3" operator="lessThan">
      <formula>0</formula>
    </cfRule>
  </conditionalFormatting>
  <dataValidations>
    <dataValidation type="custom" allowBlank="1" showDropDown="1" sqref="E6:E15 C19:C23 J18:J32 B28:D32 C36:D40 H36:J40">
      <formula1>AND(ISNUMBER(B6),(NOT(OR(NOT(ISERROR(DATEVALUE(B6))), AND(ISNUMBER(B6), LEFT(CELL("format", B6))="D")))))</formula1>
    </dataValidation>
  </dataValidation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3" max="3" width="21.38"/>
    <col customWidth="1" min="4" max="4" width="21.25"/>
    <col customWidth="1" min="5" max="6" width="21.38"/>
    <col customWidth="1" min="7" max="7" width="20.63"/>
    <col customWidth="1" min="8" max="8" width="21.38"/>
    <col customWidth="1" min="9" max="9" width="19.5"/>
    <col customWidth="1" min="10" max="10" width="21.75"/>
    <col customWidth="1" min="12" max="12" width="22.13"/>
    <col customWidth="1" min="13" max="13" width="21.38"/>
  </cols>
  <sheetData>
    <row r="2">
      <c r="C2" s="5" t="s">
        <v>56</v>
      </c>
      <c r="D2" s="6" t="s">
        <v>57</v>
      </c>
      <c r="E2" s="6" t="s">
        <v>58</v>
      </c>
      <c r="F2" s="6" t="s">
        <v>59</v>
      </c>
      <c r="G2" s="6" t="s">
        <v>60</v>
      </c>
      <c r="H2" s="6" t="s">
        <v>32</v>
      </c>
      <c r="I2" s="6" t="s">
        <v>61</v>
      </c>
      <c r="J2" s="7" t="s">
        <v>62</v>
      </c>
    </row>
    <row r="3">
      <c r="C3" s="9" t="s">
        <v>27</v>
      </c>
      <c r="D3" s="10" t="s">
        <v>13</v>
      </c>
      <c r="E3" s="10" t="s">
        <v>63</v>
      </c>
      <c r="F3" s="10" t="s">
        <v>40</v>
      </c>
      <c r="G3" s="10" t="s">
        <v>47</v>
      </c>
      <c r="H3" s="10" t="s">
        <v>44</v>
      </c>
      <c r="I3" s="55">
        <v>44581.0</v>
      </c>
      <c r="J3" s="56">
        <v>44946.0</v>
      </c>
    </row>
    <row r="4">
      <c r="C4" s="13" t="s">
        <v>25</v>
      </c>
      <c r="D4" s="14" t="s">
        <v>26</v>
      </c>
      <c r="E4" s="14" t="s">
        <v>64</v>
      </c>
      <c r="F4" s="14" t="s">
        <v>7</v>
      </c>
      <c r="G4" s="14" t="s">
        <v>43</v>
      </c>
      <c r="H4" s="14" t="s">
        <v>44</v>
      </c>
      <c r="I4" s="57">
        <v>44652.0</v>
      </c>
      <c r="J4" s="58">
        <v>45017.0</v>
      </c>
    </row>
    <row r="5">
      <c r="C5" s="9" t="s">
        <v>8</v>
      </c>
      <c r="D5" s="10" t="s">
        <v>9</v>
      </c>
      <c r="E5" s="10" t="s">
        <v>65</v>
      </c>
      <c r="F5" s="10" t="s">
        <v>40</v>
      </c>
      <c r="G5" s="10" t="s">
        <v>48</v>
      </c>
      <c r="H5" s="10" t="s">
        <v>44</v>
      </c>
      <c r="I5" s="55">
        <v>44910.0</v>
      </c>
      <c r="J5" s="56">
        <v>44910.0</v>
      </c>
    </row>
    <row r="6">
      <c r="C6" s="13" t="s">
        <v>28</v>
      </c>
      <c r="D6" s="14" t="s">
        <v>29</v>
      </c>
      <c r="E6" s="14" t="s">
        <v>66</v>
      </c>
      <c r="F6" s="14" t="s">
        <v>17</v>
      </c>
      <c r="G6" s="14" t="s">
        <v>49</v>
      </c>
      <c r="H6" s="14" t="s">
        <v>44</v>
      </c>
      <c r="I6" s="57">
        <v>44645.0</v>
      </c>
      <c r="J6" s="58">
        <v>45010.0</v>
      </c>
    </row>
    <row r="7">
      <c r="C7" s="9" t="s">
        <v>12</v>
      </c>
      <c r="D7" s="10" t="s">
        <v>13</v>
      </c>
      <c r="E7" s="10" t="s">
        <v>67</v>
      </c>
      <c r="F7" s="10" t="s">
        <v>14</v>
      </c>
      <c r="G7" s="10" t="s">
        <v>36</v>
      </c>
      <c r="H7" s="10" t="s">
        <v>37</v>
      </c>
      <c r="I7" s="55">
        <v>45672.0</v>
      </c>
      <c r="J7" s="56">
        <v>45838.0</v>
      </c>
    </row>
    <row r="8">
      <c r="C8" s="13" t="s">
        <v>21</v>
      </c>
      <c r="D8" s="14" t="s">
        <v>22</v>
      </c>
      <c r="E8" s="14" t="s">
        <v>68</v>
      </c>
      <c r="F8" s="14" t="s">
        <v>18</v>
      </c>
      <c r="G8" s="14" t="s">
        <v>39</v>
      </c>
      <c r="H8" s="14" t="s">
        <v>37</v>
      </c>
      <c r="I8" s="57">
        <v>45708.0</v>
      </c>
      <c r="J8" s="58">
        <v>45910.0</v>
      </c>
    </row>
    <row r="9">
      <c r="C9" s="9" t="s">
        <v>5</v>
      </c>
      <c r="D9" s="10" t="s">
        <v>6</v>
      </c>
      <c r="E9" s="10" t="s">
        <v>69</v>
      </c>
      <c r="F9" s="10" t="s">
        <v>7</v>
      </c>
      <c r="G9" s="10" t="s">
        <v>42</v>
      </c>
      <c r="H9" s="10" t="s">
        <v>37</v>
      </c>
      <c r="I9" s="55">
        <v>45746.0</v>
      </c>
      <c r="J9" s="56">
        <v>46022.0</v>
      </c>
    </row>
    <row r="10">
      <c r="C10" s="13" t="s">
        <v>19</v>
      </c>
      <c r="D10" s="14" t="s">
        <v>20</v>
      </c>
      <c r="E10" s="14" t="s">
        <v>70</v>
      </c>
      <c r="F10" s="14" t="s">
        <v>18</v>
      </c>
      <c r="G10" s="14" t="s">
        <v>41</v>
      </c>
      <c r="H10" s="14" t="s">
        <v>37</v>
      </c>
      <c r="I10" s="57">
        <v>45818.0</v>
      </c>
      <c r="J10" s="58">
        <v>45884.0</v>
      </c>
    </row>
    <row r="11">
      <c r="C11" s="9" t="s">
        <v>23</v>
      </c>
      <c r="D11" s="10" t="s">
        <v>24</v>
      </c>
      <c r="E11" s="10" t="s">
        <v>71</v>
      </c>
      <c r="F11" s="10" t="s">
        <v>14</v>
      </c>
      <c r="G11" s="10" t="s">
        <v>38</v>
      </c>
      <c r="H11" s="10" t="s">
        <v>37</v>
      </c>
      <c r="I11" s="55">
        <v>45870.0</v>
      </c>
      <c r="J11" s="56">
        <v>45962.0</v>
      </c>
    </row>
    <row r="12">
      <c r="C12" s="21" t="s">
        <v>15</v>
      </c>
      <c r="D12" s="22" t="s">
        <v>16</v>
      </c>
      <c r="E12" s="22" t="s">
        <v>72</v>
      </c>
      <c r="F12" s="22" t="s">
        <v>17</v>
      </c>
      <c r="G12" s="22" t="s">
        <v>50</v>
      </c>
      <c r="H12" s="22" t="s">
        <v>37</v>
      </c>
      <c r="I12" s="59">
        <v>45910.0</v>
      </c>
      <c r="J12" s="60">
        <v>46001.0</v>
      </c>
    </row>
    <row r="15">
      <c r="D15" s="5" t="s">
        <v>60</v>
      </c>
      <c r="E15" s="6" t="s">
        <v>61</v>
      </c>
      <c r="F15" s="7" t="s">
        <v>62</v>
      </c>
    </row>
    <row r="16">
      <c r="D16" s="9" t="s">
        <v>36</v>
      </c>
      <c r="E16" s="61">
        <v>45672.0</v>
      </c>
      <c r="F16" s="62">
        <v>45838.0</v>
      </c>
    </row>
    <row r="17">
      <c r="D17" s="13" t="s">
        <v>39</v>
      </c>
      <c r="E17" s="63">
        <v>45708.0</v>
      </c>
      <c r="F17" s="64">
        <v>45910.0</v>
      </c>
    </row>
    <row r="18">
      <c r="D18" s="9" t="s">
        <v>42</v>
      </c>
      <c r="E18" s="61">
        <v>45746.0</v>
      </c>
      <c r="F18" s="62">
        <v>46022.0</v>
      </c>
    </row>
    <row r="19">
      <c r="D19" s="13" t="s">
        <v>50</v>
      </c>
      <c r="E19" s="63">
        <v>45910.0</v>
      </c>
      <c r="F19" s="64">
        <v>46001.0</v>
      </c>
    </row>
    <row r="20">
      <c r="D20" s="9" t="s">
        <v>41</v>
      </c>
      <c r="E20" s="61">
        <v>45818.0</v>
      </c>
      <c r="F20" s="62">
        <v>45884.0</v>
      </c>
    </row>
    <row r="21">
      <c r="D21" s="21" t="s">
        <v>38</v>
      </c>
      <c r="E21" s="65">
        <v>45870.0</v>
      </c>
      <c r="F21" s="66">
        <v>45962.0</v>
      </c>
    </row>
    <row r="23">
      <c r="C23" s="67"/>
      <c r="D23" s="67"/>
    </row>
    <row r="24">
      <c r="D24" s="5" t="s">
        <v>59</v>
      </c>
      <c r="E24" s="6" t="s">
        <v>60</v>
      </c>
      <c r="F24" s="6" t="s">
        <v>61</v>
      </c>
      <c r="G24" s="7" t="s">
        <v>62</v>
      </c>
    </row>
    <row r="25">
      <c r="D25" s="9" t="s">
        <v>40</v>
      </c>
      <c r="E25" s="10" t="s">
        <v>47</v>
      </c>
      <c r="F25" s="55">
        <v>44581.0</v>
      </c>
      <c r="G25" s="56">
        <v>44946.0</v>
      </c>
    </row>
    <row r="26">
      <c r="D26" s="13" t="s">
        <v>7</v>
      </c>
      <c r="E26" s="14" t="s">
        <v>43</v>
      </c>
      <c r="F26" s="57">
        <v>44652.0</v>
      </c>
      <c r="G26" s="58">
        <v>45017.0</v>
      </c>
    </row>
    <row r="27">
      <c r="D27" s="9" t="s">
        <v>40</v>
      </c>
      <c r="E27" s="10" t="s">
        <v>48</v>
      </c>
      <c r="F27" s="55">
        <v>44910.0</v>
      </c>
      <c r="G27" s="56">
        <v>44910.0</v>
      </c>
    </row>
    <row r="28">
      <c r="D28" s="21" t="s">
        <v>17</v>
      </c>
      <c r="E28" s="22" t="s">
        <v>49</v>
      </c>
      <c r="F28" s="59">
        <v>44645.0</v>
      </c>
      <c r="G28" s="60">
        <v>45010.0</v>
      </c>
    </row>
  </sheetData>
  <dataValidations>
    <dataValidation type="custom" allowBlank="1" showDropDown="1" sqref="I3:J12 E16:F21 F25:G28">
      <formula1>OR(NOT(ISERROR(DATEVALUE(E3))), AND(ISNUMBER(E3), LEFT(CELL("format", E3))="D"))</formula1>
    </dataValidation>
  </dataValidations>
  <drawing r:id="rId1"/>
  <tableParts count="3">
    <tablePart r:id="rId5"/>
    <tablePart r:id="rId6"/>
    <tablePart r:id="rId7"/>
  </tableParts>
</worksheet>
</file>