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showInkAnnotation="0" defaultThemeVersion="202300"/>
  <xr:revisionPtr revIDLastSave="0" documentId="13_ncr:1000001_{F12F8E29-C12F-BD4D-B99C-777763B6DC0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6" i="1" l="1"/>
  <c r="AH25" i="1"/>
  <c r="AH24" i="1"/>
  <c r="AH23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T4" i="1"/>
  <c r="N4" i="1"/>
  <c r="Z4" i="1"/>
  <c r="AF4" i="1"/>
  <c r="T5" i="1"/>
  <c r="N5" i="1"/>
  <c r="Z5" i="1"/>
  <c r="AF5" i="1"/>
  <c r="T6" i="1"/>
  <c r="N6" i="1"/>
  <c r="Z6" i="1"/>
  <c r="AF6" i="1"/>
  <c r="T7" i="1"/>
  <c r="N7" i="1"/>
  <c r="Z7" i="1"/>
  <c r="AF7" i="1"/>
  <c r="T8" i="1"/>
  <c r="N8" i="1"/>
  <c r="Z8" i="1"/>
  <c r="AF8" i="1"/>
  <c r="T9" i="1"/>
  <c r="N9" i="1"/>
  <c r="Z9" i="1"/>
  <c r="AF9" i="1"/>
  <c r="T10" i="1"/>
  <c r="N10" i="1"/>
  <c r="Z10" i="1"/>
  <c r="AF10" i="1"/>
  <c r="T11" i="1"/>
  <c r="N11" i="1"/>
  <c r="Z11" i="1"/>
  <c r="AF11" i="1"/>
  <c r="T12" i="1"/>
  <c r="N12" i="1"/>
  <c r="Z12" i="1"/>
  <c r="AF12" i="1"/>
  <c r="T13" i="1"/>
  <c r="N13" i="1"/>
  <c r="Z13" i="1"/>
  <c r="AF13" i="1"/>
  <c r="T14" i="1"/>
  <c r="N14" i="1"/>
  <c r="Z14" i="1"/>
  <c r="AF14" i="1"/>
  <c r="T15" i="1"/>
  <c r="N15" i="1"/>
  <c r="Z15" i="1"/>
  <c r="AF15" i="1"/>
  <c r="T16" i="1"/>
  <c r="N16" i="1"/>
  <c r="Z16" i="1"/>
  <c r="AF16" i="1"/>
  <c r="T17" i="1"/>
  <c r="N17" i="1"/>
  <c r="Z17" i="1"/>
  <c r="AF17" i="1"/>
  <c r="T18" i="1"/>
  <c r="N18" i="1"/>
  <c r="Z18" i="1"/>
  <c r="AF18" i="1"/>
  <c r="T19" i="1"/>
  <c r="N19" i="1"/>
  <c r="Z19" i="1"/>
  <c r="AF19" i="1"/>
  <c r="T20" i="1"/>
  <c r="N20" i="1"/>
  <c r="Z20" i="1"/>
  <c r="AF20" i="1"/>
  <c r="AF26" i="1"/>
  <c r="S4" i="1"/>
  <c r="M4" i="1"/>
  <c r="Y4" i="1"/>
  <c r="AE4" i="1"/>
  <c r="S5" i="1"/>
  <c r="M5" i="1"/>
  <c r="Y5" i="1"/>
  <c r="AE5" i="1"/>
  <c r="S6" i="1"/>
  <c r="M6" i="1"/>
  <c r="Y6" i="1"/>
  <c r="AE6" i="1"/>
  <c r="S7" i="1"/>
  <c r="M7" i="1"/>
  <c r="Y7" i="1"/>
  <c r="AE7" i="1"/>
  <c r="S8" i="1"/>
  <c r="M8" i="1"/>
  <c r="Y8" i="1"/>
  <c r="AE8" i="1"/>
  <c r="S9" i="1"/>
  <c r="M9" i="1"/>
  <c r="Y9" i="1"/>
  <c r="AE9" i="1"/>
  <c r="S10" i="1"/>
  <c r="M10" i="1"/>
  <c r="Y10" i="1"/>
  <c r="AE10" i="1"/>
  <c r="S11" i="1"/>
  <c r="M11" i="1"/>
  <c r="Y11" i="1"/>
  <c r="AE11" i="1"/>
  <c r="S12" i="1"/>
  <c r="M12" i="1"/>
  <c r="Y12" i="1"/>
  <c r="AE12" i="1"/>
  <c r="S13" i="1"/>
  <c r="M13" i="1"/>
  <c r="Y13" i="1"/>
  <c r="AE13" i="1"/>
  <c r="S14" i="1"/>
  <c r="M14" i="1"/>
  <c r="Y14" i="1"/>
  <c r="AE14" i="1"/>
  <c r="S15" i="1"/>
  <c r="M15" i="1"/>
  <c r="Y15" i="1"/>
  <c r="AE15" i="1"/>
  <c r="S16" i="1"/>
  <c r="M16" i="1"/>
  <c r="Y16" i="1"/>
  <c r="AE16" i="1"/>
  <c r="S17" i="1"/>
  <c r="M17" i="1"/>
  <c r="Y17" i="1"/>
  <c r="AE17" i="1"/>
  <c r="S18" i="1"/>
  <c r="M18" i="1"/>
  <c r="Y18" i="1"/>
  <c r="AE18" i="1"/>
  <c r="S19" i="1"/>
  <c r="M19" i="1"/>
  <c r="Y19" i="1"/>
  <c r="AE19" i="1"/>
  <c r="S20" i="1"/>
  <c r="M20" i="1"/>
  <c r="Y20" i="1"/>
  <c r="AE20" i="1"/>
  <c r="AE26" i="1"/>
  <c r="R4" i="1"/>
  <c r="L4" i="1"/>
  <c r="X4" i="1"/>
  <c r="AD4" i="1"/>
  <c r="R5" i="1"/>
  <c r="L5" i="1"/>
  <c r="X5" i="1"/>
  <c r="AD5" i="1"/>
  <c r="R6" i="1"/>
  <c r="L6" i="1"/>
  <c r="X6" i="1"/>
  <c r="AD6" i="1"/>
  <c r="R7" i="1"/>
  <c r="L7" i="1"/>
  <c r="X7" i="1"/>
  <c r="AD7" i="1"/>
  <c r="R8" i="1"/>
  <c r="L8" i="1"/>
  <c r="X8" i="1"/>
  <c r="AD8" i="1"/>
  <c r="R9" i="1"/>
  <c r="L9" i="1"/>
  <c r="X9" i="1"/>
  <c r="AD9" i="1"/>
  <c r="R10" i="1"/>
  <c r="L10" i="1"/>
  <c r="X10" i="1"/>
  <c r="AD10" i="1"/>
  <c r="R11" i="1"/>
  <c r="L11" i="1"/>
  <c r="X11" i="1"/>
  <c r="AD11" i="1"/>
  <c r="R12" i="1"/>
  <c r="L12" i="1"/>
  <c r="X12" i="1"/>
  <c r="AD12" i="1"/>
  <c r="R13" i="1"/>
  <c r="L13" i="1"/>
  <c r="X13" i="1"/>
  <c r="AD13" i="1"/>
  <c r="R14" i="1"/>
  <c r="L14" i="1"/>
  <c r="X14" i="1"/>
  <c r="AD14" i="1"/>
  <c r="R15" i="1"/>
  <c r="L15" i="1"/>
  <c r="X15" i="1"/>
  <c r="AD15" i="1"/>
  <c r="R16" i="1"/>
  <c r="L16" i="1"/>
  <c r="X16" i="1"/>
  <c r="AD16" i="1"/>
  <c r="R17" i="1"/>
  <c r="L17" i="1"/>
  <c r="X17" i="1"/>
  <c r="AD17" i="1"/>
  <c r="R18" i="1"/>
  <c r="L18" i="1"/>
  <c r="X18" i="1"/>
  <c r="AD18" i="1"/>
  <c r="R19" i="1"/>
  <c r="L19" i="1"/>
  <c r="X19" i="1"/>
  <c r="AD19" i="1"/>
  <c r="R20" i="1"/>
  <c r="L20" i="1"/>
  <c r="X20" i="1"/>
  <c r="AD20" i="1"/>
  <c r="AD26" i="1"/>
  <c r="Q4" i="1"/>
  <c r="K4" i="1"/>
  <c r="W4" i="1"/>
  <c r="AC4" i="1"/>
  <c r="Q5" i="1"/>
  <c r="K5" i="1"/>
  <c r="W5" i="1"/>
  <c r="AC5" i="1"/>
  <c r="Q6" i="1"/>
  <c r="K6" i="1"/>
  <c r="W6" i="1"/>
  <c r="AC6" i="1"/>
  <c r="Q7" i="1"/>
  <c r="K7" i="1"/>
  <c r="W7" i="1"/>
  <c r="AC7" i="1"/>
  <c r="Q8" i="1"/>
  <c r="K8" i="1"/>
  <c r="W8" i="1"/>
  <c r="AC8" i="1"/>
  <c r="Q9" i="1"/>
  <c r="K9" i="1"/>
  <c r="W9" i="1"/>
  <c r="AC9" i="1"/>
  <c r="Q10" i="1"/>
  <c r="K10" i="1"/>
  <c r="W10" i="1"/>
  <c r="AC10" i="1"/>
  <c r="Q11" i="1"/>
  <c r="K11" i="1"/>
  <c r="W11" i="1"/>
  <c r="AC11" i="1"/>
  <c r="Q12" i="1"/>
  <c r="K12" i="1"/>
  <c r="W12" i="1"/>
  <c r="AC12" i="1"/>
  <c r="Q13" i="1"/>
  <c r="K13" i="1"/>
  <c r="W13" i="1"/>
  <c r="AC13" i="1"/>
  <c r="Q14" i="1"/>
  <c r="K14" i="1"/>
  <c r="W14" i="1"/>
  <c r="AC14" i="1"/>
  <c r="Q15" i="1"/>
  <c r="K15" i="1"/>
  <c r="W15" i="1"/>
  <c r="AC15" i="1"/>
  <c r="Q16" i="1"/>
  <c r="K16" i="1"/>
  <c r="W16" i="1"/>
  <c r="AC16" i="1"/>
  <c r="Q17" i="1"/>
  <c r="K17" i="1"/>
  <c r="W17" i="1"/>
  <c r="AC17" i="1"/>
  <c r="Q18" i="1"/>
  <c r="K18" i="1"/>
  <c r="W18" i="1"/>
  <c r="AC18" i="1"/>
  <c r="Q19" i="1"/>
  <c r="K19" i="1"/>
  <c r="W19" i="1"/>
  <c r="AC19" i="1"/>
  <c r="Q20" i="1"/>
  <c r="K20" i="1"/>
  <c r="W20" i="1"/>
  <c r="AC20" i="1"/>
  <c r="AC26" i="1"/>
  <c r="AF25" i="1"/>
  <c r="AE25" i="1"/>
  <c r="AD25" i="1"/>
  <c r="AC25" i="1"/>
  <c r="AF24" i="1"/>
  <c r="AE24" i="1"/>
  <c r="AD24" i="1"/>
  <c r="AC24" i="1"/>
  <c r="AF23" i="1"/>
  <c r="AE23" i="1"/>
  <c r="AD23" i="1"/>
  <c r="AC23" i="1"/>
  <c r="P4" i="1"/>
  <c r="J4" i="1"/>
  <c r="V4" i="1"/>
  <c r="AB4" i="1"/>
  <c r="AC3" i="1"/>
  <c r="AD3" i="1"/>
  <c r="AE3" i="1"/>
  <c r="AF3" i="1"/>
  <c r="Z26" i="1"/>
  <c r="Y26" i="1"/>
  <c r="X26" i="1"/>
  <c r="W26" i="1"/>
  <c r="Z25" i="1"/>
  <c r="Y25" i="1"/>
  <c r="X25" i="1"/>
  <c r="W25" i="1"/>
  <c r="Z24" i="1"/>
  <c r="Y24" i="1"/>
  <c r="X24" i="1"/>
  <c r="W24" i="1"/>
  <c r="Z23" i="1"/>
  <c r="Y23" i="1"/>
  <c r="X23" i="1"/>
  <c r="W23" i="1"/>
  <c r="W3" i="1"/>
  <c r="X3" i="1"/>
  <c r="Y3" i="1"/>
  <c r="Z3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Q3" i="1"/>
  <c r="R3" i="1"/>
  <c r="S3" i="1"/>
  <c r="T3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K3" i="1"/>
  <c r="L3" i="1"/>
  <c r="M3" i="1"/>
  <c r="N3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E3" i="1"/>
  <c r="F3" i="1"/>
  <c r="G3" i="1"/>
  <c r="H3" i="1"/>
  <c r="P5" i="1"/>
  <c r="J5" i="1"/>
  <c r="V5" i="1"/>
  <c r="AB5" i="1"/>
  <c r="P6" i="1"/>
  <c r="J6" i="1"/>
  <c r="V6" i="1"/>
  <c r="AB6" i="1"/>
  <c r="P7" i="1"/>
  <c r="J7" i="1"/>
  <c r="V7" i="1"/>
  <c r="AB7" i="1"/>
  <c r="P8" i="1"/>
  <c r="J8" i="1"/>
  <c r="V8" i="1"/>
  <c r="AB8" i="1"/>
  <c r="P9" i="1"/>
  <c r="J9" i="1"/>
  <c r="V9" i="1"/>
  <c r="AB9" i="1"/>
  <c r="P10" i="1"/>
  <c r="J10" i="1"/>
  <c r="V10" i="1"/>
  <c r="AB10" i="1"/>
  <c r="P11" i="1"/>
  <c r="J11" i="1"/>
  <c r="V11" i="1"/>
  <c r="AB11" i="1"/>
  <c r="P12" i="1"/>
  <c r="J12" i="1"/>
  <c r="V12" i="1"/>
  <c r="AB12" i="1"/>
  <c r="P13" i="1"/>
  <c r="J13" i="1"/>
  <c r="V13" i="1"/>
  <c r="AB13" i="1"/>
  <c r="P14" i="1"/>
  <c r="J14" i="1"/>
  <c r="V14" i="1"/>
  <c r="AB14" i="1"/>
  <c r="P15" i="1"/>
  <c r="J15" i="1"/>
  <c r="V15" i="1"/>
  <c r="AB15" i="1"/>
  <c r="P16" i="1"/>
  <c r="J16" i="1"/>
  <c r="V16" i="1"/>
  <c r="AB16" i="1"/>
  <c r="P17" i="1"/>
  <c r="J17" i="1"/>
  <c r="V17" i="1"/>
  <c r="AB17" i="1"/>
  <c r="P18" i="1"/>
  <c r="J18" i="1"/>
  <c r="V18" i="1"/>
  <c r="AB18" i="1"/>
  <c r="P19" i="1"/>
  <c r="J19" i="1"/>
  <c r="V19" i="1"/>
  <c r="AB19" i="1"/>
  <c r="P20" i="1"/>
  <c r="J20" i="1"/>
  <c r="V20" i="1"/>
  <c r="AB20" i="1"/>
  <c r="AB26" i="1"/>
  <c r="AB25" i="1"/>
  <c r="AB24" i="1"/>
  <c r="AB23" i="1"/>
  <c r="V26" i="1"/>
  <c r="V25" i="1"/>
  <c r="V24" i="1"/>
  <c r="V23" i="1"/>
  <c r="J26" i="1"/>
  <c r="J25" i="1"/>
  <c r="J24" i="1"/>
  <c r="J23" i="1"/>
  <c r="D26" i="1"/>
  <c r="P26" i="1"/>
  <c r="C26" i="1"/>
  <c r="P25" i="1"/>
  <c r="P24" i="1"/>
  <c r="P23" i="1"/>
  <c r="D25" i="1"/>
  <c r="D24" i="1"/>
  <c r="D23" i="1"/>
  <c r="C25" i="1"/>
  <c r="C24" i="1"/>
  <c r="C23" i="1"/>
</calcChain>
</file>

<file path=xl/sharedStrings.xml><?xml version="1.0" encoding="utf-8"?>
<sst xmlns="http://schemas.openxmlformats.org/spreadsheetml/2006/main" count="48" uniqueCount="48">
  <si>
    <t xml:space="preserve">Employee Payroll </t>
  </si>
  <si>
    <t>First Name</t>
  </si>
  <si>
    <t xml:space="preserve">Last Name </t>
  </si>
  <si>
    <t>Ester</t>
  </si>
  <si>
    <t>Exposito</t>
  </si>
  <si>
    <t>Bri</t>
  </si>
  <si>
    <t xml:space="preserve">Springs </t>
  </si>
  <si>
    <t>Rachael</t>
  </si>
  <si>
    <t>Kirkin</t>
  </si>
  <si>
    <t>Lilly</t>
  </si>
  <si>
    <t>Reed</t>
  </si>
  <si>
    <t>May</t>
  </si>
  <si>
    <t>kasey</t>
  </si>
  <si>
    <t>Sandy</t>
  </si>
  <si>
    <t>Adams</t>
  </si>
  <si>
    <t>Joe</t>
  </si>
  <si>
    <t>Phills</t>
  </si>
  <si>
    <t>Kidd</t>
  </si>
  <si>
    <t>Randall</t>
  </si>
  <si>
    <t>Leah</t>
  </si>
  <si>
    <t>Norris</t>
  </si>
  <si>
    <t>Landon</t>
  </si>
  <si>
    <t>Brody</t>
  </si>
  <si>
    <t>Olivia</t>
  </si>
  <si>
    <t>Sanders</t>
  </si>
  <si>
    <t>Natalie</t>
  </si>
  <si>
    <t>Portman</t>
  </si>
  <si>
    <t>Dylan</t>
  </si>
  <si>
    <t>Hilson</t>
  </si>
  <si>
    <t>Tom</t>
  </si>
  <si>
    <t>Young</t>
  </si>
  <si>
    <t>Kim</t>
  </si>
  <si>
    <t>Lee</t>
  </si>
  <si>
    <t>Michelle</t>
  </si>
  <si>
    <t>Yeun</t>
  </si>
  <si>
    <t>Amber</t>
  </si>
  <si>
    <t>Smith</t>
  </si>
  <si>
    <t>Hourly Wage</t>
  </si>
  <si>
    <t>Pay</t>
  </si>
  <si>
    <t>Hours Worked</t>
  </si>
  <si>
    <t>Min</t>
  </si>
  <si>
    <t>Max</t>
  </si>
  <si>
    <t xml:space="preserve">Average </t>
  </si>
  <si>
    <t>Total</t>
  </si>
  <si>
    <t xml:space="preserve">Overtime Hours </t>
  </si>
  <si>
    <t xml:space="preserve">Overtime Bonus </t>
  </si>
  <si>
    <t>Total Pay</t>
  </si>
  <si>
    <t>September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</si>
</sst>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"/>
    <numFmt numFmtId="165" formatCode="[$$-409]#,##0.00_ ;[Red]\-[$$-409]#,##0.00\ "/>
    <numFmt numFmtId="166" formatCode="0.0"/>
    <numFmt numFmtId="167" formatCode="[$$-409]#,##0.0"/>
  </numFmts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5" fontId="0" fillId="0" borderId="0" xfId="0" applyNumberFormat="1"/>
    <xf numFmtId="0" fontId="0" fillId="2" borderId="0" xfId="0" applyFill="1"/>
    <xf numFmtId="16" fontId="0" fillId="2" borderId="0" xfId="0" applyNumberFormat="1" applyFill="1"/>
    <xf numFmtId="166" fontId="0" fillId="2" borderId="0" xfId="0" applyNumberFormat="1" applyFill="1"/>
    <xf numFmtId="0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166" fontId="0" fillId="5" borderId="0" xfId="0" applyNumberFormat="1" applyFill="1"/>
    <xf numFmtId="0" fontId="0" fillId="5" borderId="0" xfId="0" applyNumberFormat="1" applyFill="1"/>
    <xf numFmtId="164" fontId="0" fillId="4" borderId="0" xfId="0" applyNumberFormat="1" applyFill="1"/>
    <xf numFmtId="165" fontId="0" fillId="4" borderId="0" xfId="0" applyNumberFormat="1" applyFill="1"/>
    <xf numFmtId="0" fontId="0" fillId="6" borderId="0" xfId="0" applyFill="1"/>
    <xf numFmtId="16" fontId="0" fillId="6" borderId="0" xfId="0" applyNumberFormat="1" applyFill="1"/>
    <xf numFmtId="165" fontId="0" fillId="6" borderId="0" xfId="0" applyNumberFormat="1" applyFill="1"/>
    <xf numFmtId="167" fontId="0" fillId="6" borderId="0" xfId="0" applyNumberFormat="1" applyFill="1"/>
    <xf numFmtId="164" fontId="0" fillId="5" borderId="0" xfId="0" applyNumberFormat="1" applyFill="1"/>
    <xf numFmtId="165" fontId="0" fillId="5" borderId="0" xfId="0" applyNumberFormat="1" applyFill="1"/>
    <xf numFmtId="167" fontId="0" fillId="5" borderId="0" xfId="0" applyNumberFormat="1" applyFill="1"/>
    <xf numFmtId="0" fontId="0" fillId="7" borderId="0" xfId="0" applyFill="1"/>
    <xf numFmtId="16" fontId="0" fillId="7" borderId="0" xfId="0" applyNumberFormat="1" applyFill="1"/>
    <xf numFmtId="164" fontId="0" fillId="7" borderId="0" xfId="0" applyNumberFormat="1" applyFill="1"/>
    <xf numFmtId="167" fontId="0" fillId="7" borderId="0" xfId="0" applyNumberFormat="1" applyFill="1"/>
    <xf numFmtId="164" fontId="0" fillId="2" borderId="0" xfId="0" applyNumberFormat="1" applyFill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B8F5-0B78-A148-9588-F3107FBB573A}">
  <dimension ref="A1:AJ26"/>
  <sheetViews>
    <sheetView tabSelected="1" topLeftCell="AB1" zoomScaleNormal="60" zoomScaleSheetLayoutView="100" workbookViewId="0">
      <selection activeCell="AJ22" sqref="AJ22"/>
    </sheetView>
  </sheetViews>
  <sheetFormatPr defaultColWidth="8.609375" defaultRowHeight="15" x14ac:dyDescent="0.2"/>
  <cols>
    <col min="1" max="1" width="15.19921875" customWidth="1"/>
    <col min="2" max="2" width="13.1796875" customWidth="1"/>
    <col min="3" max="3" width="11.703125" customWidth="1"/>
    <col min="4" max="8" width="12.5078125" customWidth="1"/>
    <col min="9" max="9" width="2.6875" style="12" customWidth="1"/>
    <col min="10" max="14" width="13.71875" customWidth="1"/>
    <col min="15" max="15" width="3.2265625" style="12" customWidth="1"/>
    <col min="16" max="20" width="11.02734375" customWidth="1"/>
    <col min="21" max="21" width="2.95703125" style="12" customWidth="1"/>
    <col min="22" max="26" width="14.2578125" customWidth="1"/>
    <col min="27" max="27" width="3.49609375" style="12" customWidth="1"/>
    <col min="28" max="28" width="9.68359375" customWidth="1"/>
    <col min="29" max="31" width="10.4921875" customWidth="1"/>
    <col min="32" max="32" width="9.4140625" customWidth="1"/>
    <col min="33" max="33" width="2.82421875" style="12" customWidth="1"/>
    <col min="34" max="34" width="14.125" customWidth="1"/>
  </cols>
  <sheetData>
    <row r="1" spans="1:34" x14ac:dyDescent="0.2">
      <c r="A1" t="s">
        <v>0</v>
      </c>
    </row>
    <row r="2" spans="1:34" x14ac:dyDescent="0.2">
      <c r="D2" s="2" t="s">
        <v>39</v>
      </c>
      <c r="E2" s="2"/>
      <c r="F2" s="2"/>
      <c r="G2" s="2"/>
      <c r="H2" s="2"/>
      <c r="J2" s="6" t="s">
        <v>44</v>
      </c>
      <c r="K2" s="6"/>
      <c r="L2" s="6"/>
      <c r="M2" s="6"/>
      <c r="N2" s="6"/>
      <c r="P2" s="10" t="s">
        <v>38</v>
      </c>
      <c r="Q2" s="10"/>
      <c r="R2" s="10"/>
      <c r="S2" s="10"/>
      <c r="T2" s="10"/>
      <c r="V2" s="18" t="s">
        <v>45</v>
      </c>
      <c r="W2" s="18"/>
      <c r="X2" s="18"/>
      <c r="Y2" s="18"/>
      <c r="Z2" s="18"/>
      <c r="AB2" s="25" t="s">
        <v>46</v>
      </c>
      <c r="AC2" s="25"/>
      <c r="AD2" s="25"/>
      <c r="AE2" s="25"/>
      <c r="AF2" s="25"/>
      <c r="AH2" s="2" t="s">
        <v>47</v>
      </c>
    </row>
    <row r="3" spans="1:34" x14ac:dyDescent="0.2">
      <c r="A3" t="s">
        <v>1</v>
      </c>
      <c r="B3" t="s">
        <v>2</v>
      </c>
      <c r="C3" t="s">
        <v>37</v>
      </c>
      <c r="D3" s="3">
        <v>45901</v>
      </c>
      <c r="E3" s="3">
        <f>D3+7</f>
        <v>45908</v>
      </c>
      <c r="F3" s="3">
        <f t="shared" ref="F3:H3" si="0">E3+7</f>
        <v>45915</v>
      </c>
      <c r="G3" s="3">
        <f t="shared" si="0"/>
        <v>45922</v>
      </c>
      <c r="H3" s="3">
        <f t="shared" si="0"/>
        <v>45929</v>
      </c>
      <c r="I3" s="13"/>
      <c r="J3" s="7">
        <v>45901</v>
      </c>
      <c r="K3" s="7">
        <f>J3+7</f>
        <v>45908</v>
      </c>
      <c r="L3" s="7">
        <f t="shared" ref="L3:N3" si="1">K3+7</f>
        <v>45915</v>
      </c>
      <c r="M3" s="7">
        <f t="shared" si="1"/>
        <v>45922</v>
      </c>
      <c r="N3" s="7">
        <f t="shared" si="1"/>
        <v>45929</v>
      </c>
      <c r="O3" s="13"/>
      <c r="P3" s="11">
        <v>45901</v>
      </c>
      <c r="Q3" s="11">
        <f>P3+7</f>
        <v>45908</v>
      </c>
      <c r="R3" s="11">
        <f t="shared" ref="R3:T3" si="2">Q3+7</f>
        <v>45915</v>
      </c>
      <c r="S3" s="11">
        <f t="shared" si="2"/>
        <v>45922</v>
      </c>
      <c r="T3" s="11">
        <f t="shared" si="2"/>
        <v>45929</v>
      </c>
      <c r="U3" s="13"/>
      <c r="V3" s="19">
        <v>45901</v>
      </c>
      <c r="W3" s="19">
        <f>V3+7</f>
        <v>45908</v>
      </c>
      <c r="X3" s="19">
        <f t="shared" ref="X3:Z3" si="3">W3+7</f>
        <v>45915</v>
      </c>
      <c r="Y3" s="19">
        <f t="shared" si="3"/>
        <v>45922</v>
      </c>
      <c r="Z3" s="19">
        <f t="shared" si="3"/>
        <v>45929</v>
      </c>
      <c r="AA3" s="13"/>
      <c r="AB3" s="26">
        <v>45901</v>
      </c>
      <c r="AC3" s="26">
        <f>AB3+7</f>
        <v>45908</v>
      </c>
      <c r="AD3" s="26">
        <f t="shared" ref="AD3:AF3" si="4">AC3+7</f>
        <v>45915</v>
      </c>
      <c r="AE3" s="26">
        <f t="shared" si="4"/>
        <v>45922</v>
      </c>
      <c r="AF3" s="26">
        <f t="shared" si="4"/>
        <v>45929</v>
      </c>
      <c r="AG3" s="13"/>
      <c r="AH3" s="3"/>
    </row>
    <row r="4" spans="1:34" x14ac:dyDescent="0.2">
      <c r="A4" t="s">
        <v>3</v>
      </c>
      <c r="B4" t="s">
        <v>4</v>
      </c>
      <c r="C4" s="1">
        <v>10.9</v>
      </c>
      <c r="D4" s="2">
        <v>48</v>
      </c>
      <c r="E4" s="2">
        <v>44</v>
      </c>
      <c r="F4" s="2">
        <v>54</v>
      </c>
      <c r="G4" s="2">
        <v>35</v>
      </c>
      <c r="H4" s="2">
        <v>29</v>
      </c>
      <c r="J4" s="6">
        <f>IF(D4&gt;40,D4-40,0)</f>
        <v>8</v>
      </c>
      <c r="K4" s="6">
        <f t="shared" ref="K4:K20" si="5">IF(E4&gt;40,E4-40,0)</f>
        <v>4</v>
      </c>
      <c r="L4" s="6">
        <f t="shared" ref="L4:L20" si="6">IF(F4&gt;40,F4-40,0)</f>
        <v>14</v>
      </c>
      <c r="M4" s="6">
        <f t="shared" ref="M4:M20" si="7">IF(G4&gt;40,G4-40,0)</f>
        <v>0</v>
      </c>
      <c r="N4" s="6">
        <f t="shared" ref="N4:N20" si="8">IF(H4&gt;40,H4-40,0)</f>
        <v>0</v>
      </c>
      <c r="P4" s="16">
        <f>$C4*D4</f>
        <v>523.20000000000005</v>
      </c>
      <c r="Q4" s="16">
        <f>$C4*E4</f>
        <v>479.6</v>
      </c>
      <c r="R4" s="16">
        <f>$C4*F4</f>
        <v>588.6</v>
      </c>
      <c r="S4" s="16">
        <f t="shared" ref="S4:S20" si="9">$C4*G4</f>
        <v>381.5</v>
      </c>
      <c r="T4" s="16">
        <f t="shared" ref="T4:T20" si="10">$C4*H4</f>
        <v>316.10000000000002</v>
      </c>
      <c r="U4" s="22"/>
      <c r="V4" s="20">
        <f>0.5*$C4*J4</f>
        <v>43.6</v>
      </c>
      <c r="W4" s="20">
        <f t="shared" ref="W4:W20" si="11">0.5*$C4*K4</f>
        <v>21.8</v>
      </c>
      <c r="X4" s="20">
        <f t="shared" ref="X4:X20" si="12">0.5*$C4*L4</f>
        <v>76.3</v>
      </c>
      <c r="Y4" s="20">
        <f t="shared" ref="Y4:Y20" si="13">0.5*$C4*M4</f>
        <v>0</v>
      </c>
      <c r="Z4" s="20">
        <f t="shared" ref="Z4:Z20" si="14">0.5*$C4*N4</f>
        <v>0</v>
      </c>
      <c r="AA4" s="23"/>
      <c r="AB4" s="27">
        <f>P4+V4</f>
        <v>566.80000000000007</v>
      </c>
      <c r="AC4" s="27">
        <f t="shared" ref="AC4:AF19" si="15">Q4+W4</f>
        <v>501.40000000000003</v>
      </c>
      <c r="AD4" s="27">
        <f t="shared" si="15"/>
        <v>664.9</v>
      </c>
      <c r="AE4" s="27">
        <f t="shared" si="15"/>
        <v>381.5</v>
      </c>
      <c r="AF4" s="27">
        <f t="shared" si="15"/>
        <v>316.10000000000002</v>
      </c>
      <c r="AG4" s="22"/>
      <c r="AH4" s="29">
        <f>SUM(AB4:AF4)</f>
        <v>2430.6999999999998</v>
      </c>
    </row>
    <row r="5" spans="1:34" x14ac:dyDescent="0.2">
      <c r="A5" t="s">
        <v>5</v>
      </c>
      <c r="B5" t="s">
        <v>6</v>
      </c>
      <c r="C5" s="1">
        <v>16.399999999999999</v>
      </c>
      <c r="D5" s="2">
        <v>37</v>
      </c>
      <c r="E5" s="2">
        <v>52</v>
      </c>
      <c r="F5" s="2">
        <v>52</v>
      </c>
      <c r="G5" s="2">
        <v>31</v>
      </c>
      <c r="H5" s="2">
        <v>55</v>
      </c>
      <c r="J5" s="6">
        <f t="shared" ref="J5:J20" si="16">IF(D5&gt;40,D5-40,0)</f>
        <v>0</v>
      </c>
      <c r="K5" s="6">
        <f t="shared" si="5"/>
        <v>12</v>
      </c>
      <c r="L5" s="6">
        <f t="shared" si="6"/>
        <v>12</v>
      </c>
      <c r="M5" s="6">
        <f t="shared" si="7"/>
        <v>0</v>
      </c>
      <c r="N5" s="6">
        <f t="shared" si="8"/>
        <v>15</v>
      </c>
      <c r="P5" s="16">
        <f t="shared" ref="P5:P20" si="17">C5*D5</f>
        <v>606.79999999999995</v>
      </c>
      <c r="Q5" s="16">
        <f t="shared" ref="Q5:Q20" si="18">$C5*E5</f>
        <v>852.8</v>
      </c>
      <c r="R5" s="16">
        <f t="shared" ref="R5:R20" si="19">$C5*F5</f>
        <v>852.8</v>
      </c>
      <c r="S5" s="16">
        <f t="shared" si="9"/>
        <v>508.4</v>
      </c>
      <c r="T5" s="16">
        <f t="shared" si="10"/>
        <v>901.99999999999989</v>
      </c>
      <c r="U5" s="22"/>
      <c r="V5" s="20">
        <f>0.5*C5*J5</f>
        <v>0</v>
      </c>
      <c r="W5" s="20">
        <f t="shared" si="11"/>
        <v>98.399999999999991</v>
      </c>
      <c r="X5" s="20">
        <f t="shared" si="12"/>
        <v>98.399999999999991</v>
      </c>
      <c r="Y5" s="20">
        <f t="shared" si="13"/>
        <v>0</v>
      </c>
      <c r="Z5" s="20">
        <f t="shared" si="14"/>
        <v>122.99999999999999</v>
      </c>
      <c r="AA5" s="23"/>
      <c r="AB5" s="27">
        <f t="shared" ref="AB5:AB20" si="20">P5+V5</f>
        <v>606.79999999999995</v>
      </c>
      <c r="AC5" s="27">
        <f t="shared" si="15"/>
        <v>951.19999999999993</v>
      </c>
      <c r="AD5" s="27">
        <f t="shared" si="15"/>
        <v>951.19999999999993</v>
      </c>
      <c r="AE5" s="27">
        <f t="shared" si="15"/>
        <v>508.4</v>
      </c>
      <c r="AF5" s="27">
        <f t="shared" si="15"/>
        <v>1024.9999999999998</v>
      </c>
      <c r="AG5" s="22"/>
      <c r="AH5" s="29">
        <f t="shared" ref="AH5:AH20" si="21">SUM(AB5:AF5)</f>
        <v>4042.5999999999995</v>
      </c>
    </row>
    <row r="6" spans="1:34" x14ac:dyDescent="0.2">
      <c r="A6" t="s">
        <v>7</v>
      </c>
      <c r="B6" t="s">
        <v>8</v>
      </c>
      <c r="C6" s="1">
        <v>11.3</v>
      </c>
      <c r="D6" s="2">
        <v>39</v>
      </c>
      <c r="E6" s="2">
        <v>31</v>
      </c>
      <c r="F6" s="2">
        <v>54</v>
      </c>
      <c r="G6" s="2">
        <v>47</v>
      </c>
      <c r="H6" s="2">
        <v>37</v>
      </c>
      <c r="J6" s="6">
        <f t="shared" si="16"/>
        <v>0</v>
      </c>
      <c r="K6" s="6">
        <f t="shared" si="5"/>
        <v>0</v>
      </c>
      <c r="L6" s="6">
        <f t="shared" si="6"/>
        <v>14</v>
      </c>
      <c r="M6" s="6">
        <f t="shared" si="7"/>
        <v>7</v>
      </c>
      <c r="N6" s="6">
        <f t="shared" si="8"/>
        <v>0</v>
      </c>
      <c r="P6" s="16">
        <f t="shared" si="17"/>
        <v>440.70000000000005</v>
      </c>
      <c r="Q6" s="16">
        <f t="shared" si="18"/>
        <v>350.3</v>
      </c>
      <c r="R6" s="16">
        <f t="shared" si="19"/>
        <v>610.20000000000005</v>
      </c>
      <c r="S6" s="16">
        <f t="shared" si="9"/>
        <v>531.1</v>
      </c>
      <c r="T6" s="16">
        <f t="shared" si="10"/>
        <v>418.1</v>
      </c>
      <c r="U6" s="22"/>
      <c r="V6" s="20">
        <f>0.5*C6*J6</f>
        <v>0</v>
      </c>
      <c r="W6" s="20">
        <f t="shared" si="11"/>
        <v>0</v>
      </c>
      <c r="X6" s="20">
        <f t="shared" si="12"/>
        <v>79.100000000000009</v>
      </c>
      <c r="Y6" s="20">
        <f t="shared" si="13"/>
        <v>39.550000000000004</v>
      </c>
      <c r="Z6" s="20">
        <f t="shared" si="14"/>
        <v>0</v>
      </c>
      <c r="AA6" s="23"/>
      <c r="AB6" s="27">
        <f t="shared" si="20"/>
        <v>440.70000000000005</v>
      </c>
      <c r="AC6" s="27">
        <f t="shared" si="15"/>
        <v>350.3</v>
      </c>
      <c r="AD6" s="27">
        <f t="shared" si="15"/>
        <v>689.30000000000007</v>
      </c>
      <c r="AE6" s="27">
        <f t="shared" si="15"/>
        <v>570.65</v>
      </c>
      <c r="AF6" s="27">
        <f t="shared" si="15"/>
        <v>418.1</v>
      </c>
      <c r="AG6" s="22"/>
      <c r="AH6" s="29">
        <f t="shared" si="21"/>
        <v>2469.0500000000002</v>
      </c>
    </row>
    <row r="7" spans="1:34" x14ac:dyDescent="0.2">
      <c r="A7" t="s">
        <v>9</v>
      </c>
      <c r="B7" t="s">
        <v>10</v>
      </c>
      <c r="C7" s="1">
        <v>15.1</v>
      </c>
      <c r="D7" s="2">
        <v>44</v>
      </c>
      <c r="E7" s="2">
        <v>29</v>
      </c>
      <c r="F7" s="2">
        <v>51</v>
      </c>
      <c r="G7" s="2">
        <v>31</v>
      </c>
      <c r="H7" s="2">
        <v>45</v>
      </c>
      <c r="J7" s="6">
        <f t="shared" si="16"/>
        <v>4</v>
      </c>
      <c r="K7" s="6">
        <f t="shared" si="5"/>
        <v>0</v>
      </c>
      <c r="L7" s="6">
        <f t="shared" si="6"/>
        <v>11</v>
      </c>
      <c r="M7" s="6">
        <f t="shared" si="7"/>
        <v>0</v>
      </c>
      <c r="N7" s="6">
        <f t="shared" si="8"/>
        <v>5</v>
      </c>
      <c r="P7" s="16">
        <f t="shared" si="17"/>
        <v>664.4</v>
      </c>
      <c r="Q7" s="16">
        <f t="shared" si="18"/>
        <v>437.9</v>
      </c>
      <c r="R7" s="16">
        <f t="shared" si="19"/>
        <v>770.1</v>
      </c>
      <c r="S7" s="16">
        <f t="shared" si="9"/>
        <v>468.09999999999997</v>
      </c>
      <c r="T7" s="16">
        <f t="shared" si="10"/>
        <v>679.5</v>
      </c>
      <c r="U7" s="22"/>
      <c r="V7" s="20">
        <f>0.5*C7*J7</f>
        <v>30.2</v>
      </c>
      <c r="W7" s="20">
        <f t="shared" si="11"/>
        <v>0</v>
      </c>
      <c r="X7" s="20">
        <f t="shared" si="12"/>
        <v>83.05</v>
      </c>
      <c r="Y7" s="20">
        <f t="shared" si="13"/>
        <v>0</v>
      </c>
      <c r="Z7" s="20">
        <f t="shared" si="14"/>
        <v>37.75</v>
      </c>
      <c r="AA7" s="23"/>
      <c r="AB7" s="27">
        <f t="shared" si="20"/>
        <v>694.6</v>
      </c>
      <c r="AC7" s="27">
        <f t="shared" si="15"/>
        <v>437.9</v>
      </c>
      <c r="AD7" s="27">
        <f t="shared" si="15"/>
        <v>853.15</v>
      </c>
      <c r="AE7" s="27">
        <f t="shared" si="15"/>
        <v>468.09999999999997</v>
      </c>
      <c r="AF7" s="27">
        <f t="shared" si="15"/>
        <v>717.25</v>
      </c>
      <c r="AG7" s="22"/>
      <c r="AH7" s="29">
        <f t="shared" si="21"/>
        <v>3171</v>
      </c>
    </row>
    <row r="8" spans="1:34" x14ac:dyDescent="0.2">
      <c r="A8" t="s">
        <v>11</v>
      </c>
      <c r="B8" t="s">
        <v>12</v>
      </c>
      <c r="C8" s="1">
        <v>17.399999999999999</v>
      </c>
      <c r="D8" s="2">
        <v>30</v>
      </c>
      <c r="E8" s="2">
        <v>58</v>
      </c>
      <c r="F8" s="2">
        <v>59</v>
      </c>
      <c r="G8" s="2">
        <v>35</v>
      </c>
      <c r="H8" s="2">
        <v>42</v>
      </c>
      <c r="J8" s="6">
        <f t="shared" si="16"/>
        <v>0</v>
      </c>
      <c r="K8" s="6">
        <f t="shared" si="5"/>
        <v>18</v>
      </c>
      <c r="L8" s="6">
        <f t="shared" si="6"/>
        <v>19</v>
      </c>
      <c r="M8" s="6">
        <f t="shared" si="7"/>
        <v>0</v>
      </c>
      <c r="N8" s="6">
        <f t="shared" si="8"/>
        <v>2</v>
      </c>
      <c r="P8" s="16">
        <f t="shared" si="17"/>
        <v>522</v>
      </c>
      <c r="Q8" s="16">
        <f t="shared" si="18"/>
        <v>1009.1999999999999</v>
      </c>
      <c r="R8" s="16">
        <f t="shared" si="19"/>
        <v>1026.5999999999999</v>
      </c>
      <c r="S8" s="16">
        <f t="shared" si="9"/>
        <v>609</v>
      </c>
      <c r="T8" s="16">
        <f t="shared" si="10"/>
        <v>730.8</v>
      </c>
      <c r="U8" s="22"/>
      <c r="V8" s="20">
        <f>0.5*C8*J8</f>
        <v>0</v>
      </c>
      <c r="W8" s="20">
        <f t="shared" si="11"/>
        <v>156.6</v>
      </c>
      <c r="X8" s="20">
        <f t="shared" si="12"/>
        <v>165.29999999999998</v>
      </c>
      <c r="Y8" s="20">
        <f t="shared" si="13"/>
        <v>0</v>
      </c>
      <c r="Z8" s="20">
        <f t="shared" si="14"/>
        <v>17.399999999999999</v>
      </c>
      <c r="AA8" s="23"/>
      <c r="AB8" s="27">
        <f t="shared" si="20"/>
        <v>522</v>
      </c>
      <c r="AC8" s="27">
        <f t="shared" si="15"/>
        <v>1165.8</v>
      </c>
      <c r="AD8" s="27">
        <f t="shared" si="15"/>
        <v>1191.8999999999999</v>
      </c>
      <c r="AE8" s="27">
        <f t="shared" si="15"/>
        <v>609</v>
      </c>
      <c r="AF8" s="27">
        <f t="shared" si="15"/>
        <v>748.19999999999993</v>
      </c>
      <c r="AG8" s="22"/>
      <c r="AH8" s="29">
        <f t="shared" si="21"/>
        <v>4236.8999999999996</v>
      </c>
    </row>
    <row r="9" spans="1:34" x14ac:dyDescent="0.2">
      <c r="A9" t="s">
        <v>13</v>
      </c>
      <c r="B9" t="s">
        <v>14</v>
      </c>
      <c r="C9" s="1">
        <v>14.8</v>
      </c>
      <c r="D9" s="2">
        <v>49</v>
      </c>
      <c r="E9" s="2">
        <v>35</v>
      </c>
      <c r="F9" s="2">
        <v>48</v>
      </c>
      <c r="G9" s="2">
        <v>35</v>
      </c>
      <c r="H9" s="2">
        <v>49</v>
      </c>
      <c r="J9" s="6">
        <f t="shared" si="16"/>
        <v>9</v>
      </c>
      <c r="K9" s="6">
        <f t="shared" si="5"/>
        <v>0</v>
      </c>
      <c r="L9" s="6">
        <f t="shared" si="6"/>
        <v>8</v>
      </c>
      <c r="M9" s="6">
        <f t="shared" si="7"/>
        <v>0</v>
      </c>
      <c r="N9" s="6">
        <f t="shared" si="8"/>
        <v>9</v>
      </c>
      <c r="P9" s="16">
        <f t="shared" si="17"/>
        <v>725.2</v>
      </c>
      <c r="Q9" s="16">
        <f t="shared" si="18"/>
        <v>518</v>
      </c>
      <c r="R9" s="16">
        <f t="shared" si="19"/>
        <v>710.40000000000009</v>
      </c>
      <c r="S9" s="16">
        <f t="shared" si="9"/>
        <v>518</v>
      </c>
      <c r="T9" s="16">
        <f t="shared" si="10"/>
        <v>725.2</v>
      </c>
      <c r="U9" s="22"/>
      <c r="V9" s="20">
        <f>0.5*C9*J9</f>
        <v>66.600000000000009</v>
      </c>
      <c r="W9" s="20">
        <f t="shared" si="11"/>
        <v>0</v>
      </c>
      <c r="X9" s="20">
        <f t="shared" si="12"/>
        <v>59.2</v>
      </c>
      <c r="Y9" s="20">
        <f t="shared" si="13"/>
        <v>0</v>
      </c>
      <c r="Z9" s="20">
        <f t="shared" si="14"/>
        <v>66.600000000000009</v>
      </c>
      <c r="AA9" s="23"/>
      <c r="AB9" s="27">
        <f t="shared" si="20"/>
        <v>791.80000000000007</v>
      </c>
      <c r="AC9" s="27">
        <f t="shared" si="15"/>
        <v>518</v>
      </c>
      <c r="AD9" s="27">
        <f t="shared" si="15"/>
        <v>769.60000000000014</v>
      </c>
      <c r="AE9" s="27">
        <f t="shared" si="15"/>
        <v>518</v>
      </c>
      <c r="AF9" s="27">
        <f t="shared" si="15"/>
        <v>791.80000000000007</v>
      </c>
      <c r="AG9" s="22"/>
      <c r="AH9" s="29">
        <f t="shared" si="21"/>
        <v>3389.2000000000007</v>
      </c>
    </row>
    <row r="10" spans="1:34" x14ac:dyDescent="0.2">
      <c r="A10" t="s">
        <v>15</v>
      </c>
      <c r="B10" t="s">
        <v>16</v>
      </c>
      <c r="C10" s="1">
        <v>10.4</v>
      </c>
      <c r="D10" s="2">
        <v>52</v>
      </c>
      <c r="E10" s="2">
        <v>44</v>
      </c>
      <c r="F10" s="2">
        <v>42</v>
      </c>
      <c r="G10" s="2">
        <v>47</v>
      </c>
      <c r="H10" s="2">
        <v>53</v>
      </c>
      <c r="J10" s="6">
        <f t="shared" si="16"/>
        <v>12</v>
      </c>
      <c r="K10" s="6">
        <f t="shared" si="5"/>
        <v>4</v>
      </c>
      <c r="L10" s="6">
        <f t="shared" si="6"/>
        <v>2</v>
      </c>
      <c r="M10" s="6">
        <f t="shared" si="7"/>
        <v>7</v>
      </c>
      <c r="N10" s="6">
        <f t="shared" si="8"/>
        <v>13</v>
      </c>
      <c r="P10" s="16">
        <f t="shared" si="17"/>
        <v>540.80000000000007</v>
      </c>
      <c r="Q10" s="16">
        <f t="shared" si="18"/>
        <v>457.6</v>
      </c>
      <c r="R10" s="16">
        <f t="shared" si="19"/>
        <v>436.8</v>
      </c>
      <c r="S10" s="16">
        <f t="shared" si="9"/>
        <v>488.8</v>
      </c>
      <c r="T10" s="16">
        <f t="shared" si="10"/>
        <v>551.20000000000005</v>
      </c>
      <c r="U10" s="22"/>
      <c r="V10" s="20">
        <f>0.5*C10*J10</f>
        <v>62.400000000000006</v>
      </c>
      <c r="W10" s="20">
        <f t="shared" si="11"/>
        <v>20.8</v>
      </c>
      <c r="X10" s="20">
        <f t="shared" si="12"/>
        <v>10.4</v>
      </c>
      <c r="Y10" s="20">
        <f t="shared" si="13"/>
        <v>36.4</v>
      </c>
      <c r="Z10" s="20">
        <f t="shared" si="14"/>
        <v>67.600000000000009</v>
      </c>
      <c r="AA10" s="23"/>
      <c r="AB10" s="27">
        <f t="shared" si="20"/>
        <v>603.20000000000005</v>
      </c>
      <c r="AC10" s="27">
        <f t="shared" si="15"/>
        <v>478.40000000000003</v>
      </c>
      <c r="AD10" s="27">
        <f t="shared" si="15"/>
        <v>447.2</v>
      </c>
      <c r="AE10" s="27">
        <f t="shared" si="15"/>
        <v>525.20000000000005</v>
      </c>
      <c r="AF10" s="27">
        <f t="shared" si="15"/>
        <v>618.80000000000007</v>
      </c>
      <c r="AG10" s="22"/>
      <c r="AH10" s="29">
        <f t="shared" si="21"/>
        <v>2672.8</v>
      </c>
    </row>
    <row r="11" spans="1:34" x14ac:dyDescent="0.2">
      <c r="A11" t="s">
        <v>18</v>
      </c>
      <c r="B11" t="s">
        <v>17</v>
      </c>
      <c r="C11" s="1">
        <v>10.7</v>
      </c>
      <c r="D11" s="2">
        <v>47</v>
      </c>
      <c r="E11" s="2">
        <v>49</v>
      </c>
      <c r="F11" s="2">
        <v>48</v>
      </c>
      <c r="G11" s="2">
        <v>51</v>
      </c>
      <c r="H11" s="2">
        <v>28</v>
      </c>
      <c r="J11" s="6">
        <f t="shared" si="16"/>
        <v>7</v>
      </c>
      <c r="K11" s="6">
        <f t="shared" si="5"/>
        <v>9</v>
      </c>
      <c r="L11" s="6">
        <f t="shared" si="6"/>
        <v>8</v>
      </c>
      <c r="M11" s="6">
        <f t="shared" si="7"/>
        <v>11</v>
      </c>
      <c r="N11" s="6">
        <f t="shared" si="8"/>
        <v>0</v>
      </c>
      <c r="P11" s="16">
        <f t="shared" si="17"/>
        <v>502.9</v>
      </c>
      <c r="Q11" s="16">
        <f t="shared" si="18"/>
        <v>524.29999999999995</v>
      </c>
      <c r="R11" s="16">
        <f t="shared" si="19"/>
        <v>513.59999999999991</v>
      </c>
      <c r="S11" s="16">
        <f t="shared" si="9"/>
        <v>545.69999999999993</v>
      </c>
      <c r="T11" s="16">
        <f t="shared" si="10"/>
        <v>299.59999999999997</v>
      </c>
      <c r="U11" s="22"/>
      <c r="V11" s="20">
        <f>0.5*C11*J11</f>
        <v>37.449999999999996</v>
      </c>
      <c r="W11" s="20">
        <f t="shared" si="11"/>
        <v>48.15</v>
      </c>
      <c r="X11" s="20">
        <f t="shared" si="12"/>
        <v>42.8</v>
      </c>
      <c r="Y11" s="20">
        <f t="shared" si="13"/>
        <v>58.849999999999994</v>
      </c>
      <c r="Z11" s="20">
        <f t="shared" si="14"/>
        <v>0</v>
      </c>
      <c r="AA11" s="23"/>
      <c r="AB11" s="27">
        <f t="shared" si="20"/>
        <v>540.35</v>
      </c>
      <c r="AC11" s="27">
        <f t="shared" si="15"/>
        <v>572.44999999999993</v>
      </c>
      <c r="AD11" s="27">
        <f t="shared" si="15"/>
        <v>556.39999999999986</v>
      </c>
      <c r="AE11" s="27">
        <f t="shared" si="15"/>
        <v>604.54999999999995</v>
      </c>
      <c r="AF11" s="27">
        <f t="shared" si="15"/>
        <v>299.59999999999997</v>
      </c>
      <c r="AG11" s="22"/>
      <c r="AH11" s="29">
        <f t="shared" si="21"/>
        <v>2573.35</v>
      </c>
    </row>
    <row r="12" spans="1:34" x14ac:dyDescent="0.2">
      <c r="A12" t="s">
        <v>19</v>
      </c>
      <c r="B12" t="s">
        <v>20</v>
      </c>
      <c r="C12" s="1">
        <v>12.8</v>
      </c>
      <c r="D12" s="2">
        <v>42</v>
      </c>
      <c r="E12" s="2">
        <v>55</v>
      </c>
      <c r="F12" s="2">
        <v>49</v>
      </c>
      <c r="G12" s="2">
        <v>58</v>
      </c>
      <c r="H12" s="2">
        <v>45</v>
      </c>
      <c r="J12" s="6">
        <f t="shared" si="16"/>
        <v>2</v>
      </c>
      <c r="K12" s="6">
        <f t="shared" si="5"/>
        <v>15</v>
      </c>
      <c r="L12" s="6">
        <f t="shared" si="6"/>
        <v>9</v>
      </c>
      <c r="M12" s="6">
        <f t="shared" si="7"/>
        <v>18</v>
      </c>
      <c r="N12" s="6">
        <f t="shared" si="8"/>
        <v>5</v>
      </c>
      <c r="P12" s="16">
        <f t="shared" si="17"/>
        <v>537.6</v>
      </c>
      <c r="Q12" s="16">
        <f t="shared" si="18"/>
        <v>704</v>
      </c>
      <c r="R12" s="16">
        <f t="shared" si="19"/>
        <v>627.20000000000005</v>
      </c>
      <c r="S12" s="16">
        <f t="shared" si="9"/>
        <v>742.40000000000009</v>
      </c>
      <c r="T12" s="16">
        <f t="shared" si="10"/>
        <v>576</v>
      </c>
      <c r="U12" s="22"/>
      <c r="V12" s="20">
        <f>0.5*C12*J12</f>
        <v>12.8</v>
      </c>
      <c r="W12" s="20">
        <f t="shared" si="11"/>
        <v>96</v>
      </c>
      <c r="X12" s="20">
        <f t="shared" si="12"/>
        <v>57.6</v>
      </c>
      <c r="Y12" s="20">
        <f t="shared" si="13"/>
        <v>115.2</v>
      </c>
      <c r="Z12" s="20">
        <f t="shared" si="14"/>
        <v>32</v>
      </c>
      <c r="AA12" s="23"/>
      <c r="AB12" s="27">
        <f t="shared" si="20"/>
        <v>550.4</v>
      </c>
      <c r="AC12" s="27">
        <f t="shared" si="15"/>
        <v>800</v>
      </c>
      <c r="AD12" s="27">
        <f t="shared" si="15"/>
        <v>684.80000000000007</v>
      </c>
      <c r="AE12" s="27">
        <f t="shared" si="15"/>
        <v>857.60000000000014</v>
      </c>
      <c r="AF12" s="27">
        <f t="shared" si="15"/>
        <v>608</v>
      </c>
      <c r="AG12" s="22"/>
      <c r="AH12" s="29">
        <f t="shared" si="21"/>
        <v>3500.8</v>
      </c>
    </row>
    <row r="13" spans="1:34" x14ac:dyDescent="0.2">
      <c r="A13" t="s">
        <v>21</v>
      </c>
      <c r="B13" t="s">
        <v>22</v>
      </c>
      <c r="C13" s="1">
        <v>17.600000000000001</v>
      </c>
      <c r="D13" s="2">
        <v>36</v>
      </c>
      <c r="E13" s="2">
        <v>51</v>
      </c>
      <c r="F13" s="2">
        <v>53</v>
      </c>
      <c r="G13" s="2">
        <v>31</v>
      </c>
      <c r="H13" s="2">
        <v>56</v>
      </c>
      <c r="J13" s="6">
        <f t="shared" si="16"/>
        <v>0</v>
      </c>
      <c r="K13" s="6">
        <f t="shared" si="5"/>
        <v>11</v>
      </c>
      <c r="L13" s="6">
        <f t="shared" si="6"/>
        <v>13</v>
      </c>
      <c r="M13" s="6">
        <f t="shared" si="7"/>
        <v>0</v>
      </c>
      <c r="N13" s="6">
        <f t="shared" si="8"/>
        <v>16</v>
      </c>
      <c r="P13" s="16">
        <f t="shared" si="17"/>
        <v>633.6</v>
      </c>
      <c r="Q13" s="16">
        <f t="shared" si="18"/>
        <v>897.6</v>
      </c>
      <c r="R13" s="16">
        <f t="shared" si="19"/>
        <v>932.80000000000007</v>
      </c>
      <c r="S13" s="16">
        <f t="shared" si="9"/>
        <v>545.6</v>
      </c>
      <c r="T13" s="16">
        <f t="shared" si="10"/>
        <v>985.60000000000014</v>
      </c>
      <c r="U13" s="22"/>
      <c r="V13" s="20">
        <f>0.5*C13*J13</f>
        <v>0</v>
      </c>
      <c r="W13" s="20">
        <f t="shared" si="11"/>
        <v>96.800000000000011</v>
      </c>
      <c r="X13" s="20">
        <f t="shared" si="12"/>
        <v>114.4</v>
      </c>
      <c r="Y13" s="20">
        <f t="shared" si="13"/>
        <v>0</v>
      </c>
      <c r="Z13" s="20">
        <f t="shared" si="14"/>
        <v>140.80000000000001</v>
      </c>
      <c r="AA13" s="23"/>
      <c r="AB13" s="27">
        <f t="shared" si="20"/>
        <v>633.6</v>
      </c>
      <c r="AC13" s="27">
        <f t="shared" si="15"/>
        <v>994.40000000000009</v>
      </c>
      <c r="AD13" s="27">
        <f t="shared" si="15"/>
        <v>1047.2</v>
      </c>
      <c r="AE13" s="27">
        <f t="shared" si="15"/>
        <v>545.6</v>
      </c>
      <c r="AF13" s="27">
        <f t="shared" si="15"/>
        <v>1126.4000000000001</v>
      </c>
      <c r="AG13" s="22"/>
      <c r="AH13" s="29">
        <f t="shared" si="21"/>
        <v>4347.2</v>
      </c>
    </row>
    <row r="14" spans="1:34" x14ac:dyDescent="0.2">
      <c r="A14" t="s">
        <v>23</v>
      </c>
      <c r="B14" t="s">
        <v>24</v>
      </c>
      <c r="C14" s="1">
        <v>14.2</v>
      </c>
      <c r="D14" s="2">
        <v>42</v>
      </c>
      <c r="E14" s="2">
        <v>48</v>
      </c>
      <c r="F14" s="2">
        <v>54</v>
      </c>
      <c r="G14" s="2">
        <v>35</v>
      </c>
      <c r="H14" s="2">
        <v>37</v>
      </c>
      <c r="J14" s="6">
        <f t="shared" si="16"/>
        <v>2</v>
      </c>
      <c r="K14" s="6">
        <f t="shared" si="5"/>
        <v>8</v>
      </c>
      <c r="L14" s="6">
        <f t="shared" si="6"/>
        <v>14</v>
      </c>
      <c r="M14" s="6">
        <f t="shared" si="7"/>
        <v>0</v>
      </c>
      <c r="N14" s="6">
        <f t="shared" si="8"/>
        <v>0</v>
      </c>
      <c r="P14" s="16">
        <f t="shared" si="17"/>
        <v>596.4</v>
      </c>
      <c r="Q14" s="16">
        <f t="shared" si="18"/>
        <v>681.59999999999991</v>
      </c>
      <c r="R14" s="16">
        <f t="shared" si="19"/>
        <v>766.8</v>
      </c>
      <c r="S14" s="16">
        <f t="shared" si="9"/>
        <v>497</v>
      </c>
      <c r="T14" s="16">
        <f t="shared" si="10"/>
        <v>525.4</v>
      </c>
      <c r="U14" s="22"/>
      <c r="V14" s="20">
        <f>0.5*C14*J14</f>
        <v>14.2</v>
      </c>
      <c r="W14" s="20">
        <f t="shared" si="11"/>
        <v>56.8</v>
      </c>
      <c r="X14" s="20">
        <f t="shared" si="12"/>
        <v>99.399999999999991</v>
      </c>
      <c r="Y14" s="20">
        <f t="shared" si="13"/>
        <v>0</v>
      </c>
      <c r="Z14" s="20">
        <f t="shared" si="14"/>
        <v>0</v>
      </c>
      <c r="AA14" s="23"/>
      <c r="AB14" s="27">
        <f t="shared" si="20"/>
        <v>610.6</v>
      </c>
      <c r="AC14" s="27">
        <f t="shared" si="15"/>
        <v>738.39999999999986</v>
      </c>
      <c r="AD14" s="27">
        <f t="shared" si="15"/>
        <v>866.19999999999993</v>
      </c>
      <c r="AE14" s="27">
        <f t="shared" si="15"/>
        <v>497</v>
      </c>
      <c r="AF14" s="27">
        <f t="shared" si="15"/>
        <v>525.4</v>
      </c>
      <c r="AG14" s="22"/>
      <c r="AH14" s="29">
        <f t="shared" si="21"/>
        <v>3237.6</v>
      </c>
    </row>
    <row r="15" spans="1:34" x14ac:dyDescent="0.2">
      <c r="A15" t="s">
        <v>25</v>
      </c>
      <c r="B15" t="s">
        <v>26</v>
      </c>
      <c r="C15" s="1">
        <v>15.3</v>
      </c>
      <c r="D15" s="2">
        <v>45</v>
      </c>
      <c r="E15" s="2">
        <v>39</v>
      </c>
      <c r="F15" s="2">
        <v>42</v>
      </c>
      <c r="G15" s="2">
        <v>37</v>
      </c>
      <c r="H15" s="2">
        <v>41</v>
      </c>
      <c r="J15" s="6">
        <f t="shared" si="16"/>
        <v>5</v>
      </c>
      <c r="K15" s="6">
        <f t="shared" si="5"/>
        <v>0</v>
      </c>
      <c r="L15" s="6">
        <f t="shared" si="6"/>
        <v>2</v>
      </c>
      <c r="M15" s="6">
        <f t="shared" si="7"/>
        <v>0</v>
      </c>
      <c r="N15" s="6">
        <f t="shared" si="8"/>
        <v>1</v>
      </c>
      <c r="P15" s="16">
        <f t="shared" si="17"/>
        <v>688.5</v>
      </c>
      <c r="Q15" s="16">
        <f t="shared" si="18"/>
        <v>596.70000000000005</v>
      </c>
      <c r="R15" s="16">
        <f t="shared" si="19"/>
        <v>642.6</v>
      </c>
      <c r="S15" s="16">
        <f t="shared" si="9"/>
        <v>566.1</v>
      </c>
      <c r="T15" s="16">
        <f t="shared" si="10"/>
        <v>627.30000000000007</v>
      </c>
      <c r="U15" s="22"/>
      <c r="V15" s="20">
        <f>0.5*C15*J15</f>
        <v>38.25</v>
      </c>
      <c r="W15" s="20">
        <f t="shared" si="11"/>
        <v>0</v>
      </c>
      <c r="X15" s="20">
        <f t="shared" si="12"/>
        <v>15.3</v>
      </c>
      <c r="Y15" s="20">
        <f t="shared" si="13"/>
        <v>0</v>
      </c>
      <c r="Z15" s="20">
        <f t="shared" si="14"/>
        <v>7.65</v>
      </c>
      <c r="AA15" s="23"/>
      <c r="AB15" s="27">
        <f t="shared" si="20"/>
        <v>726.75</v>
      </c>
      <c r="AC15" s="27">
        <f t="shared" si="15"/>
        <v>596.70000000000005</v>
      </c>
      <c r="AD15" s="27">
        <f t="shared" si="15"/>
        <v>657.9</v>
      </c>
      <c r="AE15" s="27">
        <f t="shared" si="15"/>
        <v>566.1</v>
      </c>
      <c r="AF15" s="27">
        <f t="shared" si="15"/>
        <v>634.95000000000005</v>
      </c>
      <c r="AG15" s="22"/>
      <c r="AH15" s="29">
        <f t="shared" si="21"/>
        <v>3182.3999999999996</v>
      </c>
    </row>
    <row r="16" spans="1:34" x14ac:dyDescent="0.2">
      <c r="A16" t="s">
        <v>27</v>
      </c>
      <c r="B16" t="s">
        <v>28</v>
      </c>
      <c r="C16" s="1">
        <v>19.7</v>
      </c>
      <c r="D16" s="2">
        <v>32</v>
      </c>
      <c r="E16" s="2">
        <v>57</v>
      </c>
      <c r="F16" s="2">
        <v>49</v>
      </c>
      <c r="G16" s="2">
        <v>57</v>
      </c>
      <c r="H16" s="2">
        <v>47</v>
      </c>
      <c r="J16" s="6">
        <f t="shared" si="16"/>
        <v>0</v>
      </c>
      <c r="K16" s="6">
        <f t="shared" si="5"/>
        <v>17</v>
      </c>
      <c r="L16" s="6">
        <f t="shared" si="6"/>
        <v>9</v>
      </c>
      <c r="M16" s="6">
        <f t="shared" si="7"/>
        <v>17</v>
      </c>
      <c r="N16" s="6">
        <f t="shared" si="8"/>
        <v>7</v>
      </c>
      <c r="P16" s="16">
        <f t="shared" si="17"/>
        <v>630.4</v>
      </c>
      <c r="Q16" s="16">
        <f t="shared" si="18"/>
        <v>1122.8999999999999</v>
      </c>
      <c r="R16" s="16">
        <f t="shared" si="19"/>
        <v>965.3</v>
      </c>
      <c r="S16" s="16">
        <f t="shared" si="9"/>
        <v>1122.8999999999999</v>
      </c>
      <c r="T16" s="16">
        <f t="shared" si="10"/>
        <v>925.9</v>
      </c>
      <c r="U16" s="22"/>
      <c r="V16" s="20">
        <f>0.5*C16*J16</f>
        <v>0</v>
      </c>
      <c r="W16" s="20">
        <f t="shared" si="11"/>
        <v>167.45</v>
      </c>
      <c r="X16" s="20">
        <f t="shared" si="12"/>
        <v>88.649999999999991</v>
      </c>
      <c r="Y16" s="20">
        <f t="shared" si="13"/>
        <v>167.45</v>
      </c>
      <c r="Z16" s="20">
        <f t="shared" si="14"/>
        <v>68.95</v>
      </c>
      <c r="AA16" s="23"/>
      <c r="AB16" s="27">
        <f t="shared" si="20"/>
        <v>630.4</v>
      </c>
      <c r="AC16" s="27">
        <f t="shared" si="15"/>
        <v>1290.3499999999999</v>
      </c>
      <c r="AD16" s="27">
        <f t="shared" si="15"/>
        <v>1053.95</v>
      </c>
      <c r="AE16" s="27">
        <f t="shared" si="15"/>
        <v>1290.3499999999999</v>
      </c>
      <c r="AF16" s="27">
        <f t="shared" si="15"/>
        <v>994.85</v>
      </c>
      <c r="AG16" s="22"/>
      <c r="AH16" s="29">
        <f t="shared" si="21"/>
        <v>5259.9</v>
      </c>
    </row>
    <row r="17" spans="1:36" x14ac:dyDescent="0.2">
      <c r="A17" t="s">
        <v>29</v>
      </c>
      <c r="B17" t="s">
        <v>30</v>
      </c>
      <c r="C17" s="1">
        <v>18.3</v>
      </c>
      <c r="D17" s="2">
        <v>34</v>
      </c>
      <c r="E17" s="2">
        <v>52</v>
      </c>
      <c r="F17" s="2">
        <v>51</v>
      </c>
      <c r="G17" s="2">
        <v>47</v>
      </c>
      <c r="H17" s="2">
        <v>42</v>
      </c>
      <c r="J17" s="6">
        <f t="shared" si="16"/>
        <v>0</v>
      </c>
      <c r="K17" s="6">
        <f t="shared" si="5"/>
        <v>12</v>
      </c>
      <c r="L17" s="6">
        <f t="shared" si="6"/>
        <v>11</v>
      </c>
      <c r="M17" s="6">
        <f t="shared" si="7"/>
        <v>7</v>
      </c>
      <c r="N17" s="6">
        <f t="shared" si="8"/>
        <v>2</v>
      </c>
      <c r="P17" s="16">
        <f t="shared" si="17"/>
        <v>622.20000000000005</v>
      </c>
      <c r="Q17" s="16">
        <f t="shared" si="18"/>
        <v>951.6</v>
      </c>
      <c r="R17" s="16">
        <f t="shared" si="19"/>
        <v>933.30000000000007</v>
      </c>
      <c r="S17" s="16">
        <f t="shared" si="9"/>
        <v>860.1</v>
      </c>
      <c r="T17" s="16">
        <f t="shared" si="10"/>
        <v>768.6</v>
      </c>
      <c r="U17" s="22"/>
      <c r="V17" s="20">
        <f>0.5*C17*J17</f>
        <v>0</v>
      </c>
      <c r="W17" s="20">
        <f t="shared" si="11"/>
        <v>109.80000000000001</v>
      </c>
      <c r="X17" s="20">
        <f t="shared" si="12"/>
        <v>100.65</v>
      </c>
      <c r="Y17" s="20">
        <f t="shared" si="13"/>
        <v>64.05</v>
      </c>
      <c r="Z17" s="20">
        <f t="shared" si="14"/>
        <v>18.3</v>
      </c>
      <c r="AA17" s="23"/>
      <c r="AB17" s="27">
        <f t="shared" si="20"/>
        <v>622.20000000000005</v>
      </c>
      <c r="AC17" s="27">
        <f t="shared" si="15"/>
        <v>1061.4000000000001</v>
      </c>
      <c r="AD17" s="27">
        <f t="shared" si="15"/>
        <v>1033.95</v>
      </c>
      <c r="AE17" s="27">
        <f t="shared" si="15"/>
        <v>924.15</v>
      </c>
      <c r="AF17" s="27">
        <f t="shared" si="15"/>
        <v>786.9</v>
      </c>
      <c r="AG17" s="22"/>
      <c r="AH17" s="29">
        <f t="shared" si="21"/>
        <v>4428.6000000000004</v>
      </c>
    </row>
    <row r="18" spans="1:36" x14ac:dyDescent="0.2">
      <c r="A18" t="s">
        <v>31</v>
      </c>
      <c r="B18" t="s">
        <v>32</v>
      </c>
      <c r="C18" s="1">
        <v>10.8</v>
      </c>
      <c r="D18" s="2">
        <v>54</v>
      </c>
      <c r="E18" s="2">
        <v>47</v>
      </c>
      <c r="F18" s="2">
        <v>53</v>
      </c>
      <c r="G18" s="2">
        <v>51</v>
      </c>
      <c r="H18" s="2">
        <v>51</v>
      </c>
      <c r="J18" s="6">
        <f t="shared" si="16"/>
        <v>14</v>
      </c>
      <c r="K18" s="6">
        <f t="shared" si="5"/>
        <v>7</v>
      </c>
      <c r="L18" s="6">
        <f t="shared" si="6"/>
        <v>13</v>
      </c>
      <c r="M18" s="6">
        <f t="shared" si="7"/>
        <v>11</v>
      </c>
      <c r="N18" s="6">
        <f t="shared" si="8"/>
        <v>11</v>
      </c>
      <c r="P18" s="16">
        <f t="shared" si="17"/>
        <v>583.20000000000005</v>
      </c>
      <c r="Q18" s="16">
        <f t="shared" si="18"/>
        <v>507.6</v>
      </c>
      <c r="R18" s="16">
        <f t="shared" si="19"/>
        <v>572.40000000000009</v>
      </c>
      <c r="S18" s="16">
        <f t="shared" si="9"/>
        <v>550.80000000000007</v>
      </c>
      <c r="T18" s="16">
        <f t="shared" si="10"/>
        <v>550.80000000000007</v>
      </c>
      <c r="U18" s="22"/>
      <c r="V18" s="20">
        <f>0.5*C18*J18</f>
        <v>75.600000000000009</v>
      </c>
      <c r="W18" s="20">
        <f t="shared" si="11"/>
        <v>37.800000000000004</v>
      </c>
      <c r="X18" s="20">
        <f t="shared" si="12"/>
        <v>70.2</v>
      </c>
      <c r="Y18" s="20">
        <f t="shared" si="13"/>
        <v>59.400000000000006</v>
      </c>
      <c r="Z18" s="20">
        <f t="shared" si="14"/>
        <v>59.400000000000006</v>
      </c>
      <c r="AA18" s="23"/>
      <c r="AB18" s="27">
        <f t="shared" si="20"/>
        <v>658.80000000000007</v>
      </c>
      <c r="AC18" s="27">
        <f t="shared" si="15"/>
        <v>545.4</v>
      </c>
      <c r="AD18" s="27">
        <f t="shared" si="15"/>
        <v>642.60000000000014</v>
      </c>
      <c r="AE18" s="27">
        <f t="shared" si="15"/>
        <v>610.20000000000005</v>
      </c>
      <c r="AF18" s="27">
        <f t="shared" si="15"/>
        <v>610.20000000000005</v>
      </c>
      <c r="AG18" s="22"/>
      <c r="AH18" s="29">
        <f t="shared" si="21"/>
        <v>3067.2</v>
      </c>
    </row>
    <row r="19" spans="1:36" x14ac:dyDescent="0.2">
      <c r="A19" t="s">
        <v>33</v>
      </c>
      <c r="B19" t="s">
        <v>34</v>
      </c>
      <c r="C19" s="1">
        <v>16.3</v>
      </c>
      <c r="D19" s="2">
        <v>41</v>
      </c>
      <c r="E19" s="2">
        <v>49</v>
      </c>
      <c r="F19" s="2">
        <v>52</v>
      </c>
      <c r="G19" s="2">
        <v>58</v>
      </c>
      <c r="H19" s="2">
        <v>38</v>
      </c>
      <c r="J19" s="6">
        <f t="shared" si="16"/>
        <v>1</v>
      </c>
      <c r="K19" s="6">
        <f t="shared" si="5"/>
        <v>9</v>
      </c>
      <c r="L19" s="6">
        <f t="shared" si="6"/>
        <v>12</v>
      </c>
      <c r="M19" s="6">
        <f t="shared" si="7"/>
        <v>18</v>
      </c>
      <c r="N19" s="6">
        <f t="shared" si="8"/>
        <v>0</v>
      </c>
      <c r="P19" s="16">
        <f t="shared" si="17"/>
        <v>668.30000000000007</v>
      </c>
      <c r="Q19" s="16">
        <f t="shared" si="18"/>
        <v>798.7</v>
      </c>
      <c r="R19" s="16">
        <f t="shared" si="19"/>
        <v>847.6</v>
      </c>
      <c r="S19" s="16">
        <f t="shared" si="9"/>
        <v>945.40000000000009</v>
      </c>
      <c r="T19" s="16">
        <f t="shared" si="10"/>
        <v>619.4</v>
      </c>
      <c r="U19" s="22"/>
      <c r="V19" s="20">
        <f>0.5*C19*J19</f>
        <v>8.15</v>
      </c>
      <c r="W19" s="20">
        <f t="shared" si="11"/>
        <v>73.350000000000009</v>
      </c>
      <c r="X19" s="20">
        <f t="shared" si="12"/>
        <v>97.800000000000011</v>
      </c>
      <c r="Y19" s="20">
        <f t="shared" si="13"/>
        <v>146.70000000000002</v>
      </c>
      <c r="Z19" s="20">
        <f t="shared" si="14"/>
        <v>0</v>
      </c>
      <c r="AA19" s="23"/>
      <c r="AB19" s="27">
        <f t="shared" si="20"/>
        <v>676.45</v>
      </c>
      <c r="AC19" s="27">
        <f t="shared" si="15"/>
        <v>872.05000000000007</v>
      </c>
      <c r="AD19" s="27">
        <f t="shared" si="15"/>
        <v>945.40000000000009</v>
      </c>
      <c r="AE19" s="27">
        <f t="shared" si="15"/>
        <v>1092.1000000000001</v>
      </c>
      <c r="AF19" s="27">
        <f t="shared" si="15"/>
        <v>619.4</v>
      </c>
      <c r="AG19" s="22"/>
      <c r="AH19" s="29">
        <f t="shared" si="21"/>
        <v>4205.3999999999996</v>
      </c>
    </row>
    <row r="20" spans="1:36" x14ac:dyDescent="0.2">
      <c r="A20" t="s">
        <v>35</v>
      </c>
      <c r="B20" t="s">
        <v>36</v>
      </c>
      <c r="C20" s="1">
        <v>14.7</v>
      </c>
      <c r="D20" s="2">
        <v>46</v>
      </c>
      <c r="E20" s="2">
        <v>53</v>
      </c>
      <c r="F20" s="2">
        <v>59</v>
      </c>
      <c r="G20" s="2">
        <v>31</v>
      </c>
      <c r="H20" s="2">
        <v>40</v>
      </c>
      <c r="J20" s="6">
        <f t="shared" si="16"/>
        <v>6</v>
      </c>
      <c r="K20" s="6">
        <f t="shared" si="5"/>
        <v>13</v>
      </c>
      <c r="L20" s="6">
        <f t="shared" si="6"/>
        <v>19</v>
      </c>
      <c r="M20" s="6">
        <f t="shared" si="7"/>
        <v>0</v>
      </c>
      <c r="N20" s="6">
        <f t="shared" si="8"/>
        <v>0</v>
      </c>
      <c r="P20" s="16">
        <f t="shared" si="17"/>
        <v>676.19999999999993</v>
      </c>
      <c r="Q20" s="16">
        <f t="shared" si="18"/>
        <v>779.09999999999991</v>
      </c>
      <c r="R20" s="16">
        <f t="shared" si="19"/>
        <v>867.3</v>
      </c>
      <c r="S20" s="16">
        <f t="shared" si="9"/>
        <v>455.7</v>
      </c>
      <c r="T20" s="16">
        <f t="shared" si="10"/>
        <v>588</v>
      </c>
      <c r="U20" s="22"/>
      <c r="V20" s="20">
        <f>0.5*C20*J20</f>
        <v>44.099999999999994</v>
      </c>
      <c r="W20" s="20">
        <f t="shared" si="11"/>
        <v>95.55</v>
      </c>
      <c r="X20" s="20">
        <f t="shared" si="12"/>
        <v>139.65</v>
      </c>
      <c r="Y20" s="20">
        <f t="shared" si="13"/>
        <v>0</v>
      </c>
      <c r="Z20" s="20">
        <f t="shared" si="14"/>
        <v>0</v>
      </c>
      <c r="AA20" s="23"/>
      <c r="AB20" s="27">
        <f t="shared" si="20"/>
        <v>720.3</v>
      </c>
      <c r="AC20" s="27">
        <f t="shared" ref="AC20" si="22">Q20+W20</f>
        <v>874.64999999999986</v>
      </c>
      <c r="AD20" s="27">
        <f t="shared" ref="AD20" si="23">R20+X20</f>
        <v>1006.9499999999999</v>
      </c>
      <c r="AE20" s="27">
        <f t="shared" ref="AE20" si="24">S20+Y20</f>
        <v>455.7</v>
      </c>
      <c r="AF20" s="27">
        <f t="shared" ref="AF20" si="25">T20+Z20</f>
        <v>588</v>
      </c>
      <c r="AG20" s="22"/>
      <c r="AH20" s="29">
        <f t="shared" si="21"/>
        <v>3645.5999999999995</v>
      </c>
    </row>
    <row r="21" spans="1:36" x14ac:dyDescent="0.2">
      <c r="D21" s="12"/>
      <c r="E21" s="12"/>
      <c r="F21" s="12"/>
      <c r="G21" s="12"/>
      <c r="H21" s="12"/>
      <c r="J21" s="12"/>
      <c r="K21" s="12"/>
      <c r="L21" s="12"/>
      <c r="M21" s="12"/>
      <c r="N21" s="12"/>
      <c r="P21" s="12"/>
      <c r="Q21" s="12"/>
      <c r="R21" s="12"/>
      <c r="S21" s="12"/>
      <c r="T21" s="12"/>
      <c r="V21" s="12"/>
      <c r="W21" s="12"/>
      <c r="X21" s="12"/>
      <c r="Y21" s="12"/>
      <c r="Z21" s="12"/>
      <c r="AB21" s="12"/>
      <c r="AC21" s="12"/>
      <c r="AD21" s="12"/>
      <c r="AE21" s="12"/>
      <c r="AF21" s="12"/>
      <c r="AH21" s="12"/>
      <c r="AI21" s="12"/>
      <c r="AJ21" s="12"/>
    </row>
    <row r="22" spans="1:36" x14ac:dyDescent="0.2">
      <c r="D22" s="12"/>
      <c r="E22" s="12"/>
      <c r="F22" s="12"/>
      <c r="G22" s="12"/>
      <c r="H22" s="12"/>
      <c r="J22" s="12"/>
      <c r="K22" s="12"/>
      <c r="L22" s="12"/>
      <c r="M22" s="12"/>
      <c r="N22" s="12"/>
      <c r="P22" s="12"/>
      <c r="Q22" s="12"/>
      <c r="R22" s="12"/>
      <c r="S22" s="12"/>
      <c r="T22" s="12"/>
      <c r="V22" s="12"/>
      <c r="W22" s="12"/>
      <c r="X22" s="12"/>
      <c r="Y22" s="12"/>
      <c r="Z22" s="12"/>
      <c r="AB22" s="12"/>
      <c r="AC22" s="12"/>
      <c r="AD22" s="12"/>
      <c r="AE22" s="12"/>
      <c r="AF22" s="12"/>
      <c r="AH22" s="12"/>
      <c r="AI22" s="12"/>
      <c r="AJ22" s="12"/>
    </row>
    <row r="23" spans="1:36" x14ac:dyDescent="0.2">
      <c r="A23" t="s">
        <v>40</v>
      </c>
      <c r="C23" s="1">
        <f>MIN(C4:C20)</f>
        <v>10.4</v>
      </c>
      <c r="D23" s="4">
        <f>MIN(D4:D20)</f>
        <v>30</v>
      </c>
      <c r="E23" s="4">
        <f t="shared" ref="E23:H23" si="26">MIN(E4:E20)</f>
        <v>29</v>
      </c>
      <c r="F23" s="4">
        <f t="shared" si="26"/>
        <v>42</v>
      </c>
      <c r="G23" s="4">
        <f t="shared" si="26"/>
        <v>31</v>
      </c>
      <c r="H23" s="4">
        <f t="shared" si="26"/>
        <v>28</v>
      </c>
      <c r="I23" s="14"/>
      <c r="J23" s="8">
        <f>MIN(J4:J20)</f>
        <v>0</v>
      </c>
      <c r="K23" s="8">
        <f t="shared" ref="K23:N23" si="27">MIN(K4:K20)</f>
        <v>0</v>
      </c>
      <c r="L23" s="8">
        <f t="shared" si="27"/>
        <v>2</v>
      </c>
      <c r="M23" s="8">
        <f t="shared" si="27"/>
        <v>0</v>
      </c>
      <c r="N23" s="8">
        <f t="shared" si="27"/>
        <v>0</v>
      </c>
      <c r="O23" s="14"/>
      <c r="P23" s="17">
        <f>MIN(P4:P20)</f>
        <v>440.70000000000005</v>
      </c>
      <c r="Q23" s="17">
        <f t="shared" ref="Q23:T23" si="28">MIN(Q4:Q20)</f>
        <v>350.3</v>
      </c>
      <c r="R23" s="17">
        <f t="shared" si="28"/>
        <v>436.8</v>
      </c>
      <c r="S23" s="17">
        <f t="shared" si="28"/>
        <v>381.5</v>
      </c>
      <c r="T23" s="17">
        <f t="shared" si="28"/>
        <v>299.59999999999997</v>
      </c>
      <c r="U23" s="23"/>
      <c r="V23" s="21">
        <f>MIN(V4:V20)</f>
        <v>0</v>
      </c>
      <c r="W23" s="21">
        <f t="shared" ref="W23:Z23" si="29">MIN(W4:W20)</f>
        <v>0</v>
      </c>
      <c r="X23" s="21">
        <f t="shared" si="29"/>
        <v>10.4</v>
      </c>
      <c r="Y23" s="21">
        <f t="shared" si="29"/>
        <v>0</v>
      </c>
      <c r="Z23" s="21">
        <f t="shared" si="29"/>
        <v>0</v>
      </c>
      <c r="AA23" s="24"/>
      <c r="AB23" s="28">
        <f t="shared" ref="AB23:AF23" si="30">MIN(AB4:AB20)</f>
        <v>440.70000000000005</v>
      </c>
      <c r="AC23" s="28">
        <f t="shared" si="30"/>
        <v>350.3</v>
      </c>
      <c r="AD23" s="28">
        <f t="shared" si="30"/>
        <v>447.2</v>
      </c>
      <c r="AE23" s="28">
        <f t="shared" si="30"/>
        <v>381.5</v>
      </c>
      <c r="AF23" s="28">
        <f t="shared" si="30"/>
        <v>299.59999999999997</v>
      </c>
      <c r="AG23" s="24"/>
      <c r="AH23" s="30">
        <f t="shared" ref="AH23" si="31">MIN(AH4:AH20)</f>
        <v>2430.6999999999998</v>
      </c>
    </row>
    <row r="24" spans="1:36" x14ac:dyDescent="0.2">
      <c r="A24" t="s">
        <v>41</v>
      </c>
      <c r="C24" s="1">
        <f>MAX(C4:C20)</f>
        <v>19.7</v>
      </c>
      <c r="D24" s="4">
        <f>MAX(D4:D20)</f>
        <v>54</v>
      </c>
      <c r="E24" s="4">
        <f t="shared" ref="E24:H24" si="32">MAX(E4:E20)</f>
        <v>58</v>
      </c>
      <c r="F24" s="4">
        <f t="shared" si="32"/>
        <v>59</v>
      </c>
      <c r="G24" s="4">
        <f t="shared" si="32"/>
        <v>58</v>
      </c>
      <c r="H24" s="4">
        <f t="shared" si="32"/>
        <v>56</v>
      </c>
      <c r="I24" s="14"/>
      <c r="J24" s="8">
        <f>MAX(J4:J20)</f>
        <v>14</v>
      </c>
      <c r="K24" s="8">
        <f t="shared" ref="K24:N24" si="33">MAX(K4:K20)</f>
        <v>18</v>
      </c>
      <c r="L24" s="8">
        <f t="shared" si="33"/>
        <v>19</v>
      </c>
      <c r="M24" s="8">
        <f t="shared" si="33"/>
        <v>18</v>
      </c>
      <c r="N24" s="8">
        <f t="shared" si="33"/>
        <v>16</v>
      </c>
      <c r="O24" s="14"/>
      <c r="P24" s="17">
        <f>MAX(P4:P20)</f>
        <v>725.2</v>
      </c>
      <c r="Q24" s="17">
        <f t="shared" ref="Q24:T24" si="34">MAX(Q4:Q20)</f>
        <v>1122.8999999999999</v>
      </c>
      <c r="R24" s="17">
        <f t="shared" si="34"/>
        <v>1026.5999999999999</v>
      </c>
      <c r="S24" s="17">
        <f t="shared" si="34"/>
        <v>1122.8999999999999</v>
      </c>
      <c r="T24" s="17">
        <f t="shared" si="34"/>
        <v>985.60000000000014</v>
      </c>
      <c r="U24" s="23"/>
      <c r="V24" s="21">
        <f>MAX(V4:V20)</f>
        <v>75.600000000000009</v>
      </c>
      <c r="W24" s="21">
        <f t="shared" ref="W24:Z24" si="35">MAX(W4:W20)</f>
        <v>167.45</v>
      </c>
      <c r="X24" s="21">
        <f t="shared" si="35"/>
        <v>165.29999999999998</v>
      </c>
      <c r="Y24" s="21">
        <f t="shared" si="35"/>
        <v>167.45</v>
      </c>
      <c r="Z24" s="21">
        <f t="shared" si="35"/>
        <v>140.80000000000001</v>
      </c>
      <c r="AA24" s="24"/>
      <c r="AB24" s="28">
        <f t="shared" ref="AB24:AF24" si="36">MAX(AB4:AB20)</f>
        <v>791.80000000000007</v>
      </c>
      <c r="AC24" s="28">
        <f t="shared" si="36"/>
        <v>1290.3499999999999</v>
      </c>
      <c r="AD24" s="28">
        <f t="shared" si="36"/>
        <v>1191.8999999999999</v>
      </c>
      <c r="AE24" s="28">
        <f t="shared" si="36"/>
        <v>1290.3499999999999</v>
      </c>
      <c r="AF24" s="28">
        <f t="shared" si="36"/>
        <v>1126.4000000000001</v>
      </c>
      <c r="AG24" s="24"/>
      <c r="AH24" s="30">
        <f t="shared" ref="AH24" si="37">MAX(AH4:AH20)</f>
        <v>5259.9</v>
      </c>
    </row>
    <row r="25" spans="1:36" x14ac:dyDescent="0.2">
      <c r="A25" t="s">
        <v>42</v>
      </c>
      <c r="C25" s="1">
        <f>AVERAGE(C4:C20)</f>
        <v>14.511764705882355</v>
      </c>
      <c r="D25" s="4">
        <f>AVERAGE(D4:D20)</f>
        <v>42.235294117647058</v>
      </c>
      <c r="E25" s="4">
        <f t="shared" ref="E25:H25" si="38">AVERAGE(E4:E20)</f>
        <v>46.647058823529413</v>
      </c>
      <c r="F25" s="4">
        <f t="shared" si="38"/>
        <v>51.176470588235297</v>
      </c>
      <c r="G25" s="4">
        <f t="shared" si="38"/>
        <v>42.176470588235297</v>
      </c>
      <c r="H25" s="4">
        <f t="shared" si="38"/>
        <v>43.235294117647058</v>
      </c>
      <c r="I25" s="14"/>
      <c r="J25" s="8">
        <f>AVERAGE(J4:J20)</f>
        <v>4.117647058823529</v>
      </c>
      <c r="K25" s="8">
        <f t="shared" ref="K25:N25" si="39">AVERAGE(K4:K20)</f>
        <v>8.1764705882352935</v>
      </c>
      <c r="L25" s="8">
        <f t="shared" si="39"/>
        <v>11.176470588235293</v>
      </c>
      <c r="M25" s="8">
        <f t="shared" si="39"/>
        <v>5.6470588235294121</v>
      </c>
      <c r="N25" s="8">
        <f t="shared" si="39"/>
        <v>5.0588235294117645</v>
      </c>
      <c r="O25" s="14"/>
      <c r="P25" s="17">
        <f>AVERAGE(P4:P20)</f>
        <v>597.78823529411773</v>
      </c>
      <c r="Q25" s="17">
        <f t="shared" ref="Q25:T25" si="40">AVERAGE(Q4:Q20)</f>
        <v>686.44117647058829</v>
      </c>
      <c r="R25" s="17">
        <f t="shared" si="40"/>
        <v>744.96470588235286</v>
      </c>
      <c r="S25" s="17">
        <f t="shared" si="40"/>
        <v>608.03529411764703</v>
      </c>
      <c r="T25" s="17">
        <f t="shared" si="40"/>
        <v>634.67647058823525</v>
      </c>
      <c r="U25" s="23"/>
      <c r="V25" s="21">
        <f>AVERAGE(V4:V20)</f>
        <v>25.491176470588236</v>
      </c>
      <c r="W25" s="21">
        <f t="shared" ref="W25:Z25" si="41">AVERAGE(W4:W20)</f>
        <v>63.488235294117644</v>
      </c>
      <c r="X25" s="21">
        <f t="shared" si="41"/>
        <v>82.247058823529414</v>
      </c>
      <c r="Y25" s="21">
        <f t="shared" si="41"/>
        <v>40.44705882352941</v>
      </c>
      <c r="Z25" s="21">
        <f t="shared" si="41"/>
        <v>37.614705882352936</v>
      </c>
      <c r="AA25" s="24"/>
      <c r="AB25" s="28">
        <f t="shared" ref="AB25:AF25" si="42">AVERAGE(AB4:AB20)</f>
        <v>623.27941176470586</v>
      </c>
      <c r="AC25" s="28">
        <f t="shared" si="42"/>
        <v>749.92941176470561</v>
      </c>
      <c r="AD25" s="28">
        <f t="shared" si="42"/>
        <v>827.2117647058825</v>
      </c>
      <c r="AE25" s="28">
        <f t="shared" si="42"/>
        <v>648.4823529411766</v>
      </c>
      <c r="AF25" s="28">
        <f t="shared" si="42"/>
        <v>672.2911764705882</v>
      </c>
      <c r="AG25" s="24"/>
      <c r="AH25" s="30">
        <f t="shared" ref="AH25" si="43">AVERAGE(AH4:AH20)</f>
        <v>3521.1941176470582</v>
      </c>
    </row>
    <row r="26" spans="1:36" x14ac:dyDescent="0.2">
      <c r="A26" t="s">
        <v>43</v>
      </c>
      <c r="C26" s="1">
        <f>SUM(C4:C20)</f>
        <v>246.70000000000002</v>
      </c>
      <c r="D26" s="5">
        <f>SUM(D4:D20)</f>
        <v>718</v>
      </c>
      <c r="E26" s="5">
        <f t="shared" ref="E26:H26" si="44">SUM(E4:E20)</f>
        <v>793</v>
      </c>
      <c r="F26" s="5">
        <f t="shared" si="44"/>
        <v>870</v>
      </c>
      <c r="G26" s="5">
        <f t="shared" si="44"/>
        <v>717</v>
      </c>
      <c r="H26" s="5">
        <f t="shared" si="44"/>
        <v>735</v>
      </c>
      <c r="I26" s="15"/>
      <c r="J26" s="9">
        <f>SUM(J4:J20)</f>
        <v>70</v>
      </c>
      <c r="K26" s="9">
        <f t="shared" ref="K26:N26" si="45">SUM(K4:K20)</f>
        <v>139</v>
      </c>
      <c r="L26" s="9">
        <f t="shared" si="45"/>
        <v>190</v>
      </c>
      <c r="M26" s="9">
        <f t="shared" si="45"/>
        <v>96</v>
      </c>
      <c r="N26" s="9">
        <f t="shared" si="45"/>
        <v>86</v>
      </c>
      <c r="O26" s="15"/>
      <c r="P26" s="17">
        <f t="shared" ref="P26:T26" si="46">SUM(P4:P20)</f>
        <v>10162.400000000001</v>
      </c>
      <c r="Q26" s="17">
        <f t="shared" si="46"/>
        <v>11669.500000000002</v>
      </c>
      <c r="R26" s="17">
        <f t="shared" si="46"/>
        <v>12664.399999999998</v>
      </c>
      <c r="S26" s="17">
        <f t="shared" si="46"/>
        <v>10336.6</v>
      </c>
      <c r="T26" s="17">
        <f t="shared" si="46"/>
        <v>10789.5</v>
      </c>
      <c r="U26" s="23"/>
      <c r="V26" s="21">
        <f>SUM(V4:V20)</f>
        <v>433.35</v>
      </c>
      <c r="W26" s="21">
        <f t="shared" ref="W26:Z26" si="47">SUM(W4:W20)</f>
        <v>1079.3</v>
      </c>
      <c r="X26" s="21">
        <f t="shared" si="47"/>
        <v>1398.2</v>
      </c>
      <c r="Y26" s="21">
        <f t="shared" si="47"/>
        <v>687.6</v>
      </c>
      <c r="Z26" s="21">
        <f t="shared" si="47"/>
        <v>639.44999999999993</v>
      </c>
      <c r="AA26" s="24"/>
      <c r="AB26" s="28">
        <f t="shared" ref="AB26:AF26" si="48">SUM(AB4:AB20)</f>
        <v>10595.75</v>
      </c>
      <c r="AC26" s="28">
        <f t="shared" si="48"/>
        <v>12748.799999999996</v>
      </c>
      <c r="AD26" s="28">
        <f t="shared" si="48"/>
        <v>14062.600000000002</v>
      </c>
      <c r="AE26" s="28">
        <f t="shared" si="48"/>
        <v>11024.200000000003</v>
      </c>
      <c r="AF26" s="28">
        <f t="shared" si="48"/>
        <v>11428.949999999999</v>
      </c>
      <c r="AG26" s="24"/>
      <c r="AH26" s="30">
        <f t="shared" ref="AH26" si="49">SUM(AH4:AH20)</f>
        <v>59860.299999999988</v>
      </c>
    </row>
  </sheetData>
  <pageMargins left="0.7" right="0.7" top="0.75" bottom="0.75" header="0.3" footer="0.3"/>
  <pageSetup scale="0" firstPageNumber="0" fitToWidth="0" fitToHeight="0" orientation="landscape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Sharone Boois</dc:creator>
  <dcterms:created xsi:type="dcterms:W3CDTF">2025-09-08T21:17:20Z</dcterms:created>
</cp:coreProperties>
</file>