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PN1PEPF000069F1\EXCELCNV\f11b960e-6d84-4d3c-916e-3d43e8f80cc0\"/>
    </mc:Choice>
  </mc:AlternateContent>
  <xr:revisionPtr revIDLastSave="0" documentId="8_{4D78F80B-9382-466B-908C-CA5DEFB20FF9}" xr6:coauthVersionLast="47" xr6:coauthVersionMax="47" xr10:uidLastSave="{00000000-0000-0000-0000-000000000000}"/>
  <bookViews>
    <workbookView xWindow="-60" yWindow="-60" windowWidth="15480" windowHeight="11640" firstSheet="2" activeTab="2" xr2:uid="{785873D3-3712-4716-936F-5BA85F095DD3}"/>
  </bookViews>
  <sheets>
    <sheet name="Data" sheetId="1" r:id="rId1"/>
    <sheet name="Pivots" sheetId="2" r:id="rId2"/>
    <sheet name="Dashboard" sheetId="3" r:id="rId3"/>
  </sheets>
  <calcPr calcId="191028"/>
  <pivotCaches>
    <pivotCache cacheId="189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2" l="1"/>
  <c r="M8" i="3"/>
  <c r="J8" i="3"/>
  <c r="G8" i="3"/>
  <c r="D8" i="3"/>
  <c r="A8" i="3"/>
  <c r="F5" i="2"/>
  <c r="B5" i="2"/>
  <c r="I5" i="2"/>
  <c r="L5" i="2"/>
  <c r="D5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</calcChain>
</file>

<file path=xl/sharedStrings.xml><?xml version="1.0" encoding="utf-8"?>
<sst xmlns="http://schemas.openxmlformats.org/spreadsheetml/2006/main" count="259" uniqueCount="106">
  <si>
    <t>OrderID</t>
  </si>
  <si>
    <t>OrderDate</t>
  </si>
  <si>
    <t>OrderMonthYear</t>
  </si>
  <si>
    <t>CustomerName</t>
  </si>
  <si>
    <t>Region</t>
  </si>
  <si>
    <t>Product</t>
  </si>
  <si>
    <t>Quantity</t>
  </si>
  <si>
    <t>Sales</t>
  </si>
  <si>
    <t>Profit</t>
  </si>
  <si>
    <t>O1019</t>
  </si>
  <si>
    <t>Kiran</t>
  </si>
  <si>
    <t>Telangana</t>
  </si>
  <si>
    <t>Printer</t>
  </si>
  <si>
    <t>O1041</t>
  </si>
  <si>
    <t>Lakshmi</t>
  </si>
  <si>
    <t>Maharashtra</t>
  </si>
  <si>
    <t>Laptop</t>
  </si>
  <si>
    <t>O1047</t>
  </si>
  <si>
    <t>Rahul</t>
  </si>
  <si>
    <t>O1012</t>
  </si>
  <si>
    <t>John</t>
  </si>
  <si>
    <t>Karnataka</t>
  </si>
  <si>
    <t>O1043</t>
  </si>
  <si>
    <t>Tablet</t>
  </si>
  <si>
    <t>O1005</t>
  </si>
  <si>
    <t>Ravi</t>
  </si>
  <si>
    <t>AP</t>
  </si>
  <si>
    <t>O1017</t>
  </si>
  <si>
    <t>Tamil Nadu</t>
  </si>
  <si>
    <t>O1013</t>
  </si>
  <si>
    <t>Priya</t>
  </si>
  <si>
    <t>Smartwatch</t>
  </si>
  <si>
    <t>O1003</t>
  </si>
  <si>
    <t>Anita</t>
  </si>
  <si>
    <t>O1032</t>
  </si>
  <si>
    <t>Unknown</t>
  </si>
  <si>
    <t>NA</t>
  </si>
  <si>
    <t>O1008</t>
  </si>
  <si>
    <t>O1026</t>
  </si>
  <si>
    <t>Arjun</t>
  </si>
  <si>
    <t>O1006</t>
  </si>
  <si>
    <t>O1034</t>
  </si>
  <si>
    <t>Sita</t>
  </si>
  <si>
    <t>O1004</t>
  </si>
  <si>
    <t>Headphones</t>
  </si>
  <si>
    <t>O1037</t>
  </si>
  <si>
    <t>O1024</t>
  </si>
  <si>
    <t>Meera</t>
  </si>
  <si>
    <t>O1044</t>
  </si>
  <si>
    <t>Smartphone</t>
  </si>
  <si>
    <t>O1033</t>
  </si>
  <si>
    <t>O1049</t>
  </si>
  <si>
    <t>O1015</t>
  </si>
  <si>
    <t>O1009</t>
  </si>
  <si>
    <t>O1016</t>
  </si>
  <si>
    <t>O1030</t>
  </si>
  <si>
    <t>O1036</t>
  </si>
  <si>
    <t>O1025</t>
  </si>
  <si>
    <t>O1011</t>
  </si>
  <si>
    <t>O1000</t>
  </si>
  <si>
    <t>O1046</t>
  </si>
  <si>
    <t>O1027</t>
  </si>
  <si>
    <t>O1031</t>
  </si>
  <si>
    <t>O1039</t>
  </si>
  <si>
    <t>O1029</t>
  </si>
  <si>
    <t>O1045</t>
  </si>
  <si>
    <t>O1001</t>
  </si>
  <si>
    <t>O1021</t>
  </si>
  <si>
    <t>O1002</t>
  </si>
  <si>
    <t>O1040</t>
  </si>
  <si>
    <t>O1035</t>
  </si>
  <si>
    <t>O1023</t>
  </si>
  <si>
    <t>O1048</t>
  </si>
  <si>
    <t>O1010</t>
  </si>
  <si>
    <t>O1022</t>
  </si>
  <si>
    <t>O1018</t>
  </si>
  <si>
    <t>O1020</t>
  </si>
  <si>
    <t>O1007</t>
  </si>
  <si>
    <t xml:space="preserve"> Priya </t>
  </si>
  <si>
    <t>O1042</t>
  </si>
  <si>
    <t>O1014</t>
  </si>
  <si>
    <t xml:space="preserve">Ravi </t>
  </si>
  <si>
    <t>O1028</t>
  </si>
  <si>
    <t>O1038</t>
  </si>
  <si>
    <t>KPI CALCULATIONS</t>
  </si>
  <si>
    <t>Total Orders</t>
  </si>
  <si>
    <t>Total Sales</t>
  </si>
  <si>
    <t>Total Quantity Sold</t>
  </si>
  <si>
    <t>Average Selling Price</t>
  </si>
  <si>
    <t>Total Profit Percentage</t>
  </si>
  <si>
    <t>PIVOT TABLES</t>
  </si>
  <si>
    <t>Sales and Profit By Region</t>
  </si>
  <si>
    <t>Product Profit Summary</t>
  </si>
  <si>
    <t>Monthly Sales Trend</t>
  </si>
  <si>
    <t>Product Sales Summary</t>
  </si>
  <si>
    <t>Sum of Profit</t>
  </si>
  <si>
    <t>Sum of Sales</t>
  </si>
  <si>
    <t>Jan,2024</t>
  </si>
  <si>
    <t>Feb,2024</t>
  </si>
  <si>
    <t>Grand Total</t>
  </si>
  <si>
    <t>RETAIL SALES DASHBOARD</t>
  </si>
  <si>
    <t>TOTAL ORDERS</t>
  </si>
  <si>
    <t>TOTAL SALES</t>
  </si>
  <si>
    <t>TOTAL QUANTITY SOLD</t>
  </si>
  <si>
    <t>TOTAL PROFIT PERCENTAGE</t>
  </si>
  <si>
    <t>AVERAGE SELLING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</si>
</sst>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₹-4009]\ #,##0"/>
    <numFmt numFmtId="165" formatCode="[$-F800]dddd\,\ mmmm\ dd\,\ yyyy"/>
    <numFmt numFmtId="166" formatCode="[$₹-4009]\ #,##0.00"/>
    <numFmt numFmtId="167" formatCode="[$₹-4009]\ #,##0.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4"/>
      <color theme="1" tint="4.9989318521683403E-2"/>
      <name val="Calibri"/>
      <family val="2"/>
      <scheme val="minor"/>
    </font>
    <font>
      <b/>
      <sz val="11"/>
      <color theme="1"/>
      <name val="Calibri"/>
      <scheme val="minor"/>
    </font>
    <font>
      <b/>
      <sz val="20"/>
      <color theme="1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0" fontId="0" fillId="0" borderId="10" xfId="0" applyBorder="1"/>
    <xf numFmtId="3" fontId="0" fillId="0" borderId="10" xfId="0" applyNumberFormat="1" applyBorder="1"/>
    <xf numFmtId="0" fontId="0" fillId="0" borderId="0" xfId="0" pivotButton="1"/>
    <xf numFmtId="0" fontId="0" fillId="0" borderId="0" xfId="0" applyAlignment="1">
      <alignment horizontal="center"/>
    </xf>
    <xf numFmtId="0" fontId="0" fillId="0" borderId="11" xfId="0" applyBorder="1" applyAlignment="1"/>
    <xf numFmtId="1" fontId="0" fillId="0" borderId="11" xfId="0" applyNumberFormat="1" applyBorder="1" applyAlignment="1"/>
    <xf numFmtId="0" fontId="19" fillId="0" borderId="0" xfId="0" applyFont="1"/>
    <xf numFmtId="0" fontId="0" fillId="0" borderId="1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6" fillId="0" borderId="0" xfId="0" applyFont="1" applyAlignment="1">
      <alignment horizontal="center"/>
    </xf>
    <xf numFmtId="167" fontId="0" fillId="0" borderId="11" xfId="0" applyNumberFormat="1" applyBorder="1" applyAlignment="1">
      <alignment horizontal="center"/>
    </xf>
    <xf numFmtId="0" fontId="20" fillId="33" borderId="0" xfId="0" applyFont="1" applyFill="1" applyBorder="1" applyAlignment="1">
      <alignment horizontal="center" vertical="center"/>
    </xf>
    <xf numFmtId="3" fontId="20" fillId="33" borderId="0" xfId="0" applyNumberFormat="1" applyFont="1" applyFill="1" applyBorder="1" applyAlignment="1">
      <alignment horizontal="center" vertical="center"/>
    </xf>
    <xf numFmtId="1" fontId="20" fillId="33" borderId="0" xfId="0" applyNumberFormat="1" applyFont="1" applyFill="1" applyBorder="1" applyAlignment="1">
      <alignment horizontal="center" vertical="center"/>
    </xf>
    <xf numFmtId="10" fontId="20" fillId="33" borderId="0" xfId="0" applyNumberFormat="1" applyFont="1" applyFill="1" applyBorder="1" applyAlignment="1">
      <alignment horizontal="center" vertical="center"/>
    </xf>
    <xf numFmtId="166" fontId="20" fillId="33" borderId="0" xfId="0" applyNumberFormat="1" applyFont="1" applyFill="1" applyBorder="1" applyAlignment="1">
      <alignment horizontal="center" vertical="center"/>
    </xf>
    <xf numFmtId="0" fontId="18" fillId="34" borderId="0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64" formatCode="[$₹-4009]\ #,##0"/>
    </dxf>
    <dxf>
      <numFmt numFmtId="1" formatCode="0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165" formatCode="[$-F800]dddd\,\ mmmm\ dd\,\ 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[RetailSalesDashboard.xlsx]Pivots!PivotTable2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40404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PROFIT SUMMARY</a:t>
            </a:r>
          </a:p>
        </c:rich>
      </c:tx>
      <c:overlay val="0"/>
      <c:spPr>
        <a:solidFill>
          <a:srgbClr val="F2F2F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40404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26262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6262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6262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6262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6262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6262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Pivots!$G$10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Pivots!$F$11:$F$17</c:f>
              <c:strCache>
                <c:ptCount val="6"/>
                <c:pt idx="0">
                  <c:v>Smartwatch</c:v>
                </c:pt>
                <c:pt idx="1">
                  <c:v>Printer</c:v>
                </c:pt>
                <c:pt idx="2">
                  <c:v>Laptop</c:v>
                </c:pt>
                <c:pt idx="3">
                  <c:v>Tablet</c:v>
                </c:pt>
                <c:pt idx="4">
                  <c:v>Headphones</c:v>
                </c:pt>
                <c:pt idx="5">
                  <c:v>Smartphone</c:v>
                </c:pt>
              </c:strCache>
            </c:strRef>
          </c:cat>
          <c:val>
            <c:numRef>
              <c:f>Pivots!$G$11:$G$17</c:f>
              <c:numCache>
                <c:formatCode>[$₹-4009]\ #,##0</c:formatCode>
                <c:ptCount val="6"/>
                <c:pt idx="0">
                  <c:v>59078</c:v>
                </c:pt>
                <c:pt idx="1">
                  <c:v>57688</c:v>
                </c:pt>
                <c:pt idx="2">
                  <c:v>51550</c:v>
                </c:pt>
                <c:pt idx="3">
                  <c:v>41121</c:v>
                </c:pt>
                <c:pt idx="4">
                  <c:v>36885</c:v>
                </c:pt>
                <c:pt idx="5">
                  <c:v>22844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4-476A-8BFF-2B44D151F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4051976"/>
        <c:axId val="1124054024"/>
      </c:barChart>
      <c:catAx>
        <c:axId val="1124051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26262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54024"/>
        <c:crosses val="autoZero"/>
        <c:auto val="1"/>
        <c:lblAlgn val="ctr"/>
        <c:lblOffset val="100"/>
        <c:noMultiLvlLbl val="0"/>
      </c:catAx>
      <c:valAx>
        <c:axId val="112405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-4009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26262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5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262626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2F2F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rgbClr val="262626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[RetailSalesDashboard.xlsx]Pivots!PivotTable1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40404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AND PROFIT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40404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6262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26262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26262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6262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6262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6262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6262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6262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6262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6262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6262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Pivots!$C$10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Pivots!$B$11:$B$17</c:f>
              <c:strCache>
                <c:ptCount val="6"/>
                <c:pt idx="0">
                  <c:v>Tamil Nadu</c:v>
                </c:pt>
                <c:pt idx="1">
                  <c:v>AP</c:v>
                </c:pt>
                <c:pt idx="2">
                  <c:v>Telangana</c:v>
                </c:pt>
                <c:pt idx="3">
                  <c:v>Karnataka</c:v>
                </c:pt>
                <c:pt idx="4">
                  <c:v>Maharashtra</c:v>
                </c:pt>
                <c:pt idx="5">
                  <c:v>NA</c:v>
                </c:pt>
              </c:strCache>
            </c:strRef>
          </c:cat>
          <c:val>
            <c:numRef>
              <c:f>Pivots!$C$11:$C$17</c:f>
              <c:numCache>
                <c:formatCode>[$₹-4009]\ #,##0</c:formatCode>
                <c:ptCount val="6"/>
                <c:pt idx="0">
                  <c:v>67258</c:v>
                </c:pt>
                <c:pt idx="1">
                  <c:v>56857</c:v>
                </c:pt>
                <c:pt idx="2">
                  <c:v>52117</c:v>
                </c:pt>
                <c:pt idx="3">
                  <c:v>41573</c:v>
                </c:pt>
                <c:pt idx="4">
                  <c:v>36154</c:v>
                </c:pt>
                <c:pt idx="5">
                  <c:v>15207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2-45C9-8669-DD749545BDE8}"/>
            </c:ext>
          </c:extLst>
        </c:ser>
        <c:ser>
          <c:idx val="1"/>
          <c:order val="1"/>
          <c:tx>
            <c:strRef>
              <c:f>Pivots!$D$10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Pivots!$B$11:$B$17</c:f>
              <c:strCache>
                <c:ptCount val="6"/>
                <c:pt idx="0">
                  <c:v>Tamil Nadu</c:v>
                </c:pt>
                <c:pt idx="1">
                  <c:v>AP</c:v>
                </c:pt>
                <c:pt idx="2">
                  <c:v>Telangana</c:v>
                </c:pt>
                <c:pt idx="3">
                  <c:v>Karnataka</c:v>
                </c:pt>
                <c:pt idx="4">
                  <c:v>Maharashtra</c:v>
                </c:pt>
                <c:pt idx="5">
                  <c:v>NA</c:v>
                </c:pt>
              </c:strCache>
            </c:strRef>
          </c:cat>
          <c:val>
            <c:numRef>
              <c:f>Pivots!$D$11:$D$17</c:f>
              <c:numCache>
                <c:formatCode>0</c:formatCode>
                <c:ptCount val="6"/>
                <c:pt idx="0">
                  <c:v>315352</c:v>
                </c:pt>
                <c:pt idx="1">
                  <c:v>194860</c:v>
                </c:pt>
                <c:pt idx="2">
                  <c:v>339446</c:v>
                </c:pt>
                <c:pt idx="3">
                  <c:v>185661</c:v>
                </c:pt>
                <c:pt idx="4">
                  <c:v>131293</c:v>
                </c:pt>
                <c:pt idx="5">
                  <c:v>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C2-45C9-8669-DD749545B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7289352"/>
        <c:axId val="1207291400"/>
      </c:barChart>
      <c:catAx>
        <c:axId val="1207289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26262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291400"/>
        <c:crosses val="autoZero"/>
        <c:auto val="1"/>
        <c:lblAlgn val="ctr"/>
        <c:lblOffset val="100"/>
        <c:noMultiLvlLbl val="0"/>
      </c:catAx>
      <c:valAx>
        <c:axId val="120729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-4009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26262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28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262626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2F2F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262626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[RetailSalesDashboard.xlsx]Pivots!PivotTable3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40404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40404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Pivots!$K$10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Pivots!$J$11:$J$13</c:f>
              <c:strCache>
                <c:ptCount val="2"/>
                <c:pt idx="0">
                  <c:v>Jan,2024</c:v>
                </c:pt>
                <c:pt idx="1">
                  <c:v>Feb,2024</c:v>
                </c:pt>
              </c:strCache>
            </c:strRef>
          </c:cat>
          <c:val>
            <c:numRef>
              <c:f>Pivots!$K$11:$K$13</c:f>
              <c:numCache>
                <c:formatCode>0</c:formatCode>
                <c:ptCount val="2"/>
                <c:pt idx="0">
                  <c:v>702252</c:v>
                </c:pt>
                <c:pt idx="1">
                  <c:v>472937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1F-4403-972E-A1873E005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4552200"/>
        <c:axId val="1113443335"/>
      </c:lineChart>
      <c:catAx>
        <c:axId val="144455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26262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443335"/>
        <c:crosses val="autoZero"/>
        <c:auto val="1"/>
        <c:lblAlgn val="ctr"/>
        <c:lblOffset val="100"/>
        <c:noMultiLvlLbl val="0"/>
      </c:catAx>
      <c:valAx>
        <c:axId val="1113443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26262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55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262626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2F2F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11</xdr:row>
      <xdr:rowOff>0</xdr:rowOff>
    </xdr:from>
    <xdr:to>
      <xdr:col>14</xdr:col>
      <xdr:colOff>438150</xdr:colOff>
      <xdr:row>26</xdr:row>
      <xdr:rowOff>38100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4A09DF5-15DC-4722-AD55-ACFFF87DF9F7}"/>
            </a:ext>
            <a:ext uri="{147F2762-F138-4A5C-976F-8EAC2B608ADB}">
              <a16:predDERef xmlns:a16="http://schemas.microsoft.com/office/drawing/2014/main" pred="{61C72F8E-F949-482E-8E45-3C53A6E36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11</xdr:row>
      <xdr:rowOff>0</xdr:rowOff>
    </xdr:from>
    <xdr:to>
      <xdr:col>7</xdr:col>
      <xdr:colOff>209550</xdr:colOff>
      <xdr:row>26</xdr:row>
      <xdr:rowOff>38100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42262FB-4C02-4F6A-B853-9EC9703B304A}"/>
            </a:ext>
            <a:ext uri="{147F2762-F138-4A5C-976F-8EAC2B608ADB}">
              <a16:predDERef xmlns:a16="http://schemas.microsoft.com/office/drawing/2014/main" pred="{B4A09DF5-15DC-4722-AD55-ACFFF87DF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14</xdr:col>
      <xdr:colOff>514350</xdr:colOff>
      <xdr:row>43</xdr:row>
      <xdr:rowOff>133350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DD28CF5-D806-4749-B2A1-81E4E3F88ECA}"/>
            </a:ext>
            <a:ext uri="{147F2762-F138-4A5C-976F-8EAC2B608ADB}">
              <a16:predDERef xmlns:a16="http://schemas.microsoft.com/office/drawing/2014/main" pred="{842262FB-4C02-4F6A-B853-9EC9703B3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28</xdr:row>
      <xdr:rowOff>180975</xdr:rowOff>
    </xdr:from>
    <xdr:to>
      <xdr:col>6</xdr:col>
      <xdr:colOff>638175</xdr:colOff>
      <xdr:row>38</xdr:row>
      <xdr:rowOff>180975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AA6BF81F-27A4-45DB-84DD-985D760363D9}"/>
            </a:ext>
            <a:ext uri="{147F2762-F138-4A5C-976F-8EAC2B608ADB}">
              <a16:predDERef xmlns:a16="http://schemas.microsoft.com/office/drawing/2014/main" pred="{7DD28CF5-D806-4749-B2A1-81E4E3F88ECA}"/>
            </a:ext>
          </a:extLst>
        </xdr:cNvPr>
        <xdr:cNvSpPr/>
      </xdr:nvSpPr>
      <xdr:spPr>
        <a:xfrm>
          <a:off x="57150" y="5648325"/>
          <a:ext cx="4772025" cy="19050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N</a:t>
          </a:r>
          <a:r>
            <a:rPr lang="en-US" sz="1100" b="1" i="0" u="none" strike="noStrike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DASHBOARD INSIGHTS</a:t>
          </a:r>
          <a:endParaRPr lang="en-US" sz="1100" b="1" i="0" u="none" strike="noStrike">
            <a:solidFill>
              <a:schemeClr val="tx1">
                <a:lumMod val="85000"/>
                <a:lumOff val="15000"/>
              </a:schemeClr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ctr"/>
          <a:endParaRPr lang="en-US" sz="1100" b="1" i="0" u="none" strike="noStrike">
            <a:solidFill>
              <a:schemeClr val="tx1">
                <a:lumMod val="85000"/>
                <a:lumOff val="15000"/>
              </a:schemeClr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•Tamil Nadu leads in profit (₹67,258) and Telangana in sales (₹339,446).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•Printer and Smartwatch drive the majority of profits.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•Sales peaked in January (₹702,252) and dipped in February (₹472,937).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•Tablet, Smartwatch, Headphones, and Smartphone have moderate sales, provides opportunity for growth.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•Top 2 products (Printer &amp; Laptop) contribute 44.3% of total sales.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•Focus on top products, boost promotions during slower months, and improve performance in underperforming regions.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chemeClr val="lt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chemeClr val="lt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chemeClr val="lt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chemeClr val="lt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chemeClr val="lt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</a:t>
          </a:r>
        </a:p>
        <a:p>
          <a:pPr marL="0" indent="0" algn="l"/>
          <a:endParaRPr lang="en-US" sz="1100" b="0" i="0" u="none" strike="noStrike">
            <a:solidFill>
              <a:schemeClr val="lt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chemeClr val="lt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chemeClr val="lt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chemeClr val="lt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chemeClr val="lt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94.819668750002" createdVersion="8" refreshedVersion="8" minRefreshableVersion="3" recordCount="50" xr:uid="{D86F1834-2FB6-47A3-AB08-4673532EAF83}">
  <cacheSource type="worksheet">
    <worksheetSource name="Salestb"/>
  </cacheSource>
  <cacheFields count="9">
    <cacheField name="OrderID" numFmtId="0">
      <sharedItems/>
    </cacheField>
    <cacheField name="OrderDate" numFmtId="14">
      <sharedItems containsSemiMixedTypes="0" containsNonDate="0" containsDate="1" containsString="0" minDate="2024-01-01T00:00:00" maxDate="2024-02-20T00:00:00"/>
    </cacheField>
    <cacheField name="OrderMonthYear" numFmtId="165">
      <sharedItems count="2">
        <s v="Jan,2024"/>
        <s v="Feb,2024"/>
      </sharedItems>
    </cacheField>
    <cacheField name="CustomerName" numFmtId="49">
      <sharedItems/>
    </cacheField>
    <cacheField name="Region" numFmtId="49">
      <sharedItems count="6">
        <s v="Telangana"/>
        <s v="Maharashtra"/>
        <s v="Karnataka"/>
        <s v="AP"/>
        <s v="Tamil Nadu"/>
        <s v="NA"/>
      </sharedItems>
    </cacheField>
    <cacheField name="Product" numFmtId="49">
      <sharedItems count="6">
        <s v="Printer"/>
        <s v="Laptop"/>
        <s v="Tablet"/>
        <s v="Smartwatch"/>
        <s v="Headphones"/>
        <s v="Smartphone"/>
      </sharedItems>
    </cacheField>
    <cacheField name="Quantity" numFmtId="1">
      <sharedItems containsSemiMixedTypes="0" containsString="0" containsNumber="1" containsInteger="1" minValue="1" maxValue="4"/>
    </cacheField>
    <cacheField name="Sales" numFmtId="1">
      <sharedItems containsSemiMixedTypes="0" containsString="0" containsNumber="1" containsInteger="1" minValue="0" maxValue="47758" count="50">
        <n v="25897"/>
        <n v="2161"/>
        <n v="31127"/>
        <n v="12627"/>
        <n v="28557"/>
        <n v="13394"/>
        <n v="45001"/>
        <n v="10792"/>
        <n v="3267"/>
        <n v="3021"/>
        <n v="43606"/>
        <n v="37920"/>
        <n v="5556"/>
        <n v="45573"/>
        <n v="33551"/>
        <n v="11692"/>
        <n v="42994"/>
        <n v="35763"/>
        <n v="13653"/>
        <n v="27851"/>
        <n v="45021"/>
        <n v="32740"/>
        <n v="10433"/>
        <n v="25939"/>
        <n v="42757"/>
        <n v="16541"/>
        <n v="23777"/>
        <n v="21118"/>
        <n v="13534"/>
        <n v="28531"/>
        <n v="21457"/>
        <n v="8873"/>
        <n v="5943"/>
        <n v="34606"/>
        <n v="37773"/>
        <n v="25483"/>
        <n v="3899"/>
        <n v="7675"/>
        <n v="15417"/>
        <n v="46974"/>
        <n v="42397"/>
        <n v="16502"/>
        <n v="19159"/>
        <n v="13016"/>
        <n v="0"/>
        <n v="5890"/>
        <n v="39065"/>
        <n v="45323"/>
        <n v="3585"/>
        <n v="47758"/>
      </sharedItems>
    </cacheField>
    <cacheField name="Profit" numFmtId="164">
      <sharedItems containsSemiMixedTypes="0" containsString="0" containsNumber="1" containsInteger="1" minValue="0" maxValue="9887"/>
    </cacheField>
  </cacheFields>
  <extLst>
    <ext xmlns:x14="http://schemas.microsoft.com/office/spreadsheetml/2009/9/main" uri="{725AE2AE-9491-48be-B2B4-4EB974FC3084}">
      <x14:pivotCacheDefinition pivotCacheId="16586166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O1019"/>
    <d v="2024-01-20T00:00:00"/>
    <x v="0"/>
    <s v="Kiran"/>
    <x v="0"/>
    <x v="0"/>
    <n v="3"/>
    <x v="0"/>
    <n v="0"/>
  </r>
  <r>
    <s v="O1041"/>
    <d v="2024-02-11T00:00:00"/>
    <x v="1"/>
    <s v="Lakshmi"/>
    <x v="1"/>
    <x v="1"/>
    <n v="3"/>
    <x v="1"/>
    <n v="5256"/>
  </r>
  <r>
    <s v="O1047"/>
    <d v="2024-02-17T00:00:00"/>
    <x v="1"/>
    <s v="Rahul"/>
    <x v="0"/>
    <x v="0"/>
    <n v="3"/>
    <x v="2"/>
    <n v="7110"/>
  </r>
  <r>
    <s v="O1012"/>
    <d v="2024-01-13T00:00:00"/>
    <x v="0"/>
    <s v="John"/>
    <x v="2"/>
    <x v="1"/>
    <n v="3"/>
    <x v="3"/>
    <n v="8771"/>
  </r>
  <r>
    <s v="O1043"/>
    <d v="2024-02-13T00:00:00"/>
    <x v="1"/>
    <s v="John"/>
    <x v="0"/>
    <x v="2"/>
    <n v="4"/>
    <x v="4"/>
    <n v="4040"/>
  </r>
  <r>
    <s v="O1005"/>
    <d v="2024-01-06T00:00:00"/>
    <x v="0"/>
    <s v="Ravi"/>
    <x v="3"/>
    <x v="0"/>
    <n v="4"/>
    <x v="5"/>
    <n v="8116"/>
  </r>
  <r>
    <s v="O1017"/>
    <d v="2024-01-18T00:00:00"/>
    <x v="0"/>
    <s v="Lakshmi"/>
    <x v="4"/>
    <x v="1"/>
    <n v="4"/>
    <x v="6"/>
    <n v="264"/>
  </r>
  <r>
    <s v="O1013"/>
    <d v="2024-01-14T00:00:00"/>
    <x v="0"/>
    <s v="Priya"/>
    <x v="4"/>
    <x v="3"/>
    <n v="3"/>
    <x v="7"/>
    <n v="8884"/>
  </r>
  <r>
    <s v="O1003"/>
    <d v="2024-01-04T00:00:00"/>
    <x v="0"/>
    <s v="Anita"/>
    <x v="1"/>
    <x v="3"/>
    <n v="3"/>
    <x v="8"/>
    <n v="8092"/>
  </r>
  <r>
    <s v="O1032"/>
    <d v="2024-02-02T00:00:00"/>
    <x v="1"/>
    <s v="Unknown"/>
    <x v="5"/>
    <x v="1"/>
    <n v="4"/>
    <x v="9"/>
    <n v="6478"/>
  </r>
  <r>
    <s v="O1008"/>
    <d v="2024-01-09T00:00:00"/>
    <x v="0"/>
    <s v="Priya"/>
    <x v="4"/>
    <x v="1"/>
    <n v="3"/>
    <x v="10"/>
    <n v="9468"/>
  </r>
  <r>
    <s v="O1026"/>
    <d v="2024-01-27T00:00:00"/>
    <x v="0"/>
    <s v="Arjun"/>
    <x v="0"/>
    <x v="2"/>
    <n v="2"/>
    <x v="11"/>
    <n v="6936"/>
  </r>
  <r>
    <s v="O1006"/>
    <d v="2024-01-07T00:00:00"/>
    <x v="0"/>
    <s v="Priya"/>
    <x v="5"/>
    <x v="3"/>
    <n v="1"/>
    <x v="12"/>
    <n v="8729"/>
  </r>
  <r>
    <s v="O1034"/>
    <d v="2024-02-04T00:00:00"/>
    <x v="1"/>
    <s v="Sita"/>
    <x v="0"/>
    <x v="0"/>
    <n v="2"/>
    <x v="13"/>
    <n v="3304"/>
  </r>
  <r>
    <s v="O1004"/>
    <d v="2024-01-05T00:00:00"/>
    <x v="0"/>
    <s v="Anita"/>
    <x v="0"/>
    <x v="4"/>
    <n v="3"/>
    <x v="14"/>
    <n v="7063"/>
  </r>
  <r>
    <s v="O1037"/>
    <d v="2024-02-07T00:00:00"/>
    <x v="1"/>
    <s v="Rahul"/>
    <x v="2"/>
    <x v="3"/>
    <n v="1"/>
    <x v="15"/>
    <n v="9196"/>
  </r>
  <r>
    <s v="O1024"/>
    <d v="2024-01-25T00:00:00"/>
    <x v="0"/>
    <s v="Meera"/>
    <x v="1"/>
    <x v="1"/>
    <n v="4"/>
    <x v="16"/>
    <n v="5458"/>
  </r>
  <r>
    <s v="O1044"/>
    <d v="2024-02-14T00:00:00"/>
    <x v="1"/>
    <s v="Meera"/>
    <x v="2"/>
    <x v="5"/>
    <n v="4"/>
    <x v="17"/>
    <n v="1228"/>
  </r>
  <r>
    <s v="O1033"/>
    <d v="2024-02-03T00:00:00"/>
    <x v="1"/>
    <s v="Anita"/>
    <x v="3"/>
    <x v="0"/>
    <n v="2"/>
    <x v="18"/>
    <n v="8592"/>
  </r>
  <r>
    <s v="O1049"/>
    <d v="2024-02-19T00:00:00"/>
    <x v="1"/>
    <s v="Kiran"/>
    <x v="0"/>
    <x v="4"/>
    <n v="2"/>
    <x v="19"/>
    <n v="7138"/>
  </r>
  <r>
    <s v="O1015"/>
    <d v="2024-01-16T00:00:00"/>
    <x v="0"/>
    <s v="Anita"/>
    <x v="3"/>
    <x v="1"/>
    <n v="1"/>
    <x v="20"/>
    <n v="5476"/>
  </r>
  <r>
    <s v="O1009"/>
    <d v="2024-01-10T00:00:00"/>
    <x v="0"/>
    <s v="Lakshmi"/>
    <x v="3"/>
    <x v="2"/>
    <n v="2"/>
    <x v="21"/>
    <n v="5087"/>
  </r>
  <r>
    <s v="O1016"/>
    <d v="2024-01-17T00:00:00"/>
    <x v="0"/>
    <s v="Kiran"/>
    <x v="0"/>
    <x v="1"/>
    <n v="4"/>
    <x v="22"/>
    <n v="2262"/>
  </r>
  <r>
    <s v="O1030"/>
    <d v="2024-01-31T00:00:00"/>
    <x v="0"/>
    <s v="Sita"/>
    <x v="1"/>
    <x v="4"/>
    <n v="1"/>
    <x v="23"/>
    <n v="6384"/>
  </r>
  <r>
    <s v="O1036"/>
    <d v="2024-02-06T00:00:00"/>
    <x v="1"/>
    <s v="Priya"/>
    <x v="4"/>
    <x v="0"/>
    <n v="4"/>
    <x v="24"/>
    <n v="2654"/>
  </r>
  <r>
    <s v="O1025"/>
    <d v="2024-01-26T00:00:00"/>
    <x v="0"/>
    <s v="Lakshmi"/>
    <x v="0"/>
    <x v="2"/>
    <n v="2"/>
    <x v="25"/>
    <n v="0"/>
  </r>
  <r>
    <s v="O1011"/>
    <d v="2024-01-12T00:00:00"/>
    <x v="0"/>
    <s v="Unknown"/>
    <x v="3"/>
    <x v="5"/>
    <n v="3"/>
    <x v="26"/>
    <n v="6531"/>
  </r>
  <r>
    <s v="O1000"/>
    <d v="2024-01-01T00:00:00"/>
    <x v="0"/>
    <s v="Priya"/>
    <x v="4"/>
    <x v="5"/>
    <n v="3"/>
    <x v="27"/>
    <n v="1216"/>
  </r>
  <r>
    <s v="O1046"/>
    <d v="2024-02-16T00:00:00"/>
    <x v="1"/>
    <s v="Priya"/>
    <x v="2"/>
    <x v="1"/>
    <n v="4"/>
    <x v="28"/>
    <n v="702"/>
  </r>
  <r>
    <s v="O1027"/>
    <d v="2024-01-28T00:00:00"/>
    <x v="0"/>
    <s v="John"/>
    <x v="2"/>
    <x v="3"/>
    <n v="2"/>
    <x v="29"/>
    <n v="591"/>
  </r>
  <r>
    <s v="O1031"/>
    <d v="2024-02-01T00:00:00"/>
    <x v="1"/>
    <s v="Arjun"/>
    <x v="0"/>
    <x v="3"/>
    <n v="1"/>
    <x v="30"/>
    <n v="3299"/>
  </r>
  <r>
    <s v="O1039"/>
    <d v="2024-02-09T00:00:00"/>
    <x v="1"/>
    <s v="Sita"/>
    <x v="3"/>
    <x v="0"/>
    <n v="3"/>
    <x v="31"/>
    <n v="8354"/>
  </r>
  <r>
    <s v="O1029"/>
    <d v="2024-01-30T00:00:00"/>
    <x v="0"/>
    <s v="Rahul"/>
    <x v="4"/>
    <x v="3"/>
    <n v="4"/>
    <x v="32"/>
    <n v="3761"/>
  </r>
  <r>
    <s v="O1045"/>
    <d v="2024-02-15T00:00:00"/>
    <x v="1"/>
    <s v="Kiran"/>
    <x v="2"/>
    <x v="2"/>
    <n v="4"/>
    <x v="33"/>
    <n v="7585"/>
  </r>
  <r>
    <s v="O1001"/>
    <d v="2024-01-02T00:00:00"/>
    <x v="0"/>
    <s v="John"/>
    <x v="1"/>
    <x v="0"/>
    <n v="4"/>
    <x v="34"/>
    <n v="8069"/>
  </r>
  <r>
    <s v="O1021"/>
    <d v="2024-01-22T00:00:00"/>
    <x v="0"/>
    <s v="Kiran"/>
    <x v="3"/>
    <x v="0"/>
    <n v="1"/>
    <x v="35"/>
    <n v="2227"/>
  </r>
  <r>
    <s v="O1002"/>
    <d v="2024-01-03T00:00:00"/>
    <x v="0"/>
    <s v="Arjun"/>
    <x v="4"/>
    <x v="3"/>
    <n v="1"/>
    <x v="36"/>
    <n v="6639"/>
  </r>
  <r>
    <s v="O1040"/>
    <d v="2024-02-10T00:00:00"/>
    <x v="1"/>
    <s v="Sita"/>
    <x v="0"/>
    <x v="4"/>
    <n v="3"/>
    <x v="37"/>
    <n v="0"/>
  </r>
  <r>
    <s v="O1035"/>
    <d v="2024-02-05T00:00:00"/>
    <x v="1"/>
    <s v="Priya"/>
    <x v="3"/>
    <x v="1"/>
    <n v="1"/>
    <x v="38"/>
    <n v="7415"/>
  </r>
  <r>
    <s v="O1023"/>
    <d v="2024-01-24T00:00:00"/>
    <x v="0"/>
    <s v="Anita"/>
    <x v="0"/>
    <x v="3"/>
    <n v="4"/>
    <x v="39"/>
    <n v="9887"/>
  </r>
  <r>
    <s v="O1048"/>
    <d v="2024-02-18T00:00:00"/>
    <x v="1"/>
    <s v="Unknown"/>
    <x v="4"/>
    <x v="0"/>
    <n v="2"/>
    <x v="40"/>
    <n v="9262"/>
  </r>
  <r>
    <s v="O1010"/>
    <d v="2024-01-11T00:00:00"/>
    <x v="0"/>
    <s v="Rahul"/>
    <x v="3"/>
    <x v="4"/>
    <n v="3"/>
    <x v="41"/>
    <n v="5059"/>
  </r>
  <r>
    <s v="O1022"/>
    <d v="2024-01-23T00:00:00"/>
    <x v="0"/>
    <s v="Rahul"/>
    <x v="1"/>
    <x v="2"/>
    <n v="2"/>
    <x v="42"/>
    <n v="2895"/>
  </r>
  <r>
    <s v="O1018"/>
    <d v="2024-01-19T00:00:00"/>
    <x v="0"/>
    <s v="John"/>
    <x v="4"/>
    <x v="5"/>
    <n v="4"/>
    <x v="43"/>
    <n v="8206"/>
  </r>
  <r>
    <s v="O1020"/>
    <d v="2024-01-21T00:00:00"/>
    <x v="0"/>
    <s v="Anita"/>
    <x v="4"/>
    <x v="5"/>
    <n v="2"/>
    <x v="44"/>
    <n v="5663"/>
  </r>
  <r>
    <s v="O1007"/>
    <d v="2024-01-08T00:00:00"/>
    <x v="0"/>
    <s v=" Priya "/>
    <x v="0"/>
    <x v="2"/>
    <n v="1"/>
    <x v="45"/>
    <n v="1078"/>
  </r>
  <r>
    <s v="O1042"/>
    <d v="2024-02-12T00:00:00"/>
    <x v="1"/>
    <s v="Arjun"/>
    <x v="4"/>
    <x v="4"/>
    <n v="2"/>
    <x v="46"/>
    <n v="8310"/>
  </r>
  <r>
    <s v="O1014"/>
    <d v="2024-01-15T00:00:00"/>
    <x v="0"/>
    <s v="Ravi "/>
    <x v="2"/>
    <x v="2"/>
    <n v="4"/>
    <x v="47"/>
    <n v="7408"/>
  </r>
  <r>
    <s v="O1028"/>
    <d v="2024-01-29T00:00:00"/>
    <x v="0"/>
    <s v="Ravi"/>
    <x v="2"/>
    <x v="2"/>
    <n v="4"/>
    <x v="48"/>
    <n v="6092"/>
  </r>
  <r>
    <s v="O1038"/>
    <d v="2024-02-08T00:00:00"/>
    <x v="1"/>
    <s v="Priya"/>
    <x v="4"/>
    <x v="4"/>
    <n v="1"/>
    <x v="49"/>
    <n v="29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D73D77-43B0-4557-AA4B-EE3D4CC26AE0}" name="PivotTable5" cacheId="189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M10:N17" firstHeaderRow="1" firstDataRow="1" firstDataCol="1"/>
  <pivotFields count="9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7">
        <item x="2"/>
        <item x="3"/>
        <item x="5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" outline="0" showAll="0"/>
    <pivotField dataField="1" compact="0" numFmtId="1" outline="0" showAll="0"/>
    <pivotField compact="0" numFmtId="164" outline="0" showAll="0"/>
  </pivotFields>
  <rowFields count="1">
    <field x="5"/>
  </rowFields>
  <rowItems count="7">
    <i>
      <x v="3"/>
    </i>
    <i>
      <x v="4"/>
    </i>
    <i>
      <x/>
    </i>
    <i>
      <x v="5"/>
    </i>
    <i>
      <x v="1"/>
    </i>
    <i>
      <x v="2"/>
    </i>
    <i t="grand">
      <x/>
    </i>
  </rowItems>
  <colItems count="1">
    <i/>
  </colItems>
  <dataFields count="1">
    <dataField name="Sum of Sales" fld="7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FAE930-FC5C-4A1A-BAAC-9006F505D795}" name="PivotTable1" cacheId="189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B10:D17" firstHeaderRow="0" firstDataRow="1" firstDataCol="1"/>
  <pivotFields count="9">
    <pivotField compact="0" outline="0" showAll="0"/>
    <pivotField compact="0" numFmtId="14" outline="0" showAll="0"/>
    <pivotField compact="0" outline="0" showAll="0"/>
    <pivotField compact="0" outline="0" showAll="0"/>
    <pivotField axis="axisRow" compact="0" outline="0" showAll="0" sortType="descending">
      <items count="7">
        <item x="3"/>
        <item x="2"/>
        <item x="1"/>
        <item x="5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" outline="0" showAll="0"/>
    <pivotField dataField="1" compact="0" numFmtId="1" outline="0" showAll="0">
      <items count="51">
        <item x="44"/>
        <item x="1"/>
        <item x="9"/>
        <item x="8"/>
        <item x="48"/>
        <item x="36"/>
        <item x="12"/>
        <item x="45"/>
        <item x="32"/>
        <item x="37"/>
        <item x="31"/>
        <item x="22"/>
        <item x="7"/>
        <item x="15"/>
        <item x="3"/>
        <item x="43"/>
        <item x="5"/>
        <item x="28"/>
        <item x="18"/>
        <item x="38"/>
        <item x="41"/>
        <item x="25"/>
        <item x="42"/>
        <item x="27"/>
        <item x="30"/>
        <item x="26"/>
        <item x="35"/>
        <item x="0"/>
        <item x="23"/>
        <item x="19"/>
        <item x="29"/>
        <item x="4"/>
        <item x="2"/>
        <item x="21"/>
        <item x="14"/>
        <item x="33"/>
        <item x="17"/>
        <item x="34"/>
        <item x="11"/>
        <item x="46"/>
        <item x="40"/>
        <item x="24"/>
        <item x="16"/>
        <item x="10"/>
        <item x="6"/>
        <item x="20"/>
        <item x="47"/>
        <item x="13"/>
        <item x="39"/>
        <item x="49"/>
        <item t="default"/>
      </items>
    </pivotField>
    <pivotField dataField="1" compact="0" numFmtId="164" outline="0" showAll="0"/>
  </pivotFields>
  <rowFields count="1">
    <field x="4"/>
  </rowFields>
  <rowItems count="7">
    <i>
      <x v="4"/>
    </i>
    <i>
      <x/>
    </i>
    <i>
      <x v="5"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8" baseField="0" baseItem="0" numFmtId="164"/>
    <dataField name="Sum of Sales" fld="7" baseField="0" baseItem="0" numFmtId="1"/>
  </dataFields>
  <chartFormats count="11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F9556A-2318-44A0-8423-692FA3B9471B}" name="PivotTable3" cacheId="189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6">
  <location ref="J10:K13" firstHeaderRow="1" firstDataRow="1" firstDataCol="1"/>
  <pivotFields count="9">
    <pivotField compact="0" outline="0" showAll="0"/>
    <pivotField compact="0" numFmtId="14" outline="0" showAll="0"/>
    <pivotField axis="axisRow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numFmtId="1" outline="0" showAll="0"/>
    <pivotField dataField="1" compact="0" numFmtId="1" outline="0" showAll="0"/>
    <pivotField compact="0" numFmtId="164" outline="0" showAll="0"/>
  </pivotFields>
  <rowFields count="1">
    <field x="2"/>
  </rowFields>
  <rowItems count="3">
    <i>
      <x v="1"/>
    </i>
    <i>
      <x/>
    </i>
    <i t="grand">
      <x/>
    </i>
  </rowItems>
  <colItems count="1">
    <i/>
  </colItems>
  <dataFields count="1">
    <dataField name="Sum of Sales" fld="7" baseField="0" baseItem="0" numFmtId="1"/>
  </dataFields>
  <chartFormats count="16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D03C91-433A-4849-83DC-851B236FA500}" name="PivotTable2" cacheId="189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1">
  <location ref="F10:G17" firstHeaderRow="1" firstDataRow="1" firstDataCol="1"/>
  <pivotFields count="9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7">
        <item x="2"/>
        <item x="3"/>
        <item x="5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" outline="0" showAll="0"/>
    <pivotField compact="0" numFmtId="1" outline="0" showAll="0"/>
    <pivotField dataField="1" compact="0" numFmtId="164" outline="0" showAll="0"/>
  </pivotFields>
  <rowFields count="1">
    <field x="5"/>
  </rowFields>
  <rowItems count="7">
    <i>
      <x v="1"/>
    </i>
    <i>
      <x v="3"/>
    </i>
    <i>
      <x v="4"/>
    </i>
    <i>
      <x/>
    </i>
    <i>
      <x v="5"/>
    </i>
    <i>
      <x v="2"/>
    </i>
    <i t="grand">
      <x/>
    </i>
  </rowItems>
  <colItems count="1">
    <i/>
  </colItems>
  <dataFields count="1">
    <dataField name="Sum of Profit" fld="8" baseField="0" baseItem="0" numFmtId="164"/>
  </dataFields>
  <chartFormats count="1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A054CA-2900-47BB-8FED-CA9E5D1E9DA7}" name="Salestb" displayName="Salestb" ref="A1:I51" totalsRowShown="0">
  <autoFilter ref="A1:I51" xr:uid="{1EA054CA-2900-47BB-8FED-CA9E5D1E9DA7}"/>
  <tableColumns count="9">
    <tableColumn id="1" xr3:uid="{E95C283D-3F4F-4BEA-B206-F9E1B52EDE17}" name="OrderID"/>
    <tableColumn id="2" xr3:uid="{F1A5ADC2-8FC2-4864-AF87-8416D259E442}" name="OrderDate" dataDxfId="7"/>
    <tableColumn id="9" xr3:uid="{C8B4FE07-1034-4734-85F5-F408101B7A66}" name="OrderMonthYear" dataDxfId="6">
      <calculatedColumnFormula>TEXT(B2,"mmm,yyyy")</calculatedColumnFormula>
    </tableColumn>
    <tableColumn id="3" xr3:uid="{2BE296FD-A749-4323-890A-DD0EE39F2818}" name="CustomerName" dataDxfId="5"/>
    <tableColumn id="4" xr3:uid="{D0E361EE-A45F-48BA-902A-414947729513}" name="Region" dataDxfId="4"/>
    <tableColumn id="5" xr3:uid="{B2683029-5D87-49B0-813A-B6D1C6E88214}" name="Product" dataDxfId="3"/>
    <tableColumn id="6" xr3:uid="{F142D688-1347-49C5-B9D0-48B3FEE3C50F}" name="Quantity" dataDxfId="2"/>
    <tableColumn id="7" xr3:uid="{532C59B7-5B27-4045-B301-75018ED33E91}" name="Sales" dataDxfId="1"/>
    <tableColumn id="8" xr3:uid="{A4B58B64-77D7-4212-A423-B569892201ED}" name="Profi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D3DC9-F842-46F7-A401-EE4C08C6D479}">
  <dimension ref="A1:K51"/>
  <sheetViews>
    <sheetView topLeftCell="A45" workbookViewId="0">
      <selection activeCell="B3" sqref="B3"/>
    </sheetView>
  </sheetViews>
  <sheetFormatPr defaultRowHeight="15"/>
  <cols>
    <col min="1" max="1" width="10.28515625" bestFit="1" customWidth="1"/>
    <col min="2" max="2" width="12.5703125" style="1" bestFit="1" customWidth="1"/>
    <col min="3" max="3" width="17.5703125" style="4" customWidth="1"/>
    <col min="4" max="4" width="17" style="5" bestFit="1" customWidth="1"/>
    <col min="5" max="5" width="12.140625" style="5" bestFit="1" customWidth="1"/>
    <col min="6" max="6" width="11.85546875" style="5" bestFit="1" customWidth="1"/>
    <col min="7" max="7" width="11" style="2" bestFit="1" customWidth="1"/>
    <col min="8" max="8" width="9.140625" style="2"/>
    <col min="9" max="9" width="10" style="3" bestFit="1" customWidth="1"/>
  </cols>
  <sheetData>
    <row r="1" spans="1:11">
      <c r="A1" t="s">
        <v>0</v>
      </c>
      <c r="B1" s="1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2" t="s">
        <v>6</v>
      </c>
      <c r="H1" s="2" t="s">
        <v>7</v>
      </c>
      <c r="I1" s="3" t="s">
        <v>8</v>
      </c>
    </row>
    <row r="2" spans="1:11">
      <c r="A2" t="s">
        <v>9</v>
      </c>
      <c r="B2" s="1">
        <v>45311</v>
      </c>
      <c r="C2" s="4" t="str">
        <f t="shared" ref="C2:C33" si="0">TEXT(B2,"mmm,yyyy")</f>
        <v>Jan,2024</v>
      </c>
      <c r="D2" s="5" t="s">
        <v>10</v>
      </c>
      <c r="E2" s="5" t="s">
        <v>11</v>
      </c>
      <c r="F2" s="5" t="s">
        <v>12</v>
      </c>
      <c r="G2" s="2">
        <v>3</v>
      </c>
      <c r="H2" s="2">
        <v>25897</v>
      </c>
      <c r="I2" s="3">
        <v>0</v>
      </c>
    </row>
    <row r="3" spans="1:11">
      <c r="A3" t="s">
        <v>13</v>
      </c>
      <c r="B3" s="1">
        <v>45333</v>
      </c>
      <c r="C3" s="4" t="str">
        <f t="shared" si="0"/>
        <v>Feb,2024</v>
      </c>
      <c r="D3" s="5" t="s">
        <v>14</v>
      </c>
      <c r="E3" s="5" t="s">
        <v>15</v>
      </c>
      <c r="F3" s="5" t="s">
        <v>16</v>
      </c>
      <c r="G3" s="2">
        <v>3</v>
      </c>
      <c r="H3" s="2">
        <v>2161</v>
      </c>
      <c r="I3" s="3">
        <v>5256</v>
      </c>
    </row>
    <row r="4" spans="1:11">
      <c r="A4" t="s">
        <v>17</v>
      </c>
      <c r="B4" s="1">
        <v>45339</v>
      </c>
      <c r="C4" s="4" t="str">
        <f t="shared" si="0"/>
        <v>Feb,2024</v>
      </c>
      <c r="D4" s="5" t="s">
        <v>18</v>
      </c>
      <c r="E4" s="5" t="s">
        <v>11</v>
      </c>
      <c r="F4" s="5" t="s">
        <v>12</v>
      </c>
      <c r="G4" s="2">
        <v>3</v>
      </c>
      <c r="H4" s="2">
        <v>31127</v>
      </c>
      <c r="I4" s="3">
        <v>7110</v>
      </c>
      <c r="K4" s="2"/>
    </row>
    <row r="5" spans="1:11">
      <c r="A5" t="s">
        <v>19</v>
      </c>
      <c r="B5" s="1">
        <v>45304</v>
      </c>
      <c r="C5" s="4" t="str">
        <f t="shared" si="0"/>
        <v>Jan,2024</v>
      </c>
      <c r="D5" s="5" t="s">
        <v>20</v>
      </c>
      <c r="E5" s="5" t="s">
        <v>21</v>
      </c>
      <c r="F5" s="5" t="s">
        <v>16</v>
      </c>
      <c r="G5" s="2">
        <v>3</v>
      </c>
      <c r="H5" s="2">
        <v>12627</v>
      </c>
      <c r="I5" s="3">
        <v>8771</v>
      </c>
    </row>
    <row r="6" spans="1:11">
      <c r="A6" t="s">
        <v>22</v>
      </c>
      <c r="B6" s="1">
        <v>45335</v>
      </c>
      <c r="C6" s="4" t="str">
        <f t="shared" si="0"/>
        <v>Feb,2024</v>
      </c>
      <c r="D6" s="5" t="s">
        <v>20</v>
      </c>
      <c r="E6" s="5" t="s">
        <v>11</v>
      </c>
      <c r="F6" s="5" t="s">
        <v>23</v>
      </c>
      <c r="G6" s="2">
        <v>4</v>
      </c>
      <c r="H6" s="2">
        <v>28557</v>
      </c>
      <c r="I6" s="3">
        <v>4040</v>
      </c>
    </row>
    <row r="7" spans="1:11">
      <c r="A7" t="s">
        <v>24</v>
      </c>
      <c r="B7" s="1">
        <v>45297</v>
      </c>
      <c r="C7" s="4" t="str">
        <f t="shared" si="0"/>
        <v>Jan,2024</v>
      </c>
      <c r="D7" s="5" t="s">
        <v>25</v>
      </c>
      <c r="E7" s="5" t="s">
        <v>26</v>
      </c>
      <c r="F7" s="5" t="s">
        <v>12</v>
      </c>
      <c r="G7" s="2">
        <v>4</v>
      </c>
      <c r="H7" s="2">
        <v>13394</v>
      </c>
      <c r="I7" s="3">
        <v>8116</v>
      </c>
    </row>
    <row r="8" spans="1:11">
      <c r="A8" t="s">
        <v>27</v>
      </c>
      <c r="B8" s="1">
        <v>45309</v>
      </c>
      <c r="C8" s="4" t="str">
        <f t="shared" si="0"/>
        <v>Jan,2024</v>
      </c>
      <c r="D8" s="5" t="s">
        <v>14</v>
      </c>
      <c r="E8" s="5" t="s">
        <v>28</v>
      </c>
      <c r="F8" s="5" t="s">
        <v>16</v>
      </c>
      <c r="G8" s="2">
        <v>4</v>
      </c>
      <c r="H8" s="2">
        <v>45001</v>
      </c>
      <c r="I8" s="3">
        <v>264</v>
      </c>
    </row>
    <row r="9" spans="1:11">
      <c r="A9" t="s">
        <v>29</v>
      </c>
      <c r="B9" s="1">
        <v>45305</v>
      </c>
      <c r="C9" s="4" t="str">
        <f t="shared" si="0"/>
        <v>Jan,2024</v>
      </c>
      <c r="D9" s="5" t="s">
        <v>30</v>
      </c>
      <c r="E9" s="5" t="s">
        <v>28</v>
      </c>
      <c r="F9" s="5" t="s">
        <v>31</v>
      </c>
      <c r="G9" s="2">
        <v>3</v>
      </c>
      <c r="H9" s="2">
        <v>10792</v>
      </c>
      <c r="I9" s="3">
        <v>8884</v>
      </c>
    </row>
    <row r="10" spans="1:11">
      <c r="A10" t="s">
        <v>32</v>
      </c>
      <c r="B10" s="1">
        <v>45295</v>
      </c>
      <c r="C10" s="4" t="str">
        <f t="shared" si="0"/>
        <v>Jan,2024</v>
      </c>
      <c r="D10" s="5" t="s">
        <v>33</v>
      </c>
      <c r="E10" s="5" t="s">
        <v>15</v>
      </c>
      <c r="F10" s="5" t="s">
        <v>31</v>
      </c>
      <c r="G10" s="2">
        <v>3</v>
      </c>
      <c r="H10" s="2">
        <v>3267</v>
      </c>
      <c r="I10" s="3">
        <v>8092</v>
      </c>
    </row>
    <row r="11" spans="1:11">
      <c r="A11" t="s">
        <v>34</v>
      </c>
      <c r="B11" s="1">
        <v>45324</v>
      </c>
      <c r="C11" s="4" t="str">
        <f t="shared" si="0"/>
        <v>Feb,2024</v>
      </c>
      <c r="D11" s="5" t="s">
        <v>35</v>
      </c>
      <c r="E11" s="5" t="s">
        <v>36</v>
      </c>
      <c r="F11" s="5" t="s">
        <v>16</v>
      </c>
      <c r="G11" s="2">
        <v>4</v>
      </c>
      <c r="H11" s="2">
        <v>3021</v>
      </c>
      <c r="I11" s="3">
        <v>6478</v>
      </c>
    </row>
    <row r="12" spans="1:11">
      <c r="A12" t="s">
        <v>37</v>
      </c>
      <c r="B12" s="1">
        <v>45300</v>
      </c>
      <c r="C12" s="4" t="str">
        <f t="shared" si="0"/>
        <v>Jan,2024</v>
      </c>
      <c r="D12" s="5" t="s">
        <v>30</v>
      </c>
      <c r="E12" s="5" t="s">
        <v>28</v>
      </c>
      <c r="F12" s="5" t="s">
        <v>16</v>
      </c>
      <c r="G12" s="2">
        <v>3</v>
      </c>
      <c r="H12" s="2">
        <v>43606</v>
      </c>
      <c r="I12" s="3">
        <v>9468</v>
      </c>
    </row>
    <row r="13" spans="1:11">
      <c r="A13" t="s">
        <v>38</v>
      </c>
      <c r="B13" s="1">
        <v>45318</v>
      </c>
      <c r="C13" s="4" t="str">
        <f t="shared" si="0"/>
        <v>Jan,2024</v>
      </c>
      <c r="D13" s="5" t="s">
        <v>39</v>
      </c>
      <c r="E13" s="5" t="s">
        <v>11</v>
      </c>
      <c r="F13" s="5" t="s">
        <v>23</v>
      </c>
      <c r="G13" s="2">
        <v>2</v>
      </c>
      <c r="H13" s="2">
        <v>37920</v>
      </c>
      <c r="I13" s="3">
        <v>6936</v>
      </c>
    </row>
    <row r="14" spans="1:11">
      <c r="A14" t="s">
        <v>40</v>
      </c>
      <c r="B14" s="1">
        <v>45298</v>
      </c>
      <c r="C14" s="4" t="str">
        <f t="shared" si="0"/>
        <v>Jan,2024</v>
      </c>
      <c r="D14" s="5" t="s">
        <v>30</v>
      </c>
      <c r="E14" s="5" t="s">
        <v>36</v>
      </c>
      <c r="F14" s="5" t="s">
        <v>31</v>
      </c>
      <c r="G14" s="2">
        <v>1</v>
      </c>
      <c r="H14" s="2">
        <v>5556</v>
      </c>
      <c r="I14" s="3">
        <v>8729</v>
      </c>
    </row>
    <row r="15" spans="1:11">
      <c r="A15" t="s">
        <v>41</v>
      </c>
      <c r="B15" s="1">
        <v>45326</v>
      </c>
      <c r="C15" s="4" t="str">
        <f t="shared" si="0"/>
        <v>Feb,2024</v>
      </c>
      <c r="D15" s="5" t="s">
        <v>42</v>
      </c>
      <c r="E15" s="5" t="s">
        <v>11</v>
      </c>
      <c r="F15" s="5" t="s">
        <v>12</v>
      </c>
      <c r="G15" s="2">
        <v>2</v>
      </c>
      <c r="H15" s="2">
        <v>45573</v>
      </c>
      <c r="I15" s="3">
        <v>3304</v>
      </c>
    </row>
    <row r="16" spans="1:11">
      <c r="A16" t="s">
        <v>43</v>
      </c>
      <c r="B16" s="1">
        <v>45296</v>
      </c>
      <c r="C16" s="4" t="str">
        <f t="shared" si="0"/>
        <v>Jan,2024</v>
      </c>
      <c r="D16" s="5" t="s">
        <v>33</v>
      </c>
      <c r="E16" s="5" t="s">
        <v>11</v>
      </c>
      <c r="F16" s="5" t="s">
        <v>44</v>
      </c>
      <c r="G16" s="2">
        <v>3</v>
      </c>
      <c r="H16" s="2">
        <v>33551</v>
      </c>
      <c r="I16" s="3">
        <v>7063</v>
      </c>
    </row>
    <row r="17" spans="1:9">
      <c r="A17" t="s">
        <v>45</v>
      </c>
      <c r="B17" s="1">
        <v>45329</v>
      </c>
      <c r="C17" s="4" t="str">
        <f t="shared" si="0"/>
        <v>Feb,2024</v>
      </c>
      <c r="D17" s="5" t="s">
        <v>18</v>
      </c>
      <c r="E17" s="5" t="s">
        <v>21</v>
      </c>
      <c r="F17" s="5" t="s">
        <v>31</v>
      </c>
      <c r="G17" s="2">
        <v>1</v>
      </c>
      <c r="H17" s="2">
        <v>11692</v>
      </c>
      <c r="I17" s="3">
        <v>9196</v>
      </c>
    </row>
    <row r="18" spans="1:9">
      <c r="A18" t="s">
        <v>46</v>
      </c>
      <c r="B18" s="1">
        <v>45316</v>
      </c>
      <c r="C18" s="4" t="str">
        <f t="shared" si="0"/>
        <v>Jan,2024</v>
      </c>
      <c r="D18" s="5" t="s">
        <v>47</v>
      </c>
      <c r="E18" s="5" t="s">
        <v>15</v>
      </c>
      <c r="F18" s="5" t="s">
        <v>16</v>
      </c>
      <c r="G18" s="2">
        <v>4</v>
      </c>
      <c r="H18" s="2">
        <v>42994</v>
      </c>
      <c r="I18" s="3">
        <v>5458</v>
      </c>
    </row>
    <row r="19" spans="1:9">
      <c r="A19" t="s">
        <v>48</v>
      </c>
      <c r="B19" s="1">
        <v>45336</v>
      </c>
      <c r="C19" s="4" t="str">
        <f t="shared" si="0"/>
        <v>Feb,2024</v>
      </c>
      <c r="D19" s="5" t="s">
        <v>47</v>
      </c>
      <c r="E19" s="5" t="s">
        <v>21</v>
      </c>
      <c r="F19" s="5" t="s">
        <v>49</v>
      </c>
      <c r="G19" s="2">
        <v>4</v>
      </c>
      <c r="H19" s="2">
        <v>35763</v>
      </c>
      <c r="I19" s="3">
        <v>1228</v>
      </c>
    </row>
    <row r="20" spans="1:9">
      <c r="A20" t="s">
        <v>50</v>
      </c>
      <c r="B20" s="1">
        <v>45325</v>
      </c>
      <c r="C20" s="4" t="str">
        <f t="shared" si="0"/>
        <v>Feb,2024</v>
      </c>
      <c r="D20" s="5" t="s">
        <v>33</v>
      </c>
      <c r="E20" s="5" t="s">
        <v>26</v>
      </c>
      <c r="F20" s="5" t="s">
        <v>12</v>
      </c>
      <c r="G20" s="2">
        <v>2</v>
      </c>
      <c r="H20" s="2">
        <v>13653</v>
      </c>
      <c r="I20" s="3">
        <v>8592</v>
      </c>
    </row>
    <row r="21" spans="1:9">
      <c r="A21" t="s">
        <v>51</v>
      </c>
      <c r="B21" s="1">
        <v>45341</v>
      </c>
      <c r="C21" s="4" t="str">
        <f t="shared" si="0"/>
        <v>Feb,2024</v>
      </c>
      <c r="D21" s="5" t="s">
        <v>10</v>
      </c>
      <c r="E21" s="5" t="s">
        <v>11</v>
      </c>
      <c r="F21" s="5" t="s">
        <v>44</v>
      </c>
      <c r="G21" s="2">
        <v>2</v>
      </c>
      <c r="H21" s="2">
        <v>27851</v>
      </c>
      <c r="I21" s="3">
        <v>7138</v>
      </c>
    </row>
    <row r="22" spans="1:9">
      <c r="A22" t="s">
        <v>52</v>
      </c>
      <c r="B22" s="1">
        <v>45307</v>
      </c>
      <c r="C22" s="4" t="str">
        <f t="shared" si="0"/>
        <v>Jan,2024</v>
      </c>
      <c r="D22" s="5" t="s">
        <v>33</v>
      </c>
      <c r="E22" s="5" t="s">
        <v>26</v>
      </c>
      <c r="F22" s="5" t="s">
        <v>16</v>
      </c>
      <c r="G22" s="2">
        <v>1</v>
      </c>
      <c r="H22" s="2">
        <v>45021</v>
      </c>
      <c r="I22" s="3">
        <v>5476</v>
      </c>
    </row>
    <row r="23" spans="1:9">
      <c r="A23" t="s">
        <v>53</v>
      </c>
      <c r="B23" s="1">
        <v>45301</v>
      </c>
      <c r="C23" s="4" t="str">
        <f t="shared" si="0"/>
        <v>Jan,2024</v>
      </c>
      <c r="D23" s="5" t="s">
        <v>14</v>
      </c>
      <c r="E23" s="5" t="s">
        <v>26</v>
      </c>
      <c r="F23" s="5" t="s">
        <v>23</v>
      </c>
      <c r="G23" s="2">
        <v>2</v>
      </c>
      <c r="H23" s="2">
        <v>32740</v>
      </c>
      <c r="I23" s="3">
        <v>5087</v>
      </c>
    </row>
    <row r="24" spans="1:9">
      <c r="A24" t="s">
        <v>54</v>
      </c>
      <c r="B24" s="1">
        <v>45308</v>
      </c>
      <c r="C24" s="4" t="str">
        <f t="shared" si="0"/>
        <v>Jan,2024</v>
      </c>
      <c r="D24" s="5" t="s">
        <v>10</v>
      </c>
      <c r="E24" s="5" t="s">
        <v>11</v>
      </c>
      <c r="F24" s="5" t="s">
        <v>16</v>
      </c>
      <c r="G24" s="2">
        <v>4</v>
      </c>
      <c r="H24" s="2">
        <v>10433</v>
      </c>
      <c r="I24" s="3">
        <v>2262</v>
      </c>
    </row>
    <row r="25" spans="1:9">
      <c r="A25" t="s">
        <v>55</v>
      </c>
      <c r="B25" s="1">
        <v>45322</v>
      </c>
      <c r="C25" s="4" t="str">
        <f t="shared" si="0"/>
        <v>Jan,2024</v>
      </c>
      <c r="D25" s="5" t="s">
        <v>42</v>
      </c>
      <c r="E25" s="5" t="s">
        <v>15</v>
      </c>
      <c r="F25" s="5" t="s">
        <v>44</v>
      </c>
      <c r="G25" s="2">
        <v>1</v>
      </c>
      <c r="H25" s="2">
        <v>25939</v>
      </c>
      <c r="I25" s="3">
        <v>6384</v>
      </c>
    </row>
    <row r="26" spans="1:9">
      <c r="A26" t="s">
        <v>56</v>
      </c>
      <c r="B26" s="1">
        <v>45328</v>
      </c>
      <c r="C26" s="4" t="str">
        <f t="shared" si="0"/>
        <v>Feb,2024</v>
      </c>
      <c r="D26" s="5" t="s">
        <v>30</v>
      </c>
      <c r="E26" s="5" t="s">
        <v>28</v>
      </c>
      <c r="F26" s="5" t="s">
        <v>12</v>
      </c>
      <c r="G26" s="2">
        <v>4</v>
      </c>
      <c r="H26" s="2">
        <v>42757</v>
      </c>
      <c r="I26" s="3">
        <v>2654</v>
      </c>
    </row>
    <row r="27" spans="1:9">
      <c r="A27" t="s">
        <v>57</v>
      </c>
      <c r="B27" s="1">
        <v>45317</v>
      </c>
      <c r="C27" s="4" t="str">
        <f t="shared" si="0"/>
        <v>Jan,2024</v>
      </c>
      <c r="D27" s="5" t="s">
        <v>14</v>
      </c>
      <c r="E27" s="5" t="s">
        <v>11</v>
      </c>
      <c r="F27" s="5" t="s">
        <v>23</v>
      </c>
      <c r="G27" s="2">
        <v>2</v>
      </c>
      <c r="H27" s="2">
        <v>16541</v>
      </c>
      <c r="I27" s="3">
        <v>0</v>
      </c>
    </row>
    <row r="28" spans="1:9">
      <c r="A28" t="s">
        <v>58</v>
      </c>
      <c r="B28" s="1">
        <v>45303</v>
      </c>
      <c r="C28" s="4" t="str">
        <f t="shared" si="0"/>
        <v>Jan,2024</v>
      </c>
      <c r="D28" s="5" t="s">
        <v>35</v>
      </c>
      <c r="E28" s="5" t="s">
        <v>26</v>
      </c>
      <c r="F28" s="5" t="s">
        <v>49</v>
      </c>
      <c r="G28" s="2">
        <v>3</v>
      </c>
      <c r="H28" s="2">
        <v>23777</v>
      </c>
      <c r="I28" s="3">
        <v>6531</v>
      </c>
    </row>
    <row r="29" spans="1:9">
      <c r="A29" t="s">
        <v>59</v>
      </c>
      <c r="B29" s="1">
        <v>45292</v>
      </c>
      <c r="C29" s="4" t="str">
        <f t="shared" si="0"/>
        <v>Jan,2024</v>
      </c>
      <c r="D29" s="5" t="s">
        <v>30</v>
      </c>
      <c r="E29" s="5" t="s">
        <v>28</v>
      </c>
      <c r="F29" s="5" t="s">
        <v>49</v>
      </c>
      <c r="G29" s="2">
        <v>3</v>
      </c>
      <c r="H29" s="2">
        <v>21118</v>
      </c>
      <c r="I29" s="3">
        <v>1216</v>
      </c>
    </row>
    <row r="30" spans="1:9">
      <c r="A30" t="s">
        <v>60</v>
      </c>
      <c r="B30" s="1">
        <v>45338</v>
      </c>
      <c r="C30" s="4" t="str">
        <f t="shared" si="0"/>
        <v>Feb,2024</v>
      </c>
      <c r="D30" s="5" t="s">
        <v>30</v>
      </c>
      <c r="E30" s="5" t="s">
        <v>21</v>
      </c>
      <c r="F30" s="5" t="s">
        <v>16</v>
      </c>
      <c r="G30" s="2">
        <v>4</v>
      </c>
      <c r="H30" s="2">
        <v>13534</v>
      </c>
      <c r="I30" s="3">
        <v>702</v>
      </c>
    </row>
    <row r="31" spans="1:9">
      <c r="A31" t="s">
        <v>61</v>
      </c>
      <c r="B31" s="1">
        <v>45319</v>
      </c>
      <c r="C31" s="4" t="str">
        <f t="shared" si="0"/>
        <v>Jan,2024</v>
      </c>
      <c r="D31" s="5" t="s">
        <v>20</v>
      </c>
      <c r="E31" s="5" t="s">
        <v>21</v>
      </c>
      <c r="F31" s="5" t="s">
        <v>31</v>
      </c>
      <c r="G31" s="2">
        <v>2</v>
      </c>
      <c r="H31" s="2">
        <v>28531</v>
      </c>
      <c r="I31" s="3">
        <v>591</v>
      </c>
    </row>
    <row r="32" spans="1:9">
      <c r="A32" t="s">
        <v>62</v>
      </c>
      <c r="B32" s="1">
        <v>45323</v>
      </c>
      <c r="C32" s="4" t="str">
        <f t="shared" si="0"/>
        <v>Feb,2024</v>
      </c>
      <c r="D32" s="5" t="s">
        <v>39</v>
      </c>
      <c r="E32" s="5" t="s">
        <v>11</v>
      </c>
      <c r="F32" s="5" t="s">
        <v>31</v>
      </c>
      <c r="G32" s="2">
        <v>1</v>
      </c>
      <c r="H32" s="2">
        <v>21457</v>
      </c>
      <c r="I32" s="3">
        <v>3299</v>
      </c>
    </row>
    <row r="33" spans="1:9">
      <c r="A33" t="s">
        <v>63</v>
      </c>
      <c r="B33" s="1">
        <v>45331</v>
      </c>
      <c r="C33" s="4" t="str">
        <f t="shared" si="0"/>
        <v>Feb,2024</v>
      </c>
      <c r="D33" s="5" t="s">
        <v>42</v>
      </c>
      <c r="E33" s="5" t="s">
        <v>26</v>
      </c>
      <c r="F33" s="5" t="s">
        <v>12</v>
      </c>
      <c r="G33" s="2">
        <v>3</v>
      </c>
      <c r="H33" s="2">
        <v>8873</v>
      </c>
      <c r="I33" s="3">
        <v>8354</v>
      </c>
    </row>
    <row r="34" spans="1:9">
      <c r="A34" t="s">
        <v>64</v>
      </c>
      <c r="B34" s="1">
        <v>45321</v>
      </c>
      <c r="C34" s="4" t="str">
        <f t="shared" ref="C34:C65" si="1">TEXT(B34,"mmm,yyyy")</f>
        <v>Jan,2024</v>
      </c>
      <c r="D34" s="5" t="s">
        <v>18</v>
      </c>
      <c r="E34" s="5" t="s">
        <v>28</v>
      </c>
      <c r="F34" s="5" t="s">
        <v>31</v>
      </c>
      <c r="G34" s="2">
        <v>4</v>
      </c>
      <c r="H34" s="2">
        <v>5943</v>
      </c>
      <c r="I34" s="3">
        <v>3761</v>
      </c>
    </row>
    <row r="35" spans="1:9">
      <c r="A35" t="s">
        <v>65</v>
      </c>
      <c r="B35" s="1">
        <v>45337</v>
      </c>
      <c r="C35" s="4" t="str">
        <f t="shared" si="1"/>
        <v>Feb,2024</v>
      </c>
      <c r="D35" s="5" t="s">
        <v>10</v>
      </c>
      <c r="E35" s="5" t="s">
        <v>21</v>
      </c>
      <c r="F35" s="5" t="s">
        <v>23</v>
      </c>
      <c r="G35" s="2">
        <v>4</v>
      </c>
      <c r="H35" s="2">
        <v>34606</v>
      </c>
      <c r="I35" s="3">
        <v>7585</v>
      </c>
    </row>
    <row r="36" spans="1:9">
      <c r="A36" t="s">
        <v>66</v>
      </c>
      <c r="B36" s="1">
        <v>45293</v>
      </c>
      <c r="C36" s="4" t="str">
        <f t="shared" si="1"/>
        <v>Jan,2024</v>
      </c>
      <c r="D36" s="5" t="s">
        <v>20</v>
      </c>
      <c r="E36" s="5" t="s">
        <v>15</v>
      </c>
      <c r="F36" s="5" t="s">
        <v>12</v>
      </c>
      <c r="G36" s="2">
        <v>4</v>
      </c>
      <c r="H36" s="2">
        <v>37773</v>
      </c>
      <c r="I36" s="3">
        <v>8069</v>
      </c>
    </row>
    <row r="37" spans="1:9">
      <c r="A37" t="s">
        <v>67</v>
      </c>
      <c r="B37" s="1">
        <v>45313</v>
      </c>
      <c r="C37" s="4" t="str">
        <f t="shared" si="1"/>
        <v>Jan,2024</v>
      </c>
      <c r="D37" s="5" t="s">
        <v>10</v>
      </c>
      <c r="E37" s="5" t="s">
        <v>26</v>
      </c>
      <c r="F37" s="5" t="s">
        <v>12</v>
      </c>
      <c r="G37" s="2">
        <v>1</v>
      </c>
      <c r="H37" s="2">
        <v>25483</v>
      </c>
      <c r="I37" s="3">
        <v>2227</v>
      </c>
    </row>
    <row r="38" spans="1:9">
      <c r="A38" t="s">
        <v>68</v>
      </c>
      <c r="B38" s="1">
        <v>45294</v>
      </c>
      <c r="C38" s="4" t="str">
        <f t="shared" si="1"/>
        <v>Jan,2024</v>
      </c>
      <c r="D38" s="5" t="s">
        <v>39</v>
      </c>
      <c r="E38" s="5" t="s">
        <v>28</v>
      </c>
      <c r="F38" s="5" t="s">
        <v>31</v>
      </c>
      <c r="G38" s="2">
        <v>1</v>
      </c>
      <c r="H38" s="2">
        <v>3899</v>
      </c>
      <c r="I38" s="3">
        <v>6639</v>
      </c>
    </row>
    <row r="39" spans="1:9">
      <c r="A39" t="s">
        <v>69</v>
      </c>
      <c r="B39" s="1">
        <v>45332</v>
      </c>
      <c r="C39" s="4" t="str">
        <f t="shared" si="1"/>
        <v>Feb,2024</v>
      </c>
      <c r="D39" s="5" t="s">
        <v>42</v>
      </c>
      <c r="E39" s="5" t="s">
        <v>11</v>
      </c>
      <c r="F39" s="5" t="s">
        <v>44</v>
      </c>
      <c r="G39" s="2">
        <v>3</v>
      </c>
      <c r="H39" s="2">
        <v>7675</v>
      </c>
      <c r="I39" s="3">
        <v>0</v>
      </c>
    </row>
    <row r="40" spans="1:9">
      <c r="A40" t="s">
        <v>70</v>
      </c>
      <c r="B40" s="1">
        <v>45327</v>
      </c>
      <c r="C40" s="4" t="str">
        <f t="shared" si="1"/>
        <v>Feb,2024</v>
      </c>
      <c r="D40" s="5" t="s">
        <v>30</v>
      </c>
      <c r="E40" s="5" t="s">
        <v>26</v>
      </c>
      <c r="F40" s="5" t="s">
        <v>16</v>
      </c>
      <c r="G40" s="2">
        <v>1</v>
      </c>
      <c r="H40" s="2">
        <v>15417</v>
      </c>
      <c r="I40" s="3">
        <v>7415</v>
      </c>
    </row>
    <row r="41" spans="1:9">
      <c r="A41" t="s">
        <v>71</v>
      </c>
      <c r="B41" s="1">
        <v>45315</v>
      </c>
      <c r="C41" s="4" t="str">
        <f t="shared" si="1"/>
        <v>Jan,2024</v>
      </c>
      <c r="D41" s="5" t="s">
        <v>33</v>
      </c>
      <c r="E41" s="5" t="s">
        <v>11</v>
      </c>
      <c r="F41" s="5" t="s">
        <v>31</v>
      </c>
      <c r="G41" s="2">
        <v>4</v>
      </c>
      <c r="H41" s="2">
        <v>46974</v>
      </c>
      <c r="I41" s="3">
        <v>9887</v>
      </c>
    </row>
    <row r="42" spans="1:9">
      <c r="A42" t="s">
        <v>72</v>
      </c>
      <c r="B42" s="1">
        <v>45340</v>
      </c>
      <c r="C42" s="4" t="str">
        <f t="shared" si="1"/>
        <v>Feb,2024</v>
      </c>
      <c r="D42" s="5" t="s">
        <v>35</v>
      </c>
      <c r="E42" s="5" t="s">
        <v>28</v>
      </c>
      <c r="F42" s="5" t="s">
        <v>12</v>
      </c>
      <c r="G42" s="2">
        <v>2</v>
      </c>
      <c r="H42" s="2">
        <v>42397</v>
      </c>
      <c r="I42" s="3">
        <v>9262</v>
      </c>
    </row>
    <row r="43" spans="1:9">
      <c r="A43" t="s">
        <v>73</v>
      </c>
      <c r="B43" s="1">
        <v>45302</v>
      </c>
      <c r="C43" s="4" t="str">
        <f t="shared" si="1"/>
        <v>Jan,2024</v>
      </c>
      <c r="D43" s="5" t="s">
        <v>18</v>
      </c>
      <c r="E43" s="5" t="s">
        <v>26</v>
      </c>
      <c r="F43" s="5" t="s">
        <v>44</v>
      </c>
      <c r="G43" s="2">
        <v>3</v>
      </c>
      <c r="H43" s="2">
        <v>16502</v>
      </c>
      <c r="I43" s="3">
        <v>5059</v>
      </c>
    </row>
    <row r="44" spans="1:9">
      <c r="A44" t="s">
        <v>74</v>
      </c>
      <c r="B44" s="1">
        <v>45314</v>
      </c>
      <c r="C44" s="4" t="str">
        <f t="shared" si="1"/>
        <v>Jan,2024</v>
      </c>
      <c r="D44" s="5" t="s">
        <v>18</v>
      </c>
      <c r="E44" s="5" t="s">
        <v>15</v>
      </c>
      <c r="F44" s="5" t="s">
        <v>23</v>
      </c>
      <c r="G44" s="2">
        <v>2</v>
      </c>
      <c r="H44" s="2">
        <v>19159</v>
      </c>
      <c r="I44" s="3">
        <v>2895</v>
      </c>
    </row>
    <row r="45" spans="1:9">
      <c r="A45" t="s">
        <v>75</v>
      </c>
      <c r="B45" s="1">
        <v>45310</v>
      </c>
      <c r="C45" s="4" t="str">
        <f t="shared" si="1"/>
        <v>Jan,2024</v>
      </c>
      <c r="D45" s="5" t="s">
        <v>20</v>
      </c>
      <c r="E45" s="5" t="s">
        <v>28</v>
      </c>
      <c r="F45" s="5" t="s">
        <v>49</v>
      </c>
      <c r="G45" s="2">
        <v>4</v>
      </c>
      <c r="H45" s="2">
        <v>13016</v>
      </c>
      <c r="I45" s="3">
        <v>8206</v>
      </c>
    </row>
    <row r="46" spans="1:9">
      <c r="A46" t="s">
        <v>76</v>
      </c>
      <c r="B46" s="1">
        <v>45312</v>
      </c>
      <c r="C46" s="4" t="str">
        <f t="shared" si="1"/>
        <v>Jan,2024</v>
      </c>
      <c r="D46" s="5" t="s">
        <v>33</v>
      </c>
      <c r="E46" s="5" t="s">
        <v>28</v>
      </c>
      <c r="F46" s="5" t="s">
        <v>49</v>
      </c>
      <c r="G46" s="2">
        <v>2</v>
      </c>
      <c r="H46" s="2">
        <v>0</v>
      </c>
      <c r="I46" s="3">
        <v>5663</v>
      </c>
    </row>
    <row r="47" spans="1:9">
      <c r="A47" t="s">
        <v>77</v>
      </c>
      <c r="B47" s="1">
        <v>45299</v>
      </c>
      <c r="C47" s="4" t="str">
        <f t="shared" si="1"/>
        <v>Jan,2024</v>
      </c>
      <c r="D47" s="5" t="s">
        <v>78</v>
      </c>
      <c r="E47" s="5" t="s">
        <v>11</v>
      </c>
      <c r="F47" s="5" t="s">
        <v>23</v>
      </c>
      <c r="G47" s="2">
        <v>1</v>
      </c>
      <c r="H47" s="2">
        <v>5890</v>
      </c>
      <c r="I47" s="3">
        <v>1078</v>
      </c>
    </row>
    <row r="48" spans="1:9">
      <c r="A48" t="s">
        <v>79</v>
      </c>
      <c r="B48" s="1">
        <v>45334</v>
      </c>
      <c r="C48" s="4" t="str">
        <f t="shared" si="1"/>
        <v>Feb,2024</v>
      </c>
      <c r="D48" s="5" t="s">
        <v>39</v>
      </c>
      <c r="E48" s="5" t="s">
        <v>28</v>
      </c>
      <c r="F48" s="5" t="s">
        <v>44</v>
      </c>
      <c r="G48" s="2">
        <v>2</v>
      </c>
      <c r="H48" s="2">
        <v>39065</v>
      </c>
      <c r="I48" s="3">
        <v>8310</v>
      </c>
    </row>
    <row r="49" spans="1:9">
      <c r="A49" t="s">
        <v>80</v>
      </c>
      <c r="B49" s="1">
        <v>45306</v>
      </c>
      <c r="C49" s="4" t="str">
        <f t="shared" si="1"/>
        <v>Jan,2024</v>
      </c>
      <c r="D49" s="5" t="s">
        <v>81</v>
      </c>
      <c r="E49" s="5" t="s">
        <v>21</v>
      </c>
      <c r="F49" s="5" t="s">
        <v>23</v>
      </c>
      <c r="G49" s="2">
        <v>4</v>
      </c>
      <c r="H49" s="2">
        <v>45323</v>
      </c>
      <c r="I49" s="3">
        <v>7408</v>
      </c>
    </row>
    <row r="50" spans="1:9">
      <c r="A50" t="s">
        <v>82</v>
      </c>
      <c r="B50" s="1">
        <v>45320</v>
      </c>
      <c r="C50" s="4" t="str">
        <f t="shared" si="1"/>
        <v>Jan,2024</v>
      </c>
      <c r="D50" s="5" t="s">
        <v>25</v>
      </c>
      <c r="E50" s="5" t="s">
        <v>21</v>
      </c>
      <c r="F50" s="5" t="s">
        <v>23</v>
      </c>
      <c r="G50" s="2">
        <v>4</v>
      </c>
      <c r="H50" s="2">
        <v>3585</v>
      </c>
      <c r="I50" s="3">
        <v>6092</v>
      </c>
    </row>
    <row r="51" spans="1:9">
      <c r="A51" t="s">
        <v>83</v>
      </c>
      <c r="B51" s="1">
        <v>45330</v>
      </c>
      <c r="C51" s="4" t="str">
        <f t="shared" si="1"/>
        <v>Feb,2024</v>
      </c>
      <c r="D51" s="5" t="s">
        <v>30</v>
      </c>
      <c r="E51" s="5" t="s">
        <v>28</v>
      </c>
      <c r="F51" s="5" t="s">
        <v>44</v>
      </c>
      <c r="G51" s="2">
        <v>1</v>
      </c>
      <c r="H51" s="2">
        <v>47758</v>
      </c>
      <c r="I51" s="3">
        <v>2931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23383-2D6E-4863-B0BD-EBEDE4835C15}">
  <dimension ref="B2:N19"/>
  <sheetViews>
    <sheetView showGridLines="0" topLeftCell="D7" workbookViewId="0">
      <selection activeCell="F10" sqref="F10"/>
    </sheetView>
  </sheetViews>
  <sheetFormatPr defaultRowHeight="15"/>
  <cols>
    <col min="2" max="2" width="12.140625" bestFit="1" customWidth="1"/>
    <col min="3" max="3" width="12.5703125" customWidth="1"/>
    <col min="4" max="4" width="12.140625" customWidth="1"/>
    <col min="5" max="5" width="9.7109375" customWidth="1"/>
    <col min="6" max="6" width="11.85546875" customWidth="1"/>
    <col min="7" max="7" width="12.5703125" customWidth="1"/>
    <col min="8" max="8" width="12.140625" customWidth="1"/>
    <col min="9" max="9" width="10.28515625" customWidth="1"/>
    <col min="10" max="10" width="19.7109375" customWidth="1"/>
    <col min="11" max="11" width="11.7109375" customWidth="1"/>
    <col min="12" max="12" width="10.28515625" customWidth="1"/>
    <col min="13" max="13" width="11.85546875" bestFit="1" customWidth="1"/>
    <col min="14" max="15" width="12.140625" bestFit="1" customWidth="1"/>
  </cols>
  <sheetData>
    <row r="2" spans="2:14">
      <c r="B2" s="15" t="s">
        <v>84</v>
      </c>
      <c r="C2" s="15"/>
      <c r="D2" s="15"/>
      <c r="E2" s="15"/>
      <c r="F2" s="15"/>
      <c r="G2" s="15"/>
      <c r="H2" s="15"/>
      <c r="I2" s="15"/>
      <c r="J2" s="15"/>
    </row>
    <row r="4" spans="2:14">
      <c r="B4" s="6" t="s">
        <v>85</v>
      </c>
      <c r="D4" s="6" t="s">
        <v>86</v>
      </c>
      <c r="F4" s="10" t="s">
        <v>87</v>
      </c>
      <c r="G4" s="10"/>
      <c r="I4" s="13" t="s">
        <v>88</v>
      </c>
      <c r="J4" s="13"/>
      <c r="L4" s="13" t="s">
        <v>89</v>
      </c>
      <c r="M4" s="13"/>
    </row>
    <row r="5" spans="2:14">
      <c r="B5" s="6">
        <f>COUNTA(Data!A:A)</f>
        <v>51</v>
      </c>
      <c r="D5" s="7">
        <f>SUM(Data!H:H)</f>
        <v>1175189</v>
      </c>
      <c r="F5" s="11">
        <f>SUM(Data!G:G)</f>
        <v>135</v>
      </c>
      <c r="G5" s="11"/>
      <c r="I5" s="19">
        <f>SUM(Data!H:H)/SUM(Data!G:G)</f>
        <v>8705.103703703704</v>
      </c>
      <c r="J5" s="19"/>
      <c r="L5" s="14">
        <f>SUM(Data!I:I)/SUM(Data!H:H)</f>
        <v>0.22904060538347448</v>
      </c>
      <c r="M5" s="14"/>
    </row>
    <row r="7" spans="2:14">
      <c r="B7" s="18" t="s">
        <v>90</v>
      </c>
      <c r="C7" s="18"/>
      <c r="D7" s="18"/>
      <c r="E7" s="18"/>
      <c r="F7" s="18"/>
      <c r="G7" s="18"/>
      <c r="H7" s="18"/>
      <c r="I7" s="18"/>
      <c r="J7" s="18"/>
      <c r="K7" s="18"/>
    </row>
    <row r="9" spans="2:14">
      <c r="B9" s="16" t="s">
        <v>91</v>
      </c>
      <c r="C9" s="16"/>
      <c r="F9" s="17" t="s">
        <v>92</v>
      </c>
      <c r="G9" s="17"/>
      <c r="H9" s="9"/>
      <c r="J9" t="s">
        <v>93</v>
      </c>
      <c r="M9" t="s">
        <v>94</v>
      </c>
    </row>
    <row r="10" spans="2:14">
      <c r="B10" s="8" t="s">
        <v>4</v>
      </c>
      <c r="C10" t="s">
        <v>95</v>
      </c>
      <c r="D10" t="s">
        <v>96</v>
      </c>
      <c r="F10" s="8" t="s">
        <v>5</v>
      </c>
      <c r="G10" t="s">
        <v>95</v>
      </c>
      <c r="J10" s="8" t="s">
        <v>2</v>
      </c>
      <c r="K10" t="s">
        <v>96</v>
      </c>
      <c r="M10" s="8" t="s">
        <v>5</v>
      </c>
      <c r="N10" t="s">
        <v>96</v>
      </c>
    </row>
    <row r="11" spans="2:14">
      <c r="B11" t="s">
        <v>28</v>
      </c>
      <c r="C11" s="3">
        <v>67258</v>
      </c>
      <c r="D11" s="2">
        <v>315352</v>
      </c>
      <c r="F11" t="s">
        <v>31</v>
      </c>
      <c r="G11" s="3">
        <v>59078</v>
      </c>
      <c r="J11" t="s">
        <v>97</v>
      </c>
      <c r="K11" s="2">
        <v>702252</v>
      </c>
      <c r="M11" t="s">
        <v>12</v>
      </c>
      <c r="N11" s="2">
        <v>286927</v>
      </c>
    </row>
    <row r="12" spans="2:14">
      <c r="B12" t="s">
        <v>26</v>
      </c>
      <c r="C12" s="3">
        <v>56857</v>
      </c>
      <c r="D12" s="2">
        <v>194860</v>
      </c>
      <c r="F12" t="s">
        <v>12</v>
      </c>
      <c r="G12" s="3">
        <v>57688</v>
      </c>
      <c r="J12" t="s">
        <v>98</v>
      </c>
      <c r="K12" s="2">
        <v>472937</v>
      </c>
      <c r="M12" t="s">
        <v>16</v>
      </c>
      <c r="N12" s="2">
        <v>233815</v>
      </c>
    </row>
    <row r="13" spans="2:14">
      <c r="B13" t="s">
        <v>11</v>
      </c>
      <c r="C13" s="3">
        <v>52117</v>
      </c>
      <c r="D13" s="2">
        <v>339446</v>
      </c>
      <c r="F13" t="s">
        <v>16</v>
      </c>
      <c r="G13" s="3">
        <v>51550</v>
      </c>
      <c r="J13" t="s">
        <v>99</v>
      </c>
      <c r="K13" s="2">
        <v>1175189</v>
      </c>
      <c r="M13" t="s">
        <v>23</v>
      </c>
      <c r="N13" s="2">
        <v>224321</v>
      </c>
    </row>
    <row r="14" spans="2:14">
      <c r="B14" t="s">
        <v>21</v>
      </c>
      <c r="C14" s="3">
        <v>41573</v>
      </c>
      <c r="D14" s="2">
        <v>185661</v>
      </c>
      <c r="F14" t="s">
        <v>23</v>
      </c>
      <c r="G14" s="3">
        <v>41121</v>
      </c>
      <c r="M14" t="s">
        <v>44</v>
      </c>
      <c r="N14" s="2">
        <v>198341</v>
      </c>
    </row>
    <row r="15" spans="2:14">
      <c r="B15" t="s">
        <v>15</v>
      </c>
      <c r="C15" s="3">
        <v>36154</v>
      </c>
      <c r="D15" s="2">
        <v>131293</v>
      </c>
      <c r="F15" t="s">
        <v>44</v>
      </c>
      <c r="G15" s="3">
        <v>36885</v>
      </c>
      <c r="M15" t="s">
        <v>31</v>
      </c>
      <c r="N15" s="2">
        <v>138111</v>
      </c>
    </row>
    <row r="16" spans="2:14">
      <c r="B16" t="s">
        <v>36</v>
      </c>
      <c r="C16" s="3">
        <v>15207</v>
      </c>
      <c r="D16" s="2">
        <v>8577</v>
      </c>
      <c r="F16" t="s">
        <v>49</v>
      </c>
      <c r="G16" s="3">
        <v>22844</v>
      </c>
      <c r="M16" t="s">
        <v>49</v>
      </c>
      <c r="N16" s="2">
        <v>93674</v>
      </c>
    </row>
    <row r="17" spans="2:14">
      <c r="B17" t="s">
        <v>99</v>
      </c>
      <c r="C17" s="3">
        <v>269166</v>
      </c>
      <c r="D17" s="2">
        <v>1175189</v>
      </c>
      <c r="F17" t="s">
        <v>99</v>
      </c>
      <c r="G17" s="3">
        <v>269166</v>
      </c>
      <c r="M17" t="s">
        <v>99</v>
      </c>
      <c r="N17" s="2">
        <v>1175189</v>
      </c>
    </row>
    <row r="19" spans="2:14">
      <c r="M19" t="str">
        <f>"Top 2 products (Printer &amp; Laptop) contribute " &amp; TEXT((286927+233815)/1175189, "0.0%") &amp; " of total sales."</f>
        <v>Top 2 products (Printer &amp; Laptop) contribute 44.3% of total sales.</v>
      </c>
    </row>
  </sheetData>
  <mergeCells count="8">
    <mergeCell ref="L4:M4"/>
    <mergeCell ref="L5:M5"/>
    <mergeCell ref="B2:J2"/>
    <mergeCell ref="B9:C9"/>
    <mergeCell ref="F9:G9"/>
    <mergeCell ref="B7:K7"/>
    <mergeCell ref="I4:J4"/>
    <mergeCell ref="I5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044FB-3283-4145-9271-6559083C1A5C}">
  <dimension ref="A2:N37"/>
  <sheetViews>
    <sheetView showGridLines="0" tabSelected="1" topLeftCell="A23" workbookViewId="0">
      <selection activeCell="U13" sqref="U13"/>
    </sheetView>
  </sheetViews>
  <sheetFormatPr defaultRowHeight="15"/>
  <cols>
    <col min="1" max="2" width="12.7109375" customWidth="1"/>
    <col min="3" max="3" width="6.85546875" customWidth="1"/>
    <col min="4" max="5" width="12.7109375" customWidth="1"/>
    <col min="6" max="6" width="5.140625" customWidth="1"/>
    <col min="7" max="7" width="14.85546875" customWidth="1"/>
    <col min="8" max="8" width="12.7109375" customWidth="1"/>
    <col min="9" max="9" width="8.140625" customWidth="1"/>
    <col min="10" max="10" width="12.7109375" customWidth="1"/>
    <col min="11" max="11" width="13.85546875" customWidth="1"/>
    <col min="12" max="12" width="9.42578125" customWidth="1"/>
    <col min="13" max="14" width="12.7109375" customWidth="1"/>
  </cols>
  <sheetData>
    <row r="2" spans="1:14">
      <c r="A2" s="25" t="s">
        <v>100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14" ht="24.7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1:14" ht="15.75" customHeigh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</row>
    <row r="7" spans="1:14">
      <c r="A7" s="26" t="s">
        <v>101</v>
      </c>
      <c r="B7" s="26"/>
      <c r="C7" s="12"/>
      <c r="D7" s="26" t="s">
        <v>102</v>
      </c>
      <c r="E7" s="26"/>
      <c r="F7" s="12"/>
      <c r="G7" s="26" t="s">
        <v>103</v>
      </c>
      <c r="H7" s="26"/>
      <c r="I7" s="12"/>
      <c r="J7" s="26" t="s">
        <v>104</v>
      </c>
      <c r="K7" s="26"/>
      <c r="L7" s="12"/>
      <c r="M7" s="26" t="s">
        <v>105</v>
      </c>
      <c r="N7" s="26"/>
    </row>
    <row r="8" spans="1:14">
      <c r="A8" s="20">
        <f>Pivots!B5</f>
        <v>51</v>
      </c>
      <c r="B8" s="20"/>
      <c r="C8" s="12"/>
      <c r="D8" s="21">
        <f>Pivots!D5</f>
        <v>1175189</v>
      </c>
      <c r="E8" s="20"/>
      <c r="F8" s="12"/>
      <c r="G8" s="22">
        <f>Pivots!F5</f>
        <v>135</v>
      </c>
      <c r="H8" s="20"/>
      <c r="I8" s="12"/>
      <c r="J8" s="23">
        <f>Pivots!L5</f>
        <v>0.22904060538347448</v>
      </c>
      <c r="K8" s="20"/>
      <c r="L8" s="12"/>
      <c r="M8" s="24">
        <f>Pivots!I5</f>
        <v>8705.103703703704</v>
      </c>
      <c r="N8" s="24"/>
    </row>
    <row r="9" spans="1:14">
      <c r="A9" s="20"/>
      <c r="B9" s="20"/>
      <c r="C9" s="12"/>
      <c r="D9" s="20"/>
      <c r="E9" s="20"/>
      <c r="F9" s="12"/>
      <c r="G9" s="20"/>
      <c r="H9" s="20"/>
      <c r="I9" s="12"/>
      <c r="J9" s="20"/>
      <c r="K9" s="20"/>
      <c r="L9" s="12"/>
      <c r="M9" s="24"/>
      <c r="N9" s="24"/>
    </row>
    <row r="25" spans="1:7">
      <c r="A25" s="9"/>
      <c r="B25" s="9"/>
      <c r="C25" s="9"/>
      <c r="D25" s="9"/>
      <c r="E25" s="9"/>
      <c r="F25" s="9"/>
      <c r="G25" s="9"/>
    </row>
    <row r="26" spans="1:7">
      <c r="A26" s="9"/>
      <c r="B26" s="9"/>
      <c r="C26" s="9"/>
      <c r="D26" s="9"/>
      <c r="E26" s="9"/>
      <c r="F26" s="9"/>
      <c r="G26" s="9"/>
    </row>
    <row r="27" spans="1:7">
      <c r="A27" s="9"/>
      <c r="B27" s="9"/>
      <c r="C27" s="9"/>
      <c r="D27" s="9"/>
      <c r="E27" s="9"/>
      <c r="F27" s="9"/>
      <c r="G27" s="9"/>
    </row>
    <row r="28" spans="1:7">
      <c r="A28" s="9"/>
      <c r="B28" s="9"/>
      <c r="C28" s="9"/>
      <c r="D28" s="9"/>
      <c r="E28" s="9"/>
      <c r="F28" s="9"/>
      <c r="G28" s="9"/>
    </row>
    <row r="29" spans="1:7">
      <c r="A29" s="9"/>
      <c r="B29" s="9"/>
      <c r="C29" s="9"/>
      <c r="D29" s="9"/>
      <c r="E29" s="9"/>
      <c r="F29" s="9"/>
      <c r="G29" s="9"/>
    </row>
    <row r="30" spans="1:7">
      <c r="A30" s="9"/>
      <c r="B30" s="9"/>
      <c r="C30" s="9"/>
      <c r="D30" s="9"/>
      <c r="E30" s="9"/>
      <c r="F30" s="9"/>
      <c r="G30" s="9"/>
    </row>
    <row r="31" spans="1:7">
      <c r="A31" s="9"/>
      <c r="B31" s="9"/>
      <c r="C31" s="9"/>
      <c r="D31" s="9"/>
      <c r="E31" s="9"/>
      <c r="F31" s="9"/>
      <c r="G31" s="9"/>
    </row>
    <row r="32" spans="1:7">
      <c r="A32" s="9"/>
      <c r="B32" s="9"/>
      <c r="C32" s="9"/>
      <c r="D32" s="9"/>
      <c r="E32" s="9"/>
      <c r="F32" s="9"/>
      <c r="G32" s="9"/>
    </row>
    <row r="33" spans="1:7">
      <c r="A33" s="9"/>
      <c r="B33" s="9"/>
      <c r="C33" s="9"/>
      <c r="D33" s="9"/>
      <c r="E33" s="9"/>
      <c r="F33" s="9"/>
      <c r="G33" s="9"/>
    </row>
    <row r="34" spans="1:7">
      <c r="A34" s="9"/>
      <c r="B34" s="9"/>
      <c r="C34" s="9"/>
      <c r="D34" s="9"/>
      <c r="E34" s="9"/>
      <c r="F34" s="9"/>
      <c r="G34" s="9"/>
    </row>
    <row r="35" spans="1:7">
      <c r="A35" s="9"/>
      <c r="B35" s="9"/>
      <c r="C35" s="9"/>
      <c r="D35" s="9"/>
      <c r="E35" s="9"/>
      <c r="F35" s="9"/>
      <c r="G35" s="9"/>
    </row>
    <row r="36" spans="1:7">
      <c r="A36" s="9"/>
      <c r="B36" s="9"/>
      <c r="C36" s="9"/>
      <c r="D36" s="9"/>
      <c r="E36" s="9"/>
      <c r="F36" s="9"/>
      <c r="G36" s="9"/>
    </row>
    <row r="37" spans="1:7">
      <c r="A37" s="9"/>
      <c r="B37" s="9"/>
      <c r="C37" s="9"/>
      <c r="D37" s="9"/>
      <c r="E37" s="9"/>
      <c r="F37" s="9"/>
      <c r="G37" s="9"/>
    </row>
  </sheetData>
  <mergeCells count="11">
    <mergeCell ref="A2:N4"/>
    <mergeCell ref="A7:B7"/>
    <mergeCell ref="D7:E7"/>
    <mergeCell ref="G7:H7"/>
    <mergeCell ref="J7:K7"/>
    <mergeCell ref="M7:N7"/>
    <mergeCell ref="A8:B9"/>
    <mergeCell ref="D8:E9"/>
    <mergeCell ref="G8:H9"/>
    <mergeCell ref="J8:K9"/>
    <mergeCell ref="M8:N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2025-08-25T13:17:36Z</dcterms:created>
  <dcterms:modified xsi:type="dcterms:W3CDTF">2025-08-26T13:15:23Z</dcterms:modified>
  <cp:category/>
  <cp:contentStatus/>
</cp:coreProperties>
</file>