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class-pc14\Downloads\"/>
    </mc:Choice>
  </mc:AlternateContent>
  <bookViews>
    <workbookView xWindow="0" yWindow="0" windowWidth="28770" windowHeight="13050" activeTab="7"/>
  </bookViews>
  <sheets>
    <sheet name="Excel Functions" sheetId="1" r:id="rId1"/>
    <sheet name="References" sheetId="2" r:id="rId2"/>
    <sheet name="Formulas" sheetId="3" r:id="rId3"/>
    <sheet name="VLOOKUP" sheetId="6" r:id="rId4"/>
    <sheet name="HLOOKUP" sheetId="7" r:id="rId5"/>
    <sheet name="LOOKUP" sheetId="8" r:id="rId6"/>
    <sheet name="DATE FUNCTIONS" sheetId="9" r:id="rId7"/>
    <sheet name="TEXT FUNCTIONS" sheetId="10" r:id="rId8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7" l="1"/>
  <c r="B11" i="7"/>
  <c r="B10" i="7"/>
  <c r="I7" i="6"/>
  <c r="I6" i="6"/>
  <c r="I5" i="6"/>
  <c r="H9" i="3"/>
  <c r="I2" i="3"/>
  <c r="I6" i="3"/>
  <c r="J2" i="3"/>
  <c r="C2" i="3"/>
  <c r="C3" i="3"/>
  <c r="C4" i="3"/>
  <c r="C5" i="3"/>
  <c r="C6" i="3"/>
  <c r="C7" i="3"/>
  <c r="E2" i="2"/>
  <c r="E3" i="2"/>
  <c r="E4" i="2"/>
  <c r="E5" i="2"/>
  <c r="E6" i="2"/>
  <c r="M2" i="1"/>
  <c r="J21" i="1"/>
  <c r="M10" i="1"/>
  <c r="M8" i="1"/>
  <c r="M6" i="1"/>
  <c r="M4" i="1"/>
  <c r="D6" i="2" l="1"/>
  <c r="D5" i="2"/>
  <c r="D4" i="2"/>
  <c r="D3" i="2"/>
  <c r="D2" i="2"/>
</calcChain>
</file>

<file path=xl/comments1.xml><?xml version="1.0" encoding="utf-8"?>
<comments xmlns="http://schemas.openxmlformats.org/spreadsheetml/2006/main">
  <authors>
    <author>class-pc14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class-pc14:</t>
        </r>
        <r>
          <rPr>
            <sz val="9"/>
            <color indexed="81"/>
            <rFont val="Tahoma"/>
            <charset val="1"/>
          </rPr>
          <t xml:space="preserve">
Relative Reference 
In this relative reference is the range which is static and normally used  in different cell for example : the Range like A1:A12 </t>
        </r>
      </text>
    </comment>
    <comment ref="G6" authorId="0" shapeId="0">
      <text>
        <r>
          <rPr>
            <b/>
            <sz val="9"/>
            <color indexed="81"/>
            <rFont val="Tahoma"/>
            <charset val="1"/>
          </rPr>
          <t>class-pc14:</t>
        </r>
        <r>
          <rPr>
            <sz val="9"/>
            <color indexed="81"/>
            <rFont val="Tahoma"/>
            <charset val="1"/>
          </rPr>
          <t xml:space="preserve">
Absolute reference is the fixed cell range we select 
 and then we fixed the cell with "$" Sign also by clicking "f4"</t>
        </r>
      </text>
    </comment>
  </commentList>
</comments>
</file>

<file path=xl/comments2.xml><?xml version="1.0" encoding="utf-8"?>
<comments xmlns="http://schemas.openxmlformats.org/spreadsheetml/2006/main">
  <authors>
    <author>class-pc14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class-pc14:</t>
        </r>
        <r>
          <rPr>
            <sz val="9"/>
            <color indexed="81"/>
            <rFont val="Tahoma"/>
            <charset val="1"/>
          </rPr>
          <t xml:space="preserve">
In this the criteria we will write it in strings </t>
        </r>
      </text>
    </comment>
  </commentList>
</comments>
</file>

<file path=xl/sharedStrings.xml><?xml version="1.0" encoding="utf-8"?>
<sst xmlns="http://schemas.openxmlformats.org/spreadsheetml/2006/main" count="239" uniqueCount="141">
  <si>
    <t>Order ID</t>
  </si>
  <si>
    <t>Customer ID</t>
  </si>
  <si>
    <t>Order Date</t>
  </si>
  <si>
    <t>Ship Date</t>
  </si>
  <si>
    <t>Category</t>
  </si>
  <si>
    <t>Sub-Category</t>
  </si>
  <si>
    <t>Sales</t>
  </si>
  <si>
    <t>Quantity</t>
  </si>
  <si>
    <t>Discount</t>
  </si>
  <si>
    <t>Profit</t>
  </si>
  <si>
    <t>CA-2019-152156</t>
  </si>
  <si>
    <t>CG-12520</t>
  </si>
  <si>
    <t>Furniture</t>
  </si>
  <si>
    <t>Bookcases</t>
  </si>
  <si>
    <t>DV-13045</t>
  </si>
  <si>
    <t>Chairs</t>
  </si>
  <si>
    <t>CA-2019-138688</t>
  </si>
  <si>
    <t>SO-20335</t>
  </si>
  <si>
    <t>Office Supplies</t>
  </si>
  <si>
    <t>Labels</t>
  </si>
  <si>
    <t>US-2018-108966</t>
  </si>
  <si>
    <t>BH-11710</t>
  </si>
  <si>
    <t>Tables</t>
  </si>
  <si>
    <t>AA-10480</t>
  </si>
  <si>
    <t>Storage</t>
  </si>
  <si>
    <t>CA-2017-115812</t>
  </si>
  <si>
    <t>IM-15070</t>
  </si>
  <si>
    <t>Furnishings</t>
  </si>
  <si>
    <t>HP-14815</t>
  </si>
  <si>
    <t>Art</t>
  </si>
  <si>
    <t>PK-19075</t>
  </si>
  <si>
    <t>Technology</t>
  </si>
  <si>
    <t>Phones</t>
  </si>
  <si>
    <t>AG-10270</t>
  </si>
  <si>
    <t>Binders</t>
  </si>
  <si>
    <t>ZD-21925</t>
  </si>
  <si>
    <t>Appliances</t>
  </si>
  <si>
    <t>KB-16585</t>
  </si>
  <si>
    <t>SF-20065</t>
  </si>
  <si>
    <t>CA-2020-114412</t>
  </si>
  <si>
    <t>EB-13870</t>
  </si>
  <si>
    <t>Paper</t>
  </si>
  <si>
    <t>CA-2019-161389</t>
  </si>
  <si>
    <t>EH-13945</t>
  </si>
  <si>
    <t>US-2018-118983</t>
  </si>
  <si>
    <t>TB-21520</t>
  </si>
  <si>
    <t>MA-17560</t>
  </si>
  <si>
    <t>CA-2017-105893</t>
  </si>
  <si>
    <t>GH-14485</t>
  </si>
  <si>
    <t>CA-2017-167164</t>
  </si>
  <si>
    <t>SN-20710</t>
  </si>
  <si>
    <t>CA-2017-143336</t>
  </si>
  <si>
    <t>LC-16930</t>
  </si>
  <si>
    <t>Product</t>
  </si>
  <si>
    <t>Price per Unit (₹)</t>
  </si>
  <si>
    <t>Total Sales (₹)</t>
  </si>
  <si>
    <t>Apple</t>
  </si>
  <si>
    <t>Banana</t>
  </si>
  <si>
    <t>Mango</t>
  </si>
  <si>
    <t>Orange</t>
  </si>
  <si>
    <t>Grapes</t>
  </si>
  <si>
    <t>Discount (10%)</t>
  </si>
  <si>
    <t>Student</t>
  </si>
  <si>
    <t>Marks</t>
  </si>
  <si>
    <t>Grade</t>
  </si>
  <si>
    <t>Anush</t>
  </si>
  <si>
    <t>Riddhima</t>
  </si>
  <si>
    <t>Khushi</t>
  </si>
  <si>
    <t>Lisa</t>
  </si>
  <si>
    <t>Yash</t>
  </si>
  <si>
    <t>Sid</t>
  </si>
  <si>
    <t>Condition</t>
  </si>
  <si>
    <t>Marks &gt;=35</t>
  </si>
  <si>
    <t>Pass</t>
  </si>
  <si>
    <t>Fail</t>
  </si>
  <si>
    <t>Marks &lt;35</t>
  </si>
  <si>
    <t>SUM=</t>
  </si>
  <si>
    <t xml:space="preserve">AVERAGE= </t>
  </si>
  <si>
    <t xml:space="preserve">MAX = </t>
  </si>
  <si>
    <t xml:space="preserve">MIN = </t>
  </si>
  <si>
    <t>COUNT=</t>
  </si>
  <si>
    <t>Dicounted Price</t>
  </si>
  <si>
    <t>SUMIF=</t>
  </si>
  <si>
    <t>COUNTIF=</t>
  </si>
  <si>
    <t>SUM OF ALL THE MARKS GREATER THAN 50</t>
  </si>
  <si>
    <t>COUNT OF MARKS GREATER THAN 50</t>
  </si>
  <si>
    <t>Product Name</t>
  </si>
  <si>
    <t>Price (₹)</t>
  </si>
  <si>
    <t>Stock</t>
  </si>
  <si>
    <t>Supplier</t>
  </si>
  <si>
    <t>Fruit</t>
  </si>
  <si>
    <t>FreshFarms</t>
  </si>
  <si>
    <t>GreenGrocer</t>
  </si>
  <si>
    <t>CitrusSupplies</t>
  </si>
  <si>
    <t>Tomato</t>
  </si>
  <si>
    <t>Vegetable</t>
  </si>
  <si>
    <t>Potato</t>
  </si>
  <si>
    <t>AgriMart</t>
  </si>
  <si>
    <t>Onion</t>
  </si>
  <si>
    <t>Carrot</t>
  </si>
  <si>
    <t>Watermelon</t>
  </si>
  <si>
    <r>
      <t>Scenario:</t>
    </r>
    <r>
      <rPr>
        <sz val="11"/>
        <color theme="1"/>
        <rFont val="Calibri"/>
        <family val="2"/>
        <scheme val="minor"/>
      </rPr>
      <t xml:space="preserve"> Find the price of a product using VLOOKUP.</t>
    </r>
  </si>
  <si>
    <t>Product Code:</t>
  </si>
  <si>
    <t>AW130</t>
  </si>
  <si>
    <t>AW150</t>
  </si>
  <si>
    <t>AW200</t>
  </si>
  <si>
    <t>AW240</t>
  </si>
  <si>
    <t>AW260</t>
  </si>
  <si>
    <t>AW300</t>
  </si>
  <si>
    <t>Warehouse 1</t>
  </si>
  <si>
    <t>Warehouse 2</t>
  </si>
  <si>
    <t>Warehouse 3</t>
  </si>
  <si>
    <t>Inventory Status Check</t>
  </si>
  <si>
    <t>Enter Product Code Here:</t>
  </si>
  <si>
    <t>Warehouse 1 Inventory:</t>
  </si>
  <si>
    <t>Warehouse 2 Inventory:</t>
  </si>
  <si>
    <t>Warehouse 3 Inventory:</t>
  </si>
  <si>
    <t>Lookup</t>
  </si>
  <si>
    <t>NOW =</t>
  </si>
  <si>
    <t xml:space="preserve">DATE = </t>
  </si>
  <si>
    <t>DATEDIF=</t>
  </si>
  <si>
    <t>EOMONTH=</t>
  </si>
  <si>
    <t>WORKDAY=</t>
  </si>
  <si>
    <t>NETWORKDAYS=</t>
  </si>
  <si>
    <t>TODAY =</t>
  </si>
  <si>
    <t>It is a rainy day.</t>
  </si>
  <si>
    <t>LEFT =</t>
  </si>
  <si>
    <t>Text :</t>
  </si>
  <si>
    <t>MID =</t>
  </si>
  <si>
    <t>RIGHT =</t>
  </si>
  <si>
    <t xml:space="preserve">UPPER = </t>
  </si>
  <si>
    <t>LOWER =</t>
  </si>
  <si>
    <t>LEN =</t>
  </si>
  <si>
    <t>CONCAT =</t>
  </si>
  <si>
    <t>Grace</t>
  </si>
  <si>
    <t xml:space="preserve">relative Reference  </t>
  </si>
  <si>
    <t>Absolute reference</t>
  </si>
  <si>
    <t xml:space="preserve"># Sales - Profit (ABSOLUTE REFERENCE) </t>
  </si>
  <si>
    <t xml:space="preserve">Condition :- Marks &gt;=85 "A", M &gt;=70 "B",M&gt;=55 "C",M&gt;=35 "D",FAIL  </t>
  </si>
  <si>
    <t xml:space="preserve">VLOOKUP = FOR SUPPLIER AND STOCK </t>
  </si>
  <si>
    <t xml:space="preserve">AW240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</si>
</sst>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1"/>
      <color rgb="FF2B2C30"/>
      <name val="Calibri"/>
      <family val="2"/>
      <scheme val="minor"/>
    </font>
    <font>
      <sz val="11"/>
      <color theme="1"/>
      <name val="Calibri"/>
      <charset val="13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theme="5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1" fillId="9" borderId="22" applyNumberFormat="0" applyFont="0" applyAlignment="0" applyProtection="0"/>
  </cellStyleXfs>
  <cellXfs count="54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14" fontId="0" fillId="0" borderId="0" xfId="0" applyNumberFormat="1" applyFill="1" applyBorder="1"/>
    <xf numFmtId="0" fontId="0" fillId="4" borderId="1" xfId="0" applyFill="1" applyBorder="1"/>
    <xf numFmtId="14" fontId="0" fillId="4" borderId="3" xfId="0" applyNumberFormat="1" applyFill="1" applyBorder="1"/>
    <xf numFmtId="0" fontId="0" fillId="4" borderId="3" xfId="0" applyFill="1" applyBorder="1"/>
    <xf numFmtId="0" fontId="0" fillId="0" borderId="1" xfId="0" applyBorder="1"/>
    <xf numFmtId="14" fontId="0" fillId="0" borderId="3" xfId="0" applyNumberFormat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5" xfId="0" applyBorder="1"/>
    <xf numFmtId="0" fontId="4" fillId="2" borderId="1" xfId="0" quotePrefix="1" applyFont="1" applyFill="1" applyBorder="1"/>
    <xf numFmtId="0" fontId="4" fillId="3" borderId="2" xfId="0" quotePrefix="1" applyFont="1" applyFill="1" applyBorder="1"/>
    <xf numFmtId="0" fontId="4" fillId="2" borderId="3" xfId="0" quotePrefix="1" applyFont="1" applyFill="1" applyBorder="1"/>
    <xf numFmtId="0" fontId="4" fillId="2" borderId="5" xfId="0" quotePrefix="1" applyFont="1" applyFill="1" applyBorder="1"/>
    <xf numFmtId="0" fontId="0" fillId="0" borderId="2" xfId="0" quotePrefix="1" applyBorder="1"/>
    <xf numFmtId="0" fontId="0" fillId="4" borderId="3" xfId="0" quotePrefix="1" applyFill="1" applyBorder="1"/>
    <xf numFmtId="0" fontId="0" fillId="0" borderId="3" xfId="0" quotePrefix="1" applyBorder="1"/>
    <xf numFmtId="0" fontId="2" fillId="0" borderId="0" xfId="0" applyFont="1"/>
    <xf numFmtId="0" fontId="3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 applyProtection="1"/>
    <xf numFmtId="0" fontId="6" fillId="6" borderId="8" xfId="0" applyNumberFormat="1" applyFont="1" applyFill="1" applyBorder="1" applyAlignment="1" applyProtection="1">
      <alignment horizontal="center"/>
    </xf>
    <xf numFmtId="0" fontId="7" fillId="7" borderId="8" xfId="0" applyNumberFormat="1" applyFont="1" applyFill="1" applyBorder="1" applyAlignment="1" applyProtection="1">
      <alignment horizontal="right"/>
    </xf>
    <xf numFmtId="0" fontId="5" fillId="0" borderId="8" xfId="0" applyNumberFormat="1" applyFont="1" applyFill="1" applyBorder="1" applyAlignment="1" applyProtection="1">
      <alignment horizontal="center"/>
    </xf>
    <xf numFmtId="0" fontId="9" fillId="7" borderId="16" xfId="0" applyNumberFormat="1" applyFont="1" applyFill="1" applyBorder="1" applyAlignment="1" applyProtection="1">
      <alignment horizontal="right"/>
    </xf>
    <xf numFmtId="0" fontId="9" fillId="8" borderId="17" xfId="0" applyNumberFormat="1" applyFont="1" applyFill="1" applyBorder="1" applyAlignment="1" applyProtection="1">
      <alignment horizontal="center"/>
    </xf>
    <xf numFmtId="0" fontId="5" fillId="0" borderId="13" xfId="0" applyNumberFormat="1" applyFont="1" applyFill="1" applyBorder="1" applyAlignment="1" applyProtection="1">
      <alignment horizontal="right"/>
    </xf>
    <xf numFmtId="0" fontId="5" fillId="0" borderId="18" xfId="0" applyNumberFormat="1" applyFont="1" applyFill="1" applyBorder="1" applyAlignment="1" applyProtection="1"/>
    <xf numFmtId="0" fontId="7" fillId="7" borderId="19" xfId="0" applyNumberFormat="1" applyFont="1" applyFill="1" applyBorder="1" applyAlignment="1" applyProtection="1">
      <alignment horizontal="right"/>
    </xf>
    <xf numFmtId="0" fontId="7" fillId="0" borderId="20" xfId="0" applyNumberFormat="1" applyFont="1" applyFill="1" applyBorder="1" applyAlignment="1" applyProtection="1">
      <alignment horizontal="center"/>
    </xf>
    <xf numFmtId="0" fontId="7" fillId="7" borderId="21" xfId="0" applyNumberFormat="1" applyFont="1" applyFill="1" applyBorder="1" applyAlignment="1" applyProtection="1">
      <alignment horizontal="right"/>
    </xf>
    <xf numFmtId="0" fontId="4" fillId="2" borderId="1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4" fontId="0" fillId="0" borderId="0" xfId="0" applyNumberFormat="1"/>
    <xf numFmtId="0" fontId="10" fillId="0" borderId="0" xfId="0" applyFont="1"/>
    <xf numFmtId="0" fontId="8" fillId="6" borderId="14" xfId="0" applyNumberFormat="1" applyFont="1" applyFill="1" applyBorder="1" applyAlignment="1" applyProtection="1">
      <alignment horizontal="center" vertical="center"/>
    </xf>
    <xf numFmtId="0" fontId="8" fillId="6" borderId="15" xfId="0" applyNumberFormat="1" applyFont="1" applyFill="1" applyBorder="1" applyAlignment="1" applyProtection="1">
      <alignment horizontal="center" vertical="center"/>
    </xf>
    <xf numFmtId="2" fontId="0" fillId="0" borderId="0" xfId="0" applyNumberFormat="1"/>
    <xf numFmtId="0" fontId="0" fillId="9" borderId="22" xfId="1" applyFont="1"/>
    <xf numFmtId="0" fontId="14" fillId="0" borderId="0" xfId="0" applyFont="1"/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Note" xfId="1" builtinId="10"/>
  </cellStyles>
  <dxfs count="26">
    <dxf>
      <numFmt numFmtId="0" formatCode="General"/>
    </dxf>
    <dxf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E6" totalsRowShown="0" headerRowDxfId="23" dataDxfId="22">
  <tableColumns count="5">
    <tableColumn id="1" name="Product" dataDxfId="21"/>
    <tableColumn id="2" name="Price per Unit (₹)" dataDxfId="20"/>
    <tableColumn id="3" name="Quantity" dataDxfId="19"/>
    <tableColumn id="4" name="Total Sales (₹)" dataDxfId="18">
      <calculatedColumnFormula>B2*C2</calculatedColumnFormula>
    </tableColumn>
    <tableColumn id="5" name="Dicounted Price" dataDxfId="1">
      <calculatedColumnFormula>Table4[[#This Row],[Total Sales (₹)]]*$A$11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7" totalsRowShown="0" headerRowDxfId="17">
  <tableColumns count="4">
    <tableColumn id="1" name="Student" dataDxfId="16"/>
    <tableColumn id="2" name="Marks"/>
    <tableColumn id="3" name="Grade" dataDxfId="0">
      <calculatedColumnFormula>IF(Table3[[#This Row],[Marks]]&gt;=35,"Pass","False")</calculatedColumnFormula>
    </tableColumn>
    <tableColumn id="4" name="Gra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E11" totalsRowShown="0" headerRowDxfId="15" dataDxfId="14">
  <tableColumns count="5">
    <tableColumn id="1" name="Product Name" dataDxfId="13"/>
    <tableColumn id="2" name="Category" dataDxfId="12"/>
    <tableColumn id="3" name="Price (₹)" dataDxfId="11"/>
    <tableColumn id="4" name="Stock" dataDxfId="10"/>
    <tableColumn id="5" name="Supplier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3" name="Table714" displayName="Table714" ref="A1:E11" totalsRowShown="0" headerRowDxfId="8" dataDxfId="7">
  <tableColumns count="5">
    <tableColumn id="1" name="Product Name" dataDxfId="6"/>
    <tableColumn id="2" name="Category" dataDxfId="5"/>
    <tableColumn id="3" name="Price (₹)" dataDxfId="4"/>
    <tableColumn id="4" name="Stock" dataDxfId="3"/>
    <tableColumn id="5" name="Supplie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G28" sqref="G28"/>
    </sheetView>
  </sheetViews>
  <sheetFormatPr defaultColWidth="9" defaultRowHeight="15"/>
  <cols>
    <col min="1" max="1" width="15" bestFit="1" customWidth="1"/>
    <col min="2" max="2" width="11.85546875" bestFit="1" customWidth="1"/>
    <col min="3" max="4" width="10.7109375" bestFit="1" customWidth="1"/>
    <col min="5" max="5" width="14.5703125" bestFit="1" customWidth="1"/>
    <col min="6" max="6" width="12.85546875" bestFit="1" customWidth="1"/>
    <col min="8" max="9" width="8.7109375" bestFit="1" customWidth="1"/>
    <col min="12" max="12" width="10.7109375" bestFit="1" customWidth="1"/>
    <col min="13" max="13" width="9.5703125" bestFit="1" customWidth="1"/>
  </cols>
  <sheetData>
    <row r="1" spans="1:13">
      <c r="A1" s="14" t="s">
        <v>0</v>
      </c>
      <c r="B1" s="15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9</v>
      </c>
    </row>
    <row r="2" spans="1:13">
      <c r="A2" s="5" t="s">
        <v>10</v>
      </c>
      <c r="B2" s="18" t="s">
        <v>11</v>
      </c>
      <c r="C2" s="6">
        <v>43777</v>
      </c>
      <c r="D2" s="6">
        <v>43780</v>
      </c>
      <c r="E2" s="19" t="s">
        <v>12</v>
      </c>
      <c r="F2" s="19" t="s">
        <v>13</v>
      </c>
      <c r="G2" s="7">
        <v>261.95999999999998</v>
      </c>
      <c r="H2" s="7">
        <v>2</v>
      </c>
      <c r="I2" s="7">
        <v>0</v>
      </c>
      <c r="J2" s="12">
        <v>41.913600000000002</v>
      </c>
      <c r="L2" t="s">
        <v>76</v>
      </c>
      <c r="M2" s="50">
        <f>SUM(J2:J20)</f>
        <v>1246.1824999999999</v>
      </c>
    </row>
    <row r="3" spans="1:13">
      <c r="A3" s="8" t="s">
        <v>10</v>
      </c>
      <c r="B3" s="18" t="s">
        <v>14</v>
      </c>
      <c r="C3" s="9">
        <v>43777</v>
      </c>
      <c r="D3" s="9">
        <v>43780</v>
      </c>
      <c r="E3" s="20" t="s">
        <v>12</v>
      </c>
      <c r="F3" s="20" t="s">
        <v>15</v>
      </c>
      <c r="G3" s="10">
        <v>731.94</v>
      </c>
      <c r="H3" s="10">
        <v>3</v>
      </c>
      <c r="I3" s="10">
        <v>0</v>
      </c>
      <c r="J3" s="13">
        <v>219.58199999999999</v>
      </c>
    </row>
    <row r="4" spans="1:13">
      <c r="A4" s="5" t="s">
        <v>16</v>
      </c>
      <c r="B4" s="18" t="s">
        <v>17</v>
      </c>
      <c r="C4" s="6">
        <v>43628</v>
      </c>
      <c r="D4" s="6">
        <v>43632</v>
      </c>
      <c r="E4" s="19" t="s">
        <v>18</v>
      </c>
      <c r="F4" s="19" t="s">
        <v>19</v>
      </c>
      <c r="G4" s="7">
        <v>14.62</v>
      </c>
      <c r="H4" s="7">
        <v>2</v>
      </c>
      <c r="I4" s="7">
        <v>0</v>
      </c>
      <c r="J4" s="12">
        <v>6.8714000000000004</v>
      </c>
      <c r="L4" t="s">
        <v>77</v>
      </c>
      <c r="M4" s="50">
        <f>AVERAGE(J2:J20)</f>
        <v>65.588552631578935</v>
      </c>
    </row>
    <row r="5" spans="1:13">
      <c r="A5" s="8" t="s">
        <v>20</v>
      </c>
      <c r="B5" s="18" t="s">
        <v>21</v>
      </c>
      <c r="C5" s="9">
        <v>43384</v>
      </c>
      <c r="D5" s="9">
        <v>43391</v>
      </c>
      <c r="E5" s="20" t="s">
        <v>12</v>
      </c>
      <c r="F5" s="20" t="s">
        <v>22</v>
      </c>
      <c r="G5" s="10">
        <v>957.57749999999999</v>
      </c>
      <c r="H5" s="10">
        <v>5</v>
      </c>
      <c r="I5" s="10">
        <v>0.45</v>
      </c>
      <c r="J5" s="13">
        <v>383.03100000000001</v>
      </c>
    </row>
    <row r="6" spans="1:13">
      <c r="A6" s="5" t="s">
        <v>20</v>
      </c>
      <c r="B6" s="18" t="s">
        <v>23</v>
      </c>
      <c r="C6" s="6">
        <v>43384</v>
      </c>
      <c r="D6" s="6">
        <v>43391</v>
      </c>
      <c r="E6" s="19" t="s">
        <v>18</v>
      </c>
      <c r="F6" s="19" t="s">
        <v>24</v>
      </c>
      <c r="G6" s="7">
        <v>22.367999999999999</v>
      </c>
      <c r="H6" s="7">
        <v>2</v>
      </c>
      <c r="I6" s="7">
        <v>0.2</v>
      </c>
      <c r="J6" s="12">
        <v>2.5164</v>
      </c>
      <c r="L6" t="s">
        <v>78</v>
      </c>
      <c r="M6" s="50">
        <f>MAX(J2:J20)</f>
        <v>383.03100000000001</v>
      </c>
    </row>
    <row r="7" spans="1:13">
      <c r="A7" s="8" t="s">
        <v>25</v>
      </c>
      <c r="B7" s="18" t="s">
        <v>26</v>
      </c>
      <c r="C7" s="9">
        <v>42895</v>
      </c>
      <c r="D7" s="9">
        <v>42900</v>
      </c>
      <c r="E7" s="20" t="s">
        <v>12</v>
      </c>
      <c r="F7" s="20" t="s">
        <v>27</v>
      </c>
      <c r="G7" s="10">
        <v>48.86</v>
      </c>
      <c r="H7" s="10">
        <v>7</v>
      </c>
      <c r="I7" s="10">
        <v>0</v>
      </c>
      <c r="J7" s="13">
        <v>14.1694</v>
      </c>
    </row>
    <row r="8" spans="1:13">
      <c r="A8" s="5" t="s">
        <v>25</v>
      </c>
      <c r="B8" s="18" t="s">
        <v>28</v>
      </c>
      <c r="C8" s="6">
        <v>42895</v>
      </c>
      <c r="D8" s="6">
        <v>42900</v>
      </c>
      <c r="E8" s="19" t="s">
        <v>18</v>
      </c>
      <c r="F8" s="19" t="s">
        <v>29</v>
      </c>
      <c r="G8" s="7">
        <v>7.28</v>
      </c>
      <c r="H8" s="7">
        <v>4</v>
      </c>
      <c r="I8" s="7">
        <v>0</v>
      </c>
      <c r="J8" s="12">
        <v>1.9656</v>
      </c>
      <c r="L8" t="s">
        <v>79</v>
      </c>
      <c r="M8" s="50">
        <f>MIN(J2:J20)</f>
        <v>1.9656</v>
      </c>
    </row>
    <row r="9" spans="1:13">
      <c r="A9" s="8" t="s">
        <v>25</v>
      </c>
      <c r="B9" s="18" t="s">
        <v>30</v>
      </c>
      <c r="C9" s="9">
        <v>42895</v>
      </c>
      <c r="D9" s="9">
        <v>42900</v>
      </c>
      <c r="E9" s="20" t="s">
        <v>31</v>
      </c>
      <c r="F9" s="20" t="s">
        <v>32</v>
      </c>
      <c r="G9" s="10">
        <v>907.15200000000004</v>
      </c>
      <c r="H9" s="10">
        <v>6</v>
      </c>
      <c r="I9" s="10">
        <v>0.2</v>
      </c>
      <c r="J9" s="13">
        <v>90.715199999999996</v>
      </c>
    </row>
    <row r="10" spans="1:13">
      <c r="A10" s="5" t="s">
        <v>25</v>
      </c>
      <c r="B10" s="18" t="s">
        <v>33</v>
      </c>
      <c r="C10" s="6">
        <v>42895</v>
      </c>
      <c r="D10" s="6">
        <v>42900</v>
      </c>
      <c r="E10" s="19" t="s">
        <v>18</v>
      </c>
      <c r="F10" s="19" t="s">
        <v>34</v>
      </c>
      <c r="G10" s="7">
        <v>18.504000000000001</v>
      </c>
      <c r="H10" s="7">
        <v>3</v>
      </c>
      <c r="I10" s="7">
        <v>0.2</v>
      </c>
      <c r="J10" s="12">
        <v>5.7824999999999998</v>
      </c>
      <c r="L10" t="s">
        <v>80</v>
      </c>
      <c r="M10">
        <f>COUNT(J2:J20)</f>
        <v>19</v>
      </c>
    </row>
    <row r="11" spans="1:13">
      <c r="A11" s="8" t="s">
        <v>25</v>
      </c>
      <c r="B11" s="18" t="s">
        <v>35</v>
      </c>
      <c r="C11" s="9">
        <v>42895</v>
      </c>
      <c r="D11" s="9">
        <v>42900</v>
      </c>
      <c r="E11" s="20" t="s">
        <v>18</v>
      </c>
      <c r="F11" s="20" t="s">
        <v>36</v>
      </c>
      <c r="G11" s="10">
        <v>114.9</v>
      </c>
      <c r="H11" s="10">
        <v>5</v>
      </c>
      <c r="I11" s="10">
        <v>0</v>
      </c>
      <c r="J11" s="13">
        <v>34.47</v>
      </c>
    </row>
    <row r="12" spans="1:13">
      <c r="A12" s="5" t="s">
        <v>25</v>
      </c>
      <c r="B12" s="18" t="s">
        <v>37</v>
      </c>
      <c r="C12" s="6">
        <v>42895</v>
      </c>
      <c r="D12" s="6">
        <v>42900</v>
      </c>
      <c r="E12" s="19" t="s">
        <v>12</v>
      </c>
      <c r="F12" s="19" t="s">
        <v>22</v>
      </c>
      <c r="G12" s="7">
        <v>1706.184</v>
      </c>
      <c r="H12" s="7">
        <v>9</v>
      </c>
      <c r="I12" s="7">
        <v>0.2</v>
      </c>
      <c r="J12" s="12">
        <v>85.309199999999805</v>
      </c>
    </row>
    <row r="13" spans="1:13">
      <c r="A13" s="8" t="s">
        <v>25</v>
      </c>
      <c r="B13" s="18" t="s">
        <v>38</v>
      </c>
      <c r="C13" s="9">
        <v>42895</v>
      </c>
      <c r="D13" s="9">
        <v>42900</v>
      </c>
      <c r="E13" s="20" t="s">
        <v>31</v>
      </c>
      <c r="F13" s="20" t="s">
        <v>32</v>
      </c>
      <c r="G13" s="10">
        <v>911.42399999999998</v>
      </c>
      <c r="H13" s="10">
        <v>4</v>
      </c>
      <c r="I13" s="10">
        <v>0.2</v>
      </c>
      <c r="J13" s="13">
        <v>68.356800000000007</v>
      </c>
    </row>
    <row r="14" spans="1:13">
      <c r="A14" s="5" t="s">
        <v>39</v>
      </c>
      <c r="B14" s="18" t="s">
        <v>40</v>
      </c>
      <c r="C14" s="6">
        <v>43936</v>
      </c>
      <c r="D14" s="6">
        <v>43941</v>
      </c>
      <c r="E14" s="19" t="s">
        <v>18</v>
      </c>
      <c r="F14" s="19" t="s">
        <v>41</v>
      </c>
      <c r="G14" s="7">
        <v>15.552</v>
      </c>
      <c r="H14" s="7">
        <v>3</v>
      </c>
      <c r="I14" s="7">
        <v>0.2</v>
      </c>
      <c r="J14" s="12">
        <v>5.4432</v>
      </c>
    </row>
    <row r="15" spans="1:13">
      <c r="A15" s="8" t="s">
        <v>42</v>
      </c>
      <c r="B15" s="18" t="s">
        <v>43</v>
      </c>
      <c r="C15" s="9">
        <v>43804</v>
      </c>
      <c r="D15" s="9">
        <v>43809</v>
      </c>
      <c r="E15" s="20" t="s">
        <v>18</v>
      </c>
      <c r="F15" s="20" t="s">
        <v>34</v>
      </c>
      <c r="G15" s="10">
        <v>407.976</v>
      </c>
      <c r="H15" s="10">
        <v>3</v>
      </c>
      <c r="I15" s="10">
        <v>0.2</v>
      </c>
      <c r="J15" s="13">
        <v>132.59219999999999</v>
      </c>
    </row>
    <row r="16" spans="1:13">
      <c r="A16" s="5" t="s">
        <v>44</v>
      </c>
      <c r="B16" s="18" t="s">
        <v>45</v>
      </c>
      <c r="C16" s="6">
        <v>43426</v>
      </c>
      <c r="D16" s="6">
        <v>43430</v>
      </c>
      <c r="E16" s="19" t="s">
        <v>18</v>
      </c>
      <c r="F16" s="19" t="s">
        <v>36</v>
      </c>
      <c r="G16" s="7">
        <v>68.81</v>
      </c>
      <c r="H16" s="7">
        <v>5</v>
      </c>
      <c r="I16" s="7">
        <v>0.8</v>
      </c>
      <c r="J16" s="12">
        <v>123.858</v>
      </c>
    </row>
    <row r="17" spans="1:10">
      <c r="A17" s="8" t="s">
        <v>44</v>
      </c>
      <c r="B17" s="18" t="s">
        <v>46</v>
      </c>
      <c r="C17" s="9">
        <v>43426</v>
      </c>
      <c r="D17" s="9">
        <v>43430</v>
      </c>
      <c r="E17" s="20" t="s">
        <v>18</v>
      </c>
      <c r="F17" s="20" t="s">
        <v>34</v>
      </c>
      <c r="G17" s="10">
        <v>2.544</v>
      </c>
      <c r="H17" s="10">
        <v>3</v>
      </c>
      <c r="I17" s="10">
        <v>0.8</v>
      </c>
      <c r="J17" s="13">
        <v>3.8159999999999998</v>
      </c>
    </row>
    <row r="18" spans="1:10">
      <c r="A18" s="5" t="s">
        <v>47</v>
      </c>
      <c r="B18" s="18" t="s">
        <v>48</v>
      </c>
      <c r="C18" s="6">
        <v>43050</v>
      </c>
      <c r="D18" s="6">
        <v>43057</v>
      </c>
      <c r="E18" s="19" t="s">
        <v>18</v>
      </c>
      <c r="F18" s="19" t="s">
        <v>24</v>
      </c>
      <c r="G18" s="7">
        <v>665.88</v>
      </c>
      <c r="H18" s="7">
        <v>6</v>
      </c>
      <c r="I18" s="7">
        <v>0</v>
      </c>
      <c r="J18" s="12">
        <v>13.317600000000001</v>
      </c>
    </row>
    <row r="19" spans="1:10">
      <c r="A19" s="8" t="s">
        <v>49</v>
      </c>
      <c r="B19" s="18" t="s">
        <v>50</v>
      </c>
      <c r="C19" s="9">
        <v>42868</v>
      </c>
      <c r="D19" s="9">
        <v>42870</v>
      </c>
      <c r="E19" s="20" t="s">
        <v>18</v>
      </c>
      <c r="F19" s="20" t="s">
        <v>24</v>
      </c>
      <c r="G19" s="10">
        <v>55.5</v>
      </c>
      <c r="H19" s="10">
        <v>2</v>
      </c>
      <c r="I19" s="10">
        <v>0</v>
      </c>
      <c r="J19" s="13">
        <v>9.9899999999999896</v>
      </c>
    </row>
    <row r="20" spans="1:10">
      <c r="A20" s="11" t="s">
        <v>51</v>
      </c>
      <c r="B20" s="18" t="s">
        <v>52</v>
      </c>
      <c r="C20" s="6">
        <v>42974</v>
      </c>
      <c r="D20" s="6">
        <v>42979</v>
      </c>
      <c r="E20" s="19" t="s">
        <v>18</v>
      </c>
      <c r="F20" s="19" t="s">
        <v>29</v>
      </c>
      <c r="G20" s="7">
        <v>8.56</v>
      </c>
      <c r="H20" s="7">
        <v>2</v>
      </c>
      <c r="I20" s="7">
        <v>0</v>
      </c>
      <c r="J20" s="12">
        <v>2.4824000000000002</v>
      </c>
    </row>
    <row r="21" spans="1:10">
      <c r="J21">
        <f>SUM(J2:J20)</f>
        <v>1246.1824999999999</v>
      </c>
    </row>
    <row r="27" spans="1:10">
      <c r="G27" t="s">
        <v>137</v>
      </c>
    </row>
  </sheetData>
  <conditionalFormatting sqref="B2:B20">
    <cfRule type="duplicateValues" dxfId="25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"/>
  <sheetViews>
    <sheetView workbookViewId="0">
      <selection activeCell="J12" sqref="J12"/>
    </sheetView>
  </sheetViews>
  <sheetFormatPr defaultColWidth="8.7109375" defaultRowHeight="15"/>
  <cols>
    <col min="1" max="1" width="18.7109375" customWidth="1"/>
    <col min="2" max="2" width="18.28515625" customWidth="1"/>
    <col min="3" max="3" width="13.85546875" customWidth="1"/>
    <col min="4" max="4" width="18.140625" customWidth="1"/>
    <col min="5" max="5" width="17.5703125" customWidth="1"/>
  </cols>
  <sheetData>
    <row r="1" spans="1:7" ht="17.100000000000001" customHeight="1">
      <c r="A1" s="1" t="s">
        <v>53</v>
      </c>
      <c r="B1" s="1" t="s">
        <v>54</v>
      </c>
      <c r="C1" s="1" t="s">
        <v>7</v>
      </c>
      <c r="D1" s="1" t="s">
        <v>55</v>
      </c>
      <c r="E1" s="1" t="s">
        <v>81</v>
      </c>
    </row>
    <row r="2" spans="1:7">
      <c r="A2" s="2" t="s">
        <v>56</v>
      </c>
      <c r="B2" s="2">
        <v>50</v>
      </c>
      <c r="C2" s="2">
        <v>10</v>
      </c>
      <c r="D2" s="2">
        <f t="shared" ref="D2:D6" si="0">B2*C2</f>
        <v>500</v>
      </c>
      <c r="E2" s="2">
        <f>Table4[[#This Row],[Total Sales (₹)]]*$A$11</f>
        <v>50</v>
      </c>
    </row>
    <row r="3" spans="1:7">
      <c r="A3" s="2" t="s">
        <v>57</v>
      </c>
      <c r="B3" s="2">
        <v>30</v>
      </c>
      <c r="C3" s="2">
        <v>15</v>
      </c>
      <c r="D3" s="2">
        <f t="shared" si="0"/>
        <v>450</v>
      </c>
      <c r="E3" s="2">
        <f>Table4[[#This Row],[Total Sales (₹)]]*$A$11</f>
        <v>45</v>
      </c>
    </row>
    <row r="4" spans="1:7">
      <c r="A4" s="2" t="s">
        <v>58</v>
      </c>
      <c r="B4" s="2">
        <v>40</v>
      </c>
      <c r="C4" s="2">
        <v>8</v>
      </c>
      <c r="D4" s="2">
        <f t="shared" si="0"/>
        <v>320</v>
      </c>
      <c r="E4" s="2">
        <f>Table4[[#This Row],[Total Sales (₹)]]*$A$11</f>
        <v>32</v>
      </c>
      <c r="G4" t="s">
        <v>135</v>
      </c>
    </row>
    <row r="5" spans="1:7">
      <c r="A5" s="2" t="s">
        <v>59</v>
      </c>
      <c r="B5" s="2">
        <v>25</v>
      </c>
      <c r="C5" s="2">
        <v>20</v>
      </c>
      <c r="D5" s="2">
        <f t="shared" si="0"/>
        <v>500</v>
      </c>
      <c r="E5" s="2">
        <f>Table4[[#This Row],[Total Sales (₹)]]*$A$11</f>
        <v>50</v>
      </c>
    </row>
    <row r="6" spans="1:7">
      <c r="A6" s="2" t="s">
        <v>60</v>
      </c>
      <c r="B6" s="2">
        <v>60</v>
      </c>
      <c r="C6" s="2">
        <v>5</v>
      </c>
      <c r="D6" s="2">
        <f t="shared" si="0"/>
        <v>300</v>
      </c>
      <c r="E6" s="2">
        <f>Table4[[#This Row],[Total Sales (₹)]]*$A$11</f>
        <v>30</v>
      </c>
      <c r="G6" t="s">
        <v>136</v>
      </c>
    </row>
    <row r="7" spans="1:7">
      <c r="A7" s="3"/>
      <c r="B7" s="3"/>
      <c r="C7" s="4"/>
      <c r="D7" s="4"/>
    </row>
    <row r="8" spans="1:7">
      <c r="A8" s="3"/>
      <c r="B8" s="3"/>
      <c r="C8" s="4"/>
      <c r="D8" s="4"/>
    </row>
    <row r="9" spans="1:7">
      <c r="A9" s="3"/>
      <c r="B9" s="3"/>
      <c r="C9" s="4"/>
      <c r="D9" s="4"/>
    </row>
    <row r="10" spans="1:7">
      <c r="A10" s="3" t="s">
        <v>61</v>
      </c>
      <c r="B10" s="3"/>
      <c r="C10" s="4"/>
      <c r="D10" s="4"/>
    </row>
    <row r="11" spans="1:7">
      <c r="A11" s="3">
        <v>0.1</v>
      </c>
      <c r="B11" s="3"/>
      <c r="C11" s="4"/>
      <c r="D11" s="4"/>
    </row>
  </sheetData>
  <conditionalFormatting sqref="B7:B11">
    <cfRule type="duplicateValues" dxfId="24" priority="1"/>
  </conditionalFormatting>
  <pageMargins left="0.75" right="0.75" top="1" bottom="1" header="0.5" footer="0.5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workbookViewId="0">
      <selection activeCell="B17" sqref="B17"/>
    </sheetView>
  </sheetViews>
  <sheetFormatPr defaultColWidth="8.7109375" defaultRowHeight="15"/>
  <cols>
    <col min="1" max="1" width="19.42578125" customWidth="1"/>
    <col min="3" max="3" width="21.7109375" customWidth="1"/>
    <col min="8" max="8" width="37.5703125" customWidth="1"/>
  </cols>
  <sheetData>
    <row r="1" spans="1:10">
      <c r="A1" s="22" t="s">
        <v>62</v>
      </c>
      <c r="B1" s="22" t="s">
        <v>63</v>
      </c>
      <c r="C1" s="22" t="s">
        <v>64</v>
      </c>
      <c r="D1" s="52" t="s">
        <v>134</v>
      </c>
      <c r="H1" s="22" t="s">
        <v>84</v>
      </c>
    </row>
    <row r="2" spans="1:10">
      <c r="A2" s="21" t="s">
        <v>66</v>
      </c>
      <c r="B2">
        <v>50</v>
      </c>
      <c r="C2" t="str">
        <f>IF(Table3[[#This Row],[Marks]]&gt;=35,"Pass","False")</f>
        <v>Pass</v>
      </c>
      <c r="D2">
        <v>10</v>
      </c>
      <c r="H2" t="s">
        <v>82</v>
      </c>
      <c r="I2" s="51">
        <f>SUMIF(Table3[[#All],[Marks]],"&gt;50")</f>
        <v>194</v>
      </c>
      <c r="J2">
        <f>SUMIF(Table3[[#All],[Marks]],"&gt;60")</f>
        <v>140</v>
      </c>
    </row>
    <row r="3" spans="1:10">
      <c r="A3" s="21" t="s">
        <v>65</v>
      </c>
      <c r="B3">
        <v>78</v>
      </c>
      <c r="C3" t="str">
        <f>IF(Table3[[#This Row],[Marks]]&gt;=35,"Pass","False")</f>
        <v>Pass</v>
      </c>
      <c r="D3">
        <v>5</v>
      </c>
    </row>
    <row r="4" spans="1:10">
      <c r="A4" s="21" t="s">
        <v>67</v>
      </c>
      <c r="B4">
        <v>32</v>
      </c>
      <c r="C4" t="str">
        <f>IF(Table3[[#This Row],[Marks]]&gt;=35,"Pass","False")</f>
        <v>False</v>
      </c>
      <c r="D4">
        <v>4</v>
      </c>
    </row>
    <row r="5" spans="1:10">
      <c r="A5" s="21" t="s">
        <v>68</v>
      </c>
      <c r="B5">
        <v>54</v>
      </c>
      <c r="C5" t="str">
        <f>IF(Table3[[#This Row],[Marks]]&gt;=35,"Pass","False")</f>
        <v>Pass</v>
      </c>
      <c r="D5">
        <v>5</v>
      </c>
      <c r="H5" s="22" t="s">
        <v>85</v>
      </c>
    </row>
    <row r="6" spans="1:10">
      <c r="A6" s="21" t="s">
        <v>69</v>
      </c>
      <c r="B6">
        <v>62</v>
      </c>
      <c r="C6" t="str">
        <f>IF(Table3[[#This Row],[Marks]]&gt;=35,"Pass","False")</f>
        <v>Pass</v>
      </c>
      <c r="D6">
        <v>6</v>
      </c>
      <c r="H6" t="s">
        <v>83</v>
      </c>
      <c r="I6">
        <f>COUNTIF(Table3[[#All],[Marks]],"&gt;50")</f>
        <v>3</v>
      </c>
    </row>
    <row r="7" spans="1:10">
      <c r="A7" s="21" t="s">
        <v>70</v>
      </c>
      <c r="B7">
        <v>30</v>
      </c>
      <c r="C7" t="str">
        <f>IF(Table3[[#This Row],[Marks]]&gt;=35,"Pass","False")</f>
        <v>False</v>
      </c>
      <c r="D7">
        <v>8</v>
      </c>
    </row>
    <row r="9" spans="1:10">
      <c r="H9">
        <f>SUMIF(Table3[[#All],[Marks]],"&gt;50",Table3[[#All],[Grace]])</f>
        <v>16</v>
      </c>
    </row>
    <row r="12" spans="1:10">
      <c r="A12" s="22" t="s">
        <v>71</v>
      </c>
    </row>
    <row r="13" spans="1:10">
      <c r="A13" s="21" t="s">
        <v>72</v>
      </c>
      <c r="B13" s="21" t="s">
        <v>73</v>
      </c>
    </row>
    <row r="14" spans="1:10">
      <c r="A14" s="21" t="s">
        <v>75</v>
      </c>
      <c r="B14" s="21" t="s">
        <v>74</v>
      </c>
    </row>
    <row r="17" spans="3:3">
      <c r="C17" t="s">
        <v>138</v>
      </c>
    </row>
  </sheetData>
  <pageMargins left="0.75" right="0.75" top="1" bottom="1" header="0.5" footer="0.5"/>
  <pageSetup orientation="portrait" horizontalDpi="360" verticalDpi="36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H14" sqref="H14"/>
    </sheetView>
  </sheetViews>
  <sheetFormatPr defaultRowHeight="15"/>
  <cols>
    <col min="1" max="1" width="14.140625" customWidth="1"/>
    <col min="2" max="2" width="17.5703125" customWidth="1"/>
    <col min="3" max="3" width="12.5703125" customWidth="1"/>
    <col min="4" max="4" width="9.5703125" customWidth="1"/>
    <col min="5" max="5" width="12.85546875" customWidth="1"/>
    <col min="6" max="6" width="13.85546875" customWidth="1"/>
    <col min="8" max="8" width="13.7109375" customWidth="1"/>
    <col min="9" max="9" width="15.5703125" customWidth="1"/>
  </cols>
  <sheetData>
    <row r="1" spans="1:9" ht="24.95" customHeight="1">
      <c r="A1" s="24" t="s">
        <v>86</v>
      </c>
      <c r="B1" s="26" t="s">
        <v>4</v>
      </c>
      <c r="C1" s="26" t="s">
        <v>87</v>
      </c>
      <c r="D1" s="26" t="s">
        <v>88</v>
      </c>
      <c r="E1" s="26" t="s">
        <v>89</v>
      </c>
    </row>
    <row r="2" spans="1:9" ht="18.95" customHeight="1">
      <c r="A2" s="25" t="s">
        <v>56</v>
      </c>
      <c r="B2" s="25" t="s">
        <v>90</v>
      </c>
      <c r="C2" s="25">
        <v>50</v>
      </c>
      <c r="D2" s="25">
        <v>100</v>
      </c>
      <c r="E2" s="25" t="s">
        <v>91</v>
      </c>
      <c r="H2" s="22" t="s">
        <v>101</v>
      </c>
    </row>
    <row r="3" spans="1:9">
      <c r="A3" s="25" t="s">
        <v>57</v>
      </c>
      <c r="B3" s="25" t="s">
        <v>90</v>
      </c>
      <c r="C3" s="25">
        <v>30</v>
      </c>
      <c r="D3" s="25">
        <v>120</v>
      </c>
      <c r="E3" s="25" t="s">
        <v>92</v>
      </c>
    </row>
    <row r="4" spans="1:9" ht="16.5" customHeight="1">
      <c r="A4" s="25" t="s">
        <v>58</v>
      </c>
      <c r="B4" s="25" t="s">
        <v>90</v>
      </c>
      <c r="C4" s="25">
        <v>80</v>
      </c>
      <c r="D4" s="25">
        <v>90</v>
      </c>
      <c r="E4" s="25" t="s">
        <v>91</v>
      </c>
      <c r="H4" s="30" t="s">
        <v>86</v>
      </c>
      <c r="I4" s="23" t="s">
        <v>87</v>
      </c>
    </row>
    <row r="5" spans="1:9" ht="30">
      <c r="A5" s="25" t="s">
        <v>59</v>
      </c>
      <c r="B5" s="25" t="s">
        <v>90</v>
      </c>
      <c r="C5" s="25">
        <v>40</v>
      </c>
      <c r="D5" s="25">
        <v>150</v>
      </c>
      <c r="E5" s="25" t="s">
        <v>93</v>
      </c>
      <c r="H5" s="27" t="s">
        <v>56</v>
      </c>
      <c r="I5">
        <f>VLOOKUP(H5,Table7[#All],3,FALSE)</f>
        <v>50</v>
      </c>
    </row>
    <row r="6" spans="1:9" ht="14.45" customHeight="1">
      <c r="A6" s="25" t="s">
        <v>94</v>
      </c>
      <c r="B6" s="25" t="s">
        <v>95</v>
      </c>
      <c r="C6" s="25">
        <v>25</v>
      </c>
      <c r="D6" s="25">
        <v>200</v>
      </c>
      <c r="E6" s="25" t="s">
        <v>92</v>
      </c>
      <c r="H6" s="28" t="s">
        <v>57</v>
      </c>
      <c r="I6">
        <f>VLOOKUP(H6,Table7[#All],3,FALSE)</f>
        <v>30</v>
      </c>
    </row>
    <row r="7" spans="1:9">
      <c r="A7" s="25" t="s">
        <v>96</v>
      </c>
      <c r="B7" s="25" t="s">
        <v>95</v>
      </c>
      <c r="C7" s="25">
        <v>20</v>
      </c>
      <c r="D7" s="25">
        <v>300</v>
      </c>
      <c r="E7" s="25" t="s">
        <v>97</v>
      </c>
      <c r="H7" s="31" t="s">
        <v>58</v>
      </c>
      <c r="I7">
        <f>VLOOKUP(H7,Table7[#All],3,FALSE)</f>
        <v>80</v>
      </c>
    </row>
    <row r="8" spans="1:9">
      <c r="A8" s="25" t="s">
        <v>98</v>
      </c>
      <c r="B8" s="25" t="s">
        <v>95</v>
      </c>
      <c r="C8" s="25">
        <v>35</v>
      </c>
      <c r="D8" s="25">
        <v>250</v>
      </c>
      <c r="E8" s="25" t="s">
        <v>97</v>
      </c>
      <c r="H8" s="53" t="s">
        <v>100</v>
      </c>
    </row>
    <row r="9" spans="1:9">
      <c r="A9" s="25" t="s">
        <v>99</v>
      </c>
      <c r="B9" s="25" t="s">
        <v>95</v>
      </c>
      <c r="C9" s="25">
        <v>45</v>
      </c>
      <c r="D9" s="25">
        <v>180</v>
      </c>
      <c r="E9" s="25" t="s">
        <v>92</v>
      </c>
      <c r="H9" s="25"/>
    </row>
    <row r="10" spans="1:9">
      <c r="A10" s="25" t="s">
        <v>60</v>
      </c>
      <c r="B10" s="25" t="s">
        <v>90</v>
      </c>
      <c r="C10" s="25">
        <v>90</v>
      </c>
      <c r="D10" s="25">
        <v>75</v>
      </c>
      <c r="E10" s="25" t="s">
        <v>91</v>
      </c>
      <c r="H10" s="25"/>
    </row>
    <row r="11" spans="1:9" ht="30">
      <c r="A11" s="25" t="s">
        <v>100</v>
      </c>
      <c r="B11" s="25" t="s">
        <v>90</v>
      </c>
      <c r="C11" s="25">
        <v>120</v>
      </c>
      <c r="D11" s="25">
        <v>50</v>
      </c>
      <c r="E11" s="25" t="s">
        <v>93</v>
      </c>
      <c r="H11" s="25"/>
    </row>
    <row r="12" spans="1:9">
      <c r="H12" s="25"/>
      <c r="I12" s="29"/>
    </row>
    <row r="13" spans="1:9" ht="45">
      <c r="H13" s="53" t="s">
        <v>139</v>
      </c>
      <c r="I13" s="25"/>
    </row>
    <row r="14" spans="1:9">
      <c r="H14" s="25"/>
      <c r="I14" s="29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95" workbookViewId="0">
      <selection activeCell="F8" sqref="F8"/>
    </sheetView>
  </sheetViews>
  <sheetFormatPr defaultRowHeight="15"/>
  <cols>
    <col min="1" max="1" width="25.42578125" customWidth="1"/>
    <col min="2" max="2" width="10.28515625" customWidth="1"/>
    <col min="3" max="3" width="9.7109375" customWidth="1"/>
    <col min="5" max="5" width="14.28515625" customWidth="1"/>
    <col min="9" max="9" width="15.5703125" customWidth="1"/>
  </cols>
  <sheetData>
    <row r="1" spans="1:8">
      <c r="A1" s="32" t="s">
        <v>102</v>
      </c>
      <c r="B1" s="33" t="s">
        <v>103</v>
      </c>
      <c r="C1" s="33" t="s">
        <v>104</v>
      </c>
      <c r="D1" s="33" t="s">
        <v>105</v>
      </c>
      <c r="E1" s="33" t="s">
        <v>106</v>
      </c>
      <c r="F1" s="33" t="s">
        <v>107</v>
      </c>
      <c r="G1" s="33" t="s">
        <v>108</v>
      </c>
    </row>
    <row r="2" spans="1:8">
      <c r="A2" s="34" t="s">
        <v>109</v>
      </c>
      <c r="B2" s="35">
        <v>80</v>
      </c>
      <c r="C2" s="35">
        <v>120</v>
      </c>
      <c r="D2" s="35">
        <v>150</v>
      </c>
      <c r="E2" s="35">
        <v>98</v>
      </c>
      <c r="F2" s="35">
        <v>90</v>
      </c>
      <c r="G2" s="35">
        <v>165</v>
      </c>
    </row>
    <row r="3" spans="1:8">
      <c r="A3" s="34" t="s">
        <v>110</v>
      </c>
      <c r="B3" s="35">
        <v>60</v>
      </c>
      <c r="C3" s="35">
        <v>140</v>
      </c>
      <c r="D3" s="35">
        <v>80</v>
      </c>
      <c r="E3" s="35">
        <v>100</v>
      </c>
      <c r="F3" s="35">
        <v>80</v>
      </c>
      <c r="G3" s="35">
        <v>60</v>
      </c>
    </row>
    <row r="4" spans="1:8">
      <c r="A4" s="34" t="s">
        <v>111</v>
      </c>
      <c r="B4" s="35">
        <v>80</v>
      </c>
      <c r="C4" s="35">
        <v>125</v>
      </c>
      <c r="D4" s="35">
        <v>75</v>
      </c>
      <c r="E4" s="35">
        <v>65</v>
      </c>
      <c r="F4" s="35">
        <v>95</v>
      </c>
      <c r="G4" s="35">
        <v>75</v>
      </c>
    </row>
    <row r="5" spans="1:8">
      <c r="A5" s="2"/>
      <c r="B5" s="2"/>
      <c r="C5" s="2"/>
      <c r="D5" s="2"/>
      <c r="E5" s="2"/>
      <c r="F5" s="2"/>
      <c r="G5" s="2"/>
    </row>
    <row r="6" spans="1:8" ht="15.75" thickBot="1"/>
    <row r="7" spans="1:8" ht="16.5" thickBot="1">
      <c r="A7" s="48" t="s">
        <v>112</v>
      </c>
      <c r="B7" s="49"/>
    </row>
    <row r="8" spans="1:8" ht="17.25" thickTop="1" thickBot="1">
      <c r="A8" s="36" t="s">
        <v>113</v>
      </c>
      <c r="B8" s="37" t="s">
        <v>105</v>
      </c>
      <c r="D8" t="s">
        <v>108</v>
      </c>
      <c r="E8" t="s">
        <v>140</v>
      </c>
    </row>
    <row r="9" spans="1:8" ht="15.75" thickTop="1">
      <c r="A9" s="38"/>
      <c r="B9" s="39"/>
      <c r="H9" s="21"/>
    </row>
    <row r="10" spans="1:8">
      <c r="A10" s="40" t="s">
        <v>114</v>
      </c>
      <c r="B10" s="41">
        <f>HLOOKUP(B8,A1:G4,2,FALSE)</f>
        <v>150</v>
      </c>
    </row>
    <row r="11" spans="1:8">
      <c r="A11" s="40" t="s">
        <v>115</v>
      </c>
      <c r="B11" s="41">
        <f>HLOOKUP(B8,A1:G4,3,FALSE)</f>
        <v>80</v>
      </c>
    </row>
    <row r="12" spans="1:8" ht="15.75" thickBot="1">
      <c r="A12" s="42" t="s">
        <v>116</v>
      </c>
      <c r="B12" s="41">
        <f>HLOOKUP(B8,A1:G4,4,FALSE)</f>
        <v>75</v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J11" sqref="J11"/>
    </sheetView>
  </sheetViews>
  <sheetFormatPr defaultRowHeight="15"/>
  <cols>
    <col min="1" max="1" width="14.42578125" customWidth="1"/>
    <col min="2" max="2" width="10.85546875" customWidth="1"/>
    <col min="5" max="5" width="12.42578125" customWidth="1"/>
  </cols>
  <sheetData>
    <row r="1" spans="1:8" ht="21.6" customHeight="1">
      <c r="A1" s="24" t="s">
        <v>86</v>
      </c>
      <c r="B1" s="26" t="s">
        <v>4</v>
      </c>
      <c r="C1" s="26" t="s">
        <v>87</v>
      </c>
      <c r="D1" s="26" t="s">
        <v>88</v>
      </c>
      <c r="E1" s="26" t="s">
        <v>89</v>
      </c>
    </row>
    <row r="2" spans="1:8">
      <c r="A2" s="25" t="s">
        <v>56</v>
      </c>
      <c r="B2" s="25" t="s">
        <v>90</v>
      </c>
      <c r="C2" s="25">
        <v>50</v>
      </c>
      <c r="D2" s="25">
        <v>100</v>
      </c>
      <c r="E2" s="25" t="s">
        <v>91</v>
      </c>
      <c r="G2" s="43" t="s">
        <v>88</v>
      </c>
      <c r="H2" s="21" t="s">
        <v>117</v>
      </c>
    </row>
    <row r="3" spans="1:8">
      <c r="A3" s="25" t="s">
        <v>57</v>
      </c>
      <c r="B3" s="25" t="s">
        <v>90</v>
      </c>
      <c r="C3" s="25">
        <v>30</v>
      </c>
      <c r="D3" s="25">
        <v>120</v>
      </c>
      <c r="E3" s="25" t="s">
        <v>92</v>
      </c>
      <c r="G3" s="44">
        <v>100</v>
      </c>
    </row>
    <row r="4" spans="1:8">
      <c r="A4" s="25" t="s">
        <v>58</v>
      </c>
      <c r="B4" s="25" t="s">
        <v>90</v>
      </c>
      <c r="C4" s="25">
        <v>80</v>
      </c>
      <c r="D4" s="25">
        <v>90</v>
      </c>
      <c r="E4" s="25" t="s">
        <v>91</v>
      </c>
      <c r="G4" s="45">
        <v>120</v>
      </c>
    </row>
    <row r="5" spans="1:8" ht="17.100000000000001" customHeight="1">
      <c r="A5" s="25" t="s">
        <v>59</v>
      </c>
      <c r="B5" s="25" t="s">
        <v>90</v>
      </c>
      <c r="C5" s="25">
        <v>40</v>
      </c>
      <c r="D5" s="25">
        <v>150</v>
      </c>
      <c r="E5" s="25" t="s">
        <v>93</v>
      </c>
      <c r="G5" s="44">
        <v>90</v>
      </c>
    </row>
    <row r="6" spans="1:8">
      <c r="A6" s="25" t="s">
        <v>94</v>
      </c>
      <c r="B6" s="25" t="s">
        <v>95</v>
      </c>
      <c r="C6" s="25">
        <v>25</v>
      </c>
      <c r="D6" s="25">
        <v>200</v>
      </c>
      <c r="E6" s="25" t="s">
        <v>92</v>
      </c>
    </row>
    <row r="7" spans="1:8">
      <c r="A7" s="25" t="s">
        <v>96</v>
      </c>
      <c r="B7" s="25" t="s">
        <v>95</v>
      </c>
      <c r="C7" s="25">
        <v>20</v>
      </c>
      <c r="D7" s="25">
        <v>300</v>
      </c>
      <c r="E7" s="25" t="s">
        <v>97</v>
      </c>
    </row>
    <row r="8" spans="1:8">
      <c r="A8" s="25" t="s">
        <v>98</v>
      </c>
      <c r="B8" s="25" t="s">
        <v>95</v>
      </c>
      <c r="C8" s="25">
        <v>35</v>
      </c>
      <c r="D8" s="25">
        <v>250</v>
      </c>
      <c r="E8" s="25" t="s">
        <v>97</v>
      </c>
    </row>
    <row r="9" spans="1:8">
      <c r="A9" s="25" t="s">
        <v>99</v>
      </c>
      <c r="B9" s="25" t="s">
        <v>95</v>
      </c>
      <c r="C9" s="25">
        <v>45</v>
      </c>
      <c r="D9" s="25">
        <v>180</v>
      </c>
      <c r="E9" s="25" t="s">
        <v>92</v>
      </c>
    </row>
    <row r="10" spans="1:8">
      <c r="A10" s="25" t="s">
        <v>60</v>
      </c>
      <c r="B10" s="25" t="s">
        <v>90</v>
      </c>
      <c r="C10" s="25">
        <v>90</v>
      </c>
      <c r="D10" s="25">
        <v>75</v>
      </c>
      <c r="E10" s="25" t="s">
        <v>91</v>
      </c>
    </row>
    <row r="11" spans="1:8" ht="17.45" customHeight="1">
      <c r="A11" s="25" t="s">
        <v>100</v>
      </c>
      <c r="B11" s="25" t="s">
        <v>90</v>
      </c>
      <c r="C11" s="25">
        <v>120</v>
      </c>
      <c r="D11" s="25">
        <v>50</v>
      </c>
      <c r="E11" s="25" t="s">
        <v>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7" sqref="F7"/>
    </sheetView>
  </sheetViews>
  <sheetFormatPr defaultRowHeight="15"/>
  <cols>
    <col min="1" max="1" width="14.42578125" customWidth="1"/>
    <col min="2" max="2" width="10.140625" bestFit="1" customWidth="1"/>
    <col min="6" max="6" width="25" customWidth="1"/>
  </cols>
  <sheetData>
    <row r="1" spans="1:2">
      <c r="A1" s="21" t="s">
        <v>124</v>
      </c>
      <c r="B1" s="46"/>
    </row>
    <row r="3" spans="1:2">
      <c r="A3" s="21" t="s">
        <v>118</v>
      </c>
    </row>
    <row r="5" spans="1:2">
      <c r="A5" s="21" t="s">
        <v>119</v>
      </c>
    </row>
    <row r="7" spans="1:2">
      <c r="A7" s="21" t="s">
        <v>120</v>
      </c>
    </row>
    <row r="9" spans="1:2">
      <c r="A9" s="47" t="s">
        <v>121</v>
      </c>
    </row>
    <row r="11" spans="1:2">
      <c r="A11" s="47" t="s">
        <v>122</v>
      </c>
    </row>
    <row r="13" spans="1:2">
      <c r="A13" s="47" t="s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0" sqref="D10"/>
    </sheetView>
  </sheetViews>
  <sheetFormatPr defaultRowHeight="15"/>
  <cols>
    <col min="1" max="1" width="9.28515625" bestFit="1" customWidth="1"/>
    <col min="2" max="2" width="18.140625" customWidth="1"/>
  </cols>
  <sheetData>
    <row r="1" spans="1:2">
      <c r="A1" s="21" t="s">
        <v>127</v>
      </c>
      <c r="B1" s="21" t="s">
        <v>125</v>
      </c>
    </row>
    <row r="3" spans="1:2">
      <c r="A3" s="21" t="s">
        <v>126</v>
      </c>
    </row>
    <row r="5" spans="1:2">
      <c r="A5" s="21" t="s">
        <v>129</v>
      </c>
    </row>
    <row r="7" spans="1:2">
      <c r="A7" s="21" t="s">
        <v>128</v>
      </c>
    </row>
    <row r="9" spans="1:2">
      <c r="A9" s="21" t="s">
        <v>130</v>
      </c>
    </row>
    <row r="11" spans="1:2">
      <c r="A11" s="21" t="s">
        <v>131</v>
      </c>
    </row>
    <row r="13" spans="1:2">
      <c r="A13" s="21" t="s">
        <v>132</v>
      </c>
    </row>
    <row r="15" spans="1:2">
      <c r="A15" s="2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Excel Functions</vt:lpstr>
      <vt:lpstr>References</vt:lpstr>
      <vt:lpstr>Formulas</vt:lpstr>
      <vt:lpstr>VLOOKUP</vt:lpstr>
      <vt:lpstr>HLOOKUP</vt:lpstr>
      <vt:lpstr>LOOKUP</vt:lpstr>
      <vt:lpstr>DATE FUNCTIONS</vt:lpstr>
      <vt:lpstr>TEXT FUNCTIONS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class-pc14</cp:lastModifiedBy>
  <dcterms:created xsi:type="dcterms:W3CDTF">2025-03-05T07:14:00Z</dcterms:created>
  <dcterms:modified xsi:type="dcterms:W3CDTF">2025-03-06T03:50:19Z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BB0F7507F9B142C2A908CAA618F270F7_12</vt:lpwstr>
  </property>
  <property fmtid="{D5CDD505-2E9C-101B-9397-08002B2CF9AE}" pid="3" name="KSOProductBuildVer">
    <vt:lpwstr>1033-12.2.0.20323</vt:lpwstr>
  </property>
</Properties>
</file>